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Ex1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harts/chartEx2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Ex3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Money Service Business Remittances\REMITTANCE REPORT -WEBSITE\Cayman Islands Money Services Business Statistics\2025\"/>
    </mc:Choice>
  </mc:AlternateContent>
  <xr:revisionPtr revIDLastSave="0" documentId="13_ncr:1_{1054A3A9-5902-43C1-8A6F-3F8504EDFA24}" xr6:coauthVersionLast="47" xr6:coauthVersionMax="47" xr10:uidLastSave="{00000000-0000-0000-0000-000000000000}"/>
  <workbookProtection workbookAlgorithmName="SHA-512" workbookHashValue="ytQatQI8/Uui7t09RtAGB6JOawnxW8Q9iQQT6pbgkjuilGANqrObJ7vskFHSH4txdmqmiwLHgOr/xC9IVLDfrg==" workbookSaltValue="6/0O7TP2045yk0f1f9RYpA==" workbookSpinCount="100000" lockStructure="1"/>
  <bookViews>
    <workbookView xWindow="-120" yWindow="-120" windowWidth="29040" windowHeight="15720" tabRatio="680" xr2:uid="{0327C273-7224-4995-A49C-0113ECBFCFA8}"/>
  </bookViews>
  <sheets>
    <sheet name="COVER" sheetId="23" r:id="rId1"/>
    <sheet name="DASHBOARD" sheetId="15" r:id="rId2"/>
    <sheet name="DATA TABLES" sheetId="25" r:id="rId3"/>
    <sheet name="DATA" sheetId="16" state="hidden" r:id="rId4"/>
    <sheet name="INFLOWS" sheetId="3" state="hidden" r:id="rId5"/>
    <sheet name="OUTFLOWS" sheetId="2" state="hidden" r:id="rId6"/>
    <sheet name="Trans INFLOWS" sheetId="10" state="hidden" r:id="rId7"/>
    <sheet name="Trans OUTFLOWS" sheetId="11" state="hidden" r:id="rId8"/>
    <sheet name="Tri-Year Comparison" sheetId="13" state="hidden" r:id="rId9"/>
    <sheet name="Calculations" sheetId="9" state="hidden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xlchart.v1.0" hidden="1">DATA!$X$11:$X$15</definedName>
    <definedName name="_xlchart.v1.1" hidden="1">DATA!$Y$10</definedName>
    <definedName name="_xlchart.v1.2" hidden="1">DATA!$Y$11:$Y$15</definedName>
    <definedName name="_xlchart.v1.3" hidden="1">DATA!$X$4:$X$8</definedName>
    <definedName name="_xlchart.v1.4" hidden="1">DATA!$Y$3</definedName>
    <definedName name="_xlchart.v1.5" hidden="1">DATA!$Y$4:$Y$8</definedName>
    <definedName name="_xlchart.v5.6" hidden="1">DATA!$AB$2:$AC$2</definedName>
    <definedName name="_xlchart.v5.7" hidden="1">DATA!$AB$3:$AC$26</definedName>
    <definedName name="_xlchart.v5.8" hidden="1">DATA!$AD$2</definedName>
    <definedName name="_xlchart.v5.9" hidden="1">DATA!$AD$3:$AD$26</definedName>
    <definedName name="_xlcn.WorksheetConnection_InteractiveMapC3D261" hidden="1">'[1]Interactive Map'!$C$3:$D$26</definedName>
    <definedName name="_xlcn.WorksheetConnection_RegionalSplitG2H251" hidden="1">'[2]Regional Split - Inflows'!$D$2:$E$25</definedName>
    <definedName name="_xlcn.WorksheetConnection_RegionalSplitG3H251" hidden="1">'[2]Regional Split - Inflows'!$D$3:$E$25</definedName>
    <definedName name="_xlnm.Print_Area" localSheetId="0">COVER!$B$2:$J$32</definedName>
    <definedName name="_xlnm.Print_Area" localSheetId="2">'DATA TABLES'!#REF!,'DATA TABLES'!$B$2:$P$53,'DATA TABLES'!$B$56:$P$95,'DATA TABLES'!$B$99:$P$132</definedName>
    <definedName name="Remittance_Report" localSheetId="2">'DATA TABLES'!#REF!</definedName>
    <definedName name="Remittance_Report">#REF!</definedName>
    <definedName name="Website__www.cima.ky" localSheetId="2">'DATA TABLES'!#REF!</definedName>
    <definedName name="Website__www.cima.ky">#REF!</definedName>
  </definedNames>
  <calcPr calcId="191029"/>
  <extLst>
    <ext xmlns:x15="http://schemas.microsoft.com/office/spreadsheetml/2010/11/main" uri="{FCE2AD5D-F65C-4FA6-A056-5C36A1767C68}">
      <x15:dataModel>
        <x15:modelTables>
          <x15:modelTable id="Range" name="Range" connection="WorksheetConnection_Regional Split!$G$3:$H$25"/>
          <x15:modelTable id="Range 1" name="Range 1" connection="WorksheetConnection_Regional Split!$G$2:$H$25"/>
          <x15:modelTable id="Range 2" name="Range 2" connection="WorksheetConnection_Interactive Map!$C$3:$D$26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L41" i="16" l="1"/>
  <c r="AK41" i="16"/>
  <c r="AJ41" i="16"/>
  <c r="AI41" i="16"/>
  <c r="K17" i="16"/>
  <c r="F68" i="15"/>
  <c r="E68" i="15"/>
  <c r="D68" i="15"/>
  <c r="C68" i="15"/>
  <c r="C67" i="15" s="1"/>
  <c r="F66" i="15"/>
  <c r="E66" i="15"/>
  <c r="D66" i="15"/>
  <c r="C66" i="15"/>
  <c r="F65" i="15"/>
  <c r="E65" i="15"/>
  <c r="D65" i="15"/>
  <c r="C65" i="15"/>
  <c r="F64" i="15"/>
  <c r="E64" i="15"/>
  <c r="D64" i="15"/>
  <c r="C64" i="15"/>
  <c r="F62" i="15"/>
  <c r="E62" i="15"/>
  <c r="D62" i="15"/>
  <c r="C62" i="15"/>
  <c r="F61" i="15"/>
  <c r="E61" i="15"/>
  <c r="D61" i="15"/>
  <c r="C61" i="15"/>
  <c r="F60" i="15"/>
  <c r="E60" i="15"/>
  <c r="D60" i="15"/>
  <c r="D59" i="15" s="1"/>
  <c r="C60" i="15"/>
  <c r="C59" i="15" s="1"/>
  <c r="F58" i="15"/>
  <c r="E58" i="15"/>
  <c r="E57" i="15" s="1"/>
  <c r="D58" i="15"/>
  <c r="D57" i="15" s="1"/>
  <c r="C58" i="15"/>
  <c r="F56" i="15"/>
  <c r="E56" i="15"/>
  <c r="D56" i="15"/>
  <c r="C56" i="15"/>
  <c r="F55" i="15"/>
  <c r="E55" i="15"/>
  <c r="D55" i="15"/>
  <c r="C55" i="15"/>
  <c r="F54" i="15"/>
  <c r="E54" i="15"/>
  <c r="D54" i="15"/>
  <c r="C54" i="15"/>
  <c r="F53" i="15"/>
  <c r="E53" i="15"/>
  <c r="D53" i="15"/>
  <c r="C53" i="15"/>
  <c r="F52" i="15"/>
  <c r="E52" i="15"/>
  <c r="D52" i="15"/>
  <c r="C52" i="15"/>
  <c r="F50" i="15"/>
  <c r="E50" i="15"/>
  <c r="D50" i="15"/>
  <c r="C50" i="15"/>
  <c r="F49" i="15"/>
  <c r="E49" i="15"/>
  <c r="D49" i="15"/>
  <c r="C49" i="15"/>
  <c r="F48" i="15"/>
  <c r="E48" i="15"/>
  <c r="D48" i="15"/>
  <c r="C48" i="15"/>
  <c r="F47" i="15"/>
  <c r="E47" i="15"/>
  <c r="D47" i="15"/>
  <c r="C47" i="15"/>
  <c r="F46" i="15"/>
  <c r="E46" i="15"/>
  <c r="D46" i="15"/>
  <c r="C46" i="15"/>
  <c r="F44" i="15"/>
  <c r="E44" i="15"/>
  <c r="D44" i="15"/>
  <c r="C44" i="15"/>
  <c r="F43" i="15"/>
  <c r="E43" i="15"/>
  <c r="D43" i="15"/>
  <c r="C43" i="15"/>
  <c r="F42" i="15"/>
  <c r="E42" i="15"/>
  <c r="D42" i="15"/>
  <c r="C42" i="15"/>
  <c r="F41" i="15"/>
  <c r="E41" i="15"/>
  <c r="D41" i="15"/>
  <c r="C41" i="15"/>
  <c r="F39" i="15"/>
  <c r="E39" i="15"/>
  <c r="D39" i="15"/>
  <c r="C39" i="15"/>
  <c r="F38" i="15"/>
  <c r="E38" i="15"/>
  <c r="D38" i="15"/>
  <c r="C38" i="15"/>
  <c r="AL53" i="16"/>
  <c r="AK53" i="16"/>
  <c r="AJ53" i="16"/>
  <c r="AI53" i="16"/>
  <c r="AD26" i="16"/>
  <c r="AD25" i="16"/>
  <c r="AD24" i="16"/>
  <c r="AD23" i="16"/>
  <c r="AD22" i="16"/>
  <c r="AD21" i="16"/>
  <c r="AD20" i="16"/>
  <c r="AD19" i="16"/>
  <c r="AD18" i="16"/>
  <c r="AD17" i="16"/>
  <c r="AD16" i="16"/>
  <c r="AD15" i="16"/>
  <c r="AD14" i="16"/>
  <c r="AD13" i="16"/>
  <c r="AD12" i="16"/>
  <c r="AD11" i="16"/>
  <c r="AD10" i="16"/>
  <c r="AD9" i="16"/>
  <c r="AD8" i="16"/>
  <c r="AD7" i="16"/>
  <c r="AD6" i="16"/>
  <c r="AD5" i="16"/>
  <c r="AD4" i="16"/>
  <c r="AD3" i="16"/>
  <c r="U30" i="16"/>
  <c r="T30" i="16"/>
  <c r="O30" i="16"/>
  <c r="L30" i="16"/>
  <c r="K30" i="16"/>
  <c r="J30" i="16"/>
  <c r="G74" i="25"/>
  <c r="O78" i="25"/>
  <c r="Y15" i="16" s="1" a="1"/>
  <c r="Y15" i="16" s="1"/>
  <c r="K78" i="25"/>
  <c r="G78" i="25"/>
  <c r="O77" i="25"/>
  <c r="K77" i="25"/>
  <c r="G77" i="25"/>
  <c r="AZ31" i="2"/>
  <c r="BA31" i="2" s="1"/>
  <c r="AZ30" i="2"/>
  <c r="BA30" i="2" s="1"/>
  <c r="AZ29" i="2"/>
  <c r="BA29" i="2" s="1"/>
  <c r="AZ28" i="2"/>
  <c r="BA28" i="2" s="1"/>
  <c r="AZ27" i="2"/>
  <c r="BA27" i="2" s="1"/>
  <c r="AZ26" i="2"/>
  <c r="BA26" i="2" s="1"/>
  <c r="AZ25" i="2"/>
  <c r="AZ24" i="2"/>
  <c r="AZ23" i="2"/>
  <c r="AZ22" i="2"/>
  <c r="AZ21" i="2"/>
  <c r="AZ20" i="2"/>
  <c r="AZ19" i="2"/>
  <c r="AZ18" i="2"/>
  <c r="AZ17" i="2"/>
  <c r="BA17" i="2" s="1"/>
  <c r="AZ16" i="2"/>
  <c r="BA16" i="2" s="1"/>
  <c r="AZ15" i="2"/>
  <c r="BA15" i="2" s="1"/>
  <c r="AZ14" i="2"/>
  <c r="BA14" i="2" s="1"/>
  <c r="AZ13" i="2"/>
  <c r="BA13" i="2" s="1"/>
  <c r="AZ12" i="2"/>
  <c r="BA12" i="2" s="1"/>
  <c r="AZ11" i="2"/>
  <c r="BA11" i="2" s="1"/>
  <c r="AZ10" i="2"/>
  <c r="BA10" i="2" s="1"/>
  <c r="AZ9" i="2"/>
  <c r="BA9" i="2" s="1"/>
  <c r="AZ8" i="2"/>
  <c r="BA8" i="2" s="1"/>
  <c r="BA25" i="2"/>
  <c r="BA24" i="2"/>
  <c r="BA23" i="2"/>
  <c r="BA22" i="2"/>
  <c r="BA21" i="2"/>
  <c r="BA20" i="2"/>
  <c r="BA19" i="2"/>
  <c r="BA18" i="2"/>
  <c r="AZ31" i="3"/>
  <c r="AZ30" i="3"/>
  <c r="AZ29" i="3"/>
  <c r="AZ28" i="3"/>
  <c r="AZ27" i="3"/>
  <c r="AZ26" i="3"/>
  <c r="AZ25" i="3"/>
  <c r="AZ24" i="3"/>
  <c r="AZ23" i="3"/>
  <c r="BA23" i="3" s="1"/>
  <c r="AZ22" i="3"/>
  <c r="BA22" i="3" s="1"/>
  <c r="AZ21" i="3"/>
  <c r="BA21" i="3" s="1"/>
  <c r="AZ20" i="3"/>
  <c r="BA20" i="3" s="1"/>
  <c r="AZ19" i="3"/>
  <c r="BA19" i="3" s="1"/>
  <c r="AZ18" i="3"/>
  <c r="BA18" i="3" s="1"/>
  <c r="AZ17" i="3"/>
  <c r="BA17" i="3" s="1"/>
  <c r="AZ16" i="3"/>
  <c r="BA16" i="3" s="1"/>
  <c r="AZ15" i="3"/>
  <c r="BA15" i="3" s="1"/>
  <c r="AZ14" i="3"/>
  <c r="BA14" i="3" s="1"/>
  <c r="AZ13" i="3"/>
  <c r="BA13" i="3" s="1"/>
  <c r="AZ12" i="3"/>
  <c r="BA12" i="3" s="1"/>
  <c r="AZ11" i="3"/>
  <c r="BA11" i="3" s="1"/>
  <c r="AZ10" i="3"/>
  <c r="BA10" i="3" s="1"/>
  <c r="AZ9" i="3"/>
  <c r="BA9" i="3" s="1"/>
  <c r="AZ8" i="3"/>
  <c r="BA8" i="3" s="1"/>
  <c r="BA27" i="3"/>
  <c r="BA26" i="3"/>
  <c r="BA25" i="3"/>
  <c r="BA24" i="3"/>
  <c r="BA31" i="3"/>
  <c r="BA30" i="3"/>
  <c r="BA29" i="3"/>
  <c r="BA28" i="3"/>
  <c r="AY36" i="2"/>
  <c r="AY37" i="2"/>
  <c r="AY38" i="2"/>
  <c r="AY39" i="2"/>
  <c r="AY40" i="2"/>
  <c r="AY41" i="2"/>
  <c r="AY42" i="2"/>
  <c r="AY43" i="2"/>
  <c r="AY44" i="2"/>
  <c r="AY45" i="2"/>
  <c r="AY46" i="2"/>
  <c r="AY47" i="2"/>
  <c r="AY48" i="2"/>
  <c r="AY49" i="2"/>
  <c r="AY50" i="2"/>
  <c r="AY51" i="2"/>
  <c r="AY52" i="2"/>
  <c r="AY53" i="2"/>
  <c r="AY54" i="2"/>
  <c r="AY55" i="2"/>
  <c r="AY56" i="2"/>
  <c r="AY57" i="2"/>
  <c r="AY58" i="2"/>
  <c r="AY59" i="2"/>
  <c r="AY60" i="2"/>
  <c r="AY36" i="3"/>
  <c r="AY37" i="3"/>
  <c r="AY38" i="3"/>
  <c r="AY39" i="3"/>
  <c r="AY40" i="3"/>
  <c r="AY41" i="3"/>
  <c r="AY42" i="3"/>
  <c r="AY43" i="3"/>
  <c r="AY44" i="3"/>
  <c r="AY45" i="3"/>
  <c r="AY46" i="3"/>
  <c r="AY47" i="3"/>
  <c r="AY48" i="3"/>
  <c r="AY49" i="3"/>
  <c r="AY50" i="3"/>
  <c r="AY51" i="3"/>
  <c r="AY52" i="3"/>
  <c r="AY53" i="3"/>
  <c r="AY54" i="3"/>
  <c r="AY55" i="3"/>
  <c r="AY56" i="3"/>
  <c r="AY57" i="3"/>
  <c r="AY58" i="3"/>
  <c r="AY59" i="3"/>
  <c r="O46" i="25"/>
  <c r="Y14" i="16"/>
  <c r="F57" i="15"/>
  <c r="D67" i="15"/>
  <c r="C57" i="15"/>
  <c r="F67" i="15"/>
  <c r="E67" i="15"/>
  <c r="U7" i="16"/>
  <c r="U8" i="16"/>
  <c r="U9" i="16"/>
  <c r="U10" i="16"/>
  <c r="U11" i="16"/>
  <c r="U12" i="16"/>
  <c r="U13" i="16"/>
  <c r="U14" i="16"/>
  <c r="U19" i="16"/>
  <c r="U20" i="16"/>
  <c r="T29" i="16"/>
  <c r="T28" i="16"/>
  <c r="T27" i="16"/>
  <c r="T26" i="16"/>
  <c r="T25" i="16"/>
  <c r="T24" i="16"/>
  <c r="U24" i="16" s="1"/>
  <c r="T23" i="16"/>
  <c r="T22" i="16"/>
  <c r="U22" i="16" s="1"/>
  <c r="T21" i="16"/>
  <c r="U21" i="16" s="1"/>
  <c r="T20" i="16"/>
  <c r="T19" i="16"/>
  <c r="T18" i="16"/>
  <c r="T17" i="16"/>
  <c r="T16" i="16"/>
  <c r="U16" i="16" s="1"/>
  <c r="T15" i="16"/>
  <c r="U15" i="16" s="1"/>
  <c r="J29" i="16"/>
  <c r="J28" i="16"/>
  <c r="J27" i="16"/>
  <c r="J26" i="16"/>
  <c r="J25" i="16"/>
  <c r="J24" i="16"/>
  <c r="J23" i="16"/>
  <c r="J22" i="16"/>
  <c r="J21" i="16"/>
  <c r="J20" i="16"/>
  <c r="J19" i="16"/>
  <c r="J18" i="16"/>
  <c r="J17" i="16"/>
  <c r="J16" i="16"/>
  <c r="J15" i="16"/>
  <c r="O15" i="16"/>
  <c r="K15" i="16"/>
  <c r="O29" i="16"/>
  <c r="P30" i="16" s="1"/>
  <c r="O28" i="16"/>
  <c r="O27" i="16"/>
  <c r="P28" i="16" s="1"/>
  <c r="O26" i="16"/>
  <c r="O25" i="16"/>
  <c r="O24" i="16"/>
  <c r="O23" i="16"/>
  <c r="O22" i="16"/>
  <c r="O21" i="16"/>
  <c r="O20" i="16"/>
  <c r="O19" i="16"/>
  <c r="O18" i="16"/>
  <c r="O17" i="16"/>
  <c r="O16" i="16"/>
  <c r="K29" i="16"/>
  <c r="K28" i="16"/>
  <c r="K27" i="16"/>
  <c r="K26" i="16"/>
  <c r="K25" i="16"/>
  <c r="K24" i="16"/>
  <c r="K23" i="16"/>
  <c r="K22" i="16"/>
  <c r="K21" i="16"/>
  <c r="K20" i="16"/>
  <c r="K19" i="16"/>
  <c r="K16" i="16"/>
  <c r="K18" i="16"/>
  <c r="P5" i="16"/>
  <c r="P6" i="16"/>
  <c r="P7" i="16"/>
  <c r="P8" i="16"/>
  <c r="P9" i="16"/>
  <c r="P10" i="16"/>
  <c r="P11" i="16"/>
  <c r="P12" i="16"/>
  <c r="P13" i="16"/>
  <c r="P14" i="16"/>
  <c r="AJ54" i="16" l="1"/>
  <c r="AY60" i="3"/>
  <c r="D45" i="15"/>
  <c r="D51" i="15"/>
  <c r="D40" i="15"/>
  <c r="P18" i="16"/>
  <c r="U25" i="16"/>
  <c r="U17" i="16"/>
  <c r="U23" i="16"/>
  <c r="U26" i="16"/>
  <c r="U27" i="16"/>
  <c r="U28" i="16"/>
  <c r="U29" i="16"/>
  <c r="E37" i="15"/>
  <c r="F45" i="15"/>
  <c r="C63" i="15"/>
  <c r="D63" i="15"/>
  <c r="C51" i="15"/>
  <c r="E40" i="15"/>
  <c r="F63" i="15"/>
  <c r="E63" i="15"/>
  <c r="E59" i="15"/>
  <c r="E45" i="15"/>
  <c r="E69" i="15" s="1"/>
  <c r="E51" i="15"/>
  <c r="F59" i="15"/>
  <c r="F51" i="15"/>
  <c r="F37" i="15"/>
  <c r="F69" i="15" s="1"/>
  <c r="F40" i="15"/>
  <c r="D37" i="15"/>
  <c r="C37" i="15"/>
  <c r="C45" i="15"/>
  <c r="C40" i="15"/>
  <c r="P21" i="16"/>
  <c r="P27" i="16"/>
  <c r="U18" i="16"/>
  <c r="P23" i="16"/>
  <c r="P24" i="16"/>
  <c r="P25" i="16"/>
  <c r="P17" i="16"/>
  <c r="P29" i="16"/>
  <c r="P20" i="16"/>
  <c r="P16" i="16"/>
  <c r="P15" i="16"/>
  <c r="P19" i="16"/>
  <c r="P26" i="16"/>
  <c r="P22" i="16"/>
  <c r="D69" i="15" l="1"/>
  <c r="C69" i="15"/>
  <c r="G104" i="25"/>
  <c r="G105" i="25"/>
  <c r="G106" i="25"/>
  <c r="G107" i="25"/>
  <c r="G108" i="25"/>
  <c r="G109" i="25"/>
  <c r="G110" i="25"/>
  <c r="G111" i="25"/>
  <c r="G112" i="25"/>
  <c r="G113" i="25"/>
  <c r="G114" i="25"/>
  <c r="G115" i="25"/>
  <c r="G116" i="25"/>
  <c r="G117" i="25"/>
  <c r="G118" i="25"/>
  <c r="G119" i="25"/>
  <c r="G120" i="25"/>
  <c r="G121" i="25"/>
  <c r="G122" i="25"/>
  <c r="G123" i="25"/>
  <c r="G124" i="25"/>
  <c r="G125" i="25"/>
  <c r="G126" i="25"/>
  <c r="G127" i="25"/>
  <c r="L92" i="25"/>
  <c r="K92" i="25"/>
  <c r="O127" i="25"/>
  <c r="K127" i="25"/>
  <c r="O126" i="25"/>
  <c r="K126" i="25"/>
  <c r="O125" i="25"/>
  <c r="K125" i="25"/>
  <c r="O124" i="25"/>
  <c r="K124" i="25"/>
  <c r="O123" i="25"/>
  <c r="K123" i="25"/>
  <c r="O122" i="25"/>
  <c r="K122" i="25"/>
  <c r="O121" i="25"/>
  <c r="K121" i="25"/>
  <c r="O120" i="25"/>
  <c r="K120" i="25"/>
  <c r="O119" i="25"/>
  <c r="K119" i="25"/>
  <c r="O118" i="25"/>
  <c r="K118" i="25"/>
  <c r="O117" i="25"/>
  <c r="K117" i="25"/>
  <c r="O116" i="25"/>
  <c r="K116" i="25"/>
  <c r="O115" i="25"/>
  <c r="K115" i="25"/>
  <c r="O114" i="25"/>
  <c r="K114" i="25"/>
  <c r="O113" i="25"/>
  <c r="K113" i="25"/>
  <c r="O112" i="25"/>
  <c r="K112" i="25"/>
  <c r="O111" i="25"/>
  <c r="K111" i="25"/>
  <c r="O110" i="25"/>
  <c r="K110" i="25"/>
  <c r="O109" i="25"/>
  <c r="K109" i="25"/>
  <c r="O108" i="25"/>
  <c r="K108" i="25"/>
  <c r="O107" i="25"/>
  <c r="K107" i="25"/>
  <c r="O106" i="25"/>
  <c r="K106" i="25"/>
  <c r="O105" i="25"/>
  <c r="K105" i="25"/>
  <c r="O104" i="25"/>
  <c r="K104" i="25"/>
  <c r="O92" i="25"/>
  <c r="H92" i="25"/>
  <c r="O87" i="25"/>
  <c r="L87" i="25"/>
  <c r="H87" i="25"/>
  <c r="O86" i="25"/>
  <c r="L86" i="25"/>
  <c r="H86" i="25"/>
  <c r="O85" i="25"/>
  <c r="L85" i="25"/>
  <c r="H85" i="25"/>
  <c r="O84" i="25"/>
  <c r="L84" i="25"/>
  <c r="H84" i="25"/>
  <c r="O83" i="25"/>
  <c r="L83" i="25"/>
  <c r="H83" i="25"/>
  <c r="O76" i="25"/>
  <c r="Y13" i="16" s="1"/>
  <c r="K76" i="25"/>
  <c r="G76" i="25"/>
  <c r="O75" i="25"/>
  <c r="Y12" i="16" s="1"/>
  <c r="K75" i="25"/>
  <c r="G75" i="25"/>
  <c r="O74" i="25"/>
  <c r="Y11" i="16" s="1"/>
  <c r="K74" i="25"/>
  <c r="O69" i="25"/>
  <c r="Y8" i="16" s="1"/>
  <c r="K69" i="25"/>
  <c r="G69" i="25"/>
  <c r="O68" i="25"/>
  <c r="Y7" i="16" s="1"/>
  <c r="K68" i="25"/>
  <c r="G68" i="25"/>
  <c r="O67" i="25"/>
  <c r="Y6" i="16" s="1"/>
  <c r="K67" i="25"/>
  <c r="G67" i="25"/>
  <c r="O66" i="25"/>
  <c r="Y5" i="16" s="1"/>
  <c r="K66" i="25"/>
  <c r="G66" i="25"/>
  <c r="O65" i="25"/>
  <c r="Y4" i="16" s="1"/>
  <c r="K65" i="25"/>
  <c r="G65" i="25"/>
  <c r="K47" i="25"/>
  <c r="H47" i="25"/>
  <c r="O45" i="25"/>
  <c r="O44" i="25"/>
  <c r="O43" i="25"/>
  <c r="K40" i="25"/>
  <c r="H40" i="25"/>
  <c r="O39" i="25"/>
  <c r="O38" i="25"/>
  <c r="O37" i="25"/>
  <c r="O36" i="25"/>
  <c r="K33" i="25"/>
  <c r="H33" i="25"/>
  <c r="O32" i="25"/>
  <c r="O31" i="25"/>
  <c r="O30" i="25"/>
  <c r="O29" i="25"/>
  <c r="K26" i="25"/>
  <c r="H26" i="25"/>
  <c r="O25" i="25"/>
  <c r="O24" i="25"/>
  <c r="O23" i="25"/>
  <c r="O22" i="25"/>
  <c r="K19" i="25"/>
  <c r="H19" i="25"/>
  <c r="O18" i="25"/>
  <c r="O17" i="25"/>
  <c r="O16" i="25"/>
  <c r="O15" i="25"/>
  <c r="K12" i="25"/>
  <c r="H12" i="25"/>
  <c r="O12" i="25" s="1"/>
  <c r="O11" i="25"/>
  <c r="O10" i="25"/>
  <c r="O9" i="25"/>
  <c r="O8" i="25"/>
  <c r="AI54" i="16" l="1"/>
  <c r="AK54" i="16"/>
  <c r="AN54" i="16" s="1"/>
  <c r="AL54" i="16"/>
  <c r="G128" i="25"/>
  <c r="O26" i="25"/>
  <c r="O33" i="25"/>
  <c r="O40" i="25"/>
  <c r="O47" i="25"/>
  <c r="K128" i="25"/>
  <c r="O128" i="25"/>
  <c r="O19" i="25"/>
  <c r="W63" i="13" l="1"/>
  <c r="X63" i="13"/>
  <c r="V63" i="13"/>
  <c r="X61" i="13"/>
  <c r="W61" i="13"/>
  <c r="V61" i="13"/>
  <c r="X31" i="13"/>
  <c r="W31" i="13"/>
  <c r="V31" i="13"/>
  <c r="AL63" i="11"/>
  <c r="AL61" i="11"/>
  <c r="AL31" i="11"/>
  <c r="L29" i="16"/>
  <c r="L28" i="16"/>
  <c r="L27" i="16"/>
  <c r="AI24" i="9"/>
  <c r="AI25" i="9"/>
  <c r="AI26" i="9"/>
  <c r="AI27" i="9"/>
  <c r="AH27" i="9"/>
  <c r="AH26" i="9"/>
  <c r="AH25" i="9"/>
  <c r="AH24" i="9"/>
  <c r="AG27" i="9"/>
  <c r="AG26" i="9"/>
  <c r="AG25" i="9"/>
  <c r="AG24" i="9"/>
  <c r="AE24" i="9"/>
  <c r="AF24" i="9"/>
  <c r="AE25" i="9"/>
  <c r="AF25" i="9"/>
  <c r="AE26" i="9"/>
  <c r="AF26" i="9"/>
  <c r="AE27" i="9"/>
  <c r="AF27" i="9"/>
  <c r="AI10" i="9"/>
  <c r="AH13" i="9"/>
  <c r="AH12" i="9"/>
  <c r="AH11" i="9"/>
  <c r="AH10" i="9"/>
  <c r="AG13" i="9"/>
  <c r="AG12" i="9"/>
  <c r="AG11" i="9"/>
  <c r="AG10" i="9"/>
  <c r="AE10" i="9"/>
  <c r="AF10" i="9"/>
  <c r="AE11" i="9"/>
  <c r="AF11" i="9"/>
  <c r="AE12" i="9"/>
  <c r="AF12" i="9"/>
  <c r="AE13" i="9"/>
  <c r="AF13" i="9"/>
  <c r="AI17" i="9"/>
  <c r="AI18" i="9" s="1"/>
  <c r="AH17" i="9"/>
  <c r="AH18" i="9" s="1"/>
  <c r="AG17" i="9"/>
  <c r="AG18" i="9" s="1"/>
  <c r="AE17" i="9"/>
  <c r="AF17" i="9"/>
  <c r="AF18" i="9" s="1"/>
  <c r="AE18" i="9"/>
  <c r="AD27" i="9"/>
  <c r="AD26" i="9"/>
  <c r="AD25" i="9"/>
  <c r="AD24" i="9"/>
  <c r="AD17" i="9"/>
  <c r="AD18" i="9" s="1"/>
  <c r="AD13" i="9"/>
  <c r="AD12" i="9"/>
  <c r="AD11" i="9"/>
  <c r="AD10" i="9"/>
  <c r="AC13" i="9"/>
  <c r="AC12" i="9"/>
  <c r="AC11" i="9"/>
  <c r="AC10" i="9"/>
  <c r="AZ32" i="2"/>
  <c r="BA32" i="2" s="1"/>
  <c r="AX60" i="2"/>
  <c r="AW60" i="2"/>
  <c r="AV60" i="2"/>
  <c r="AU60" i="2"/>
  <c r="AT60" i="2"/>
  <c r="AS60" i="2"/>
  <c r="AR60" i="2"/>
  <c r="AQ60" i="2"/>
  <c r="AX59" i="2"/>
  <c r="AW59" i="2"/>
  <c r="AV59" i="2"/>
  <c r="AU59" i="2"/>
  <c r="AT59" i="2"/>
  <c r="AS59" i="2"/>
  <c r="AR59" i="2"/>
  <c r="AQ59" i="2"/>
  <c r="AX58" i="2"/>
  <c r="AW58" i="2"/>
  <c r="AV58" i="2"/>
  <c r="AU58" i="2"/>
  <c r="AT58" i="2"/>
  <c r="AS58" i="2"/>
  <c r="AR58" i="2"/>
  <c r="AQ58" i="2"/>
  <c r="AX57" i="2"/>
  <c r="AW57" i="2"/>
  <c r="AV57" i="2"/>
  <c r="AU57" i="2"/>
  <c r="AT57" i="2"/>
  <c r="AS57" i="2"/>
  <c r="AR57" i="2"/>
  <c r="AQ57" i="2"/>
  <c r="AX56" i="2"/>
  <c r="AW56" i="2"/>
  <c r="AV56" i="2"/>
  <c r="AU56" i="2"/>
  <c r="AT56" i="2"/>
  <c r="AS56" i="2"/>
  <c r="AR56" i="2"/>
  <c r="AQ56" i="2"/>
  <c r="AX55" i="2"/>
  <c r="AW55" i="2"/>
  <c r="AV55" i="2"/>
  <c r="AU55" i="2"/>
  <c r="AT55" i="2"/>
  <c r="AS55" i="2"/>
  <c r="AR55" i="2"/>
  <c r="AQ55" i="2"/>
  <c r="AX54" i="2"/>
  <c r="AW54" i="2"/>
  <c r="AV54" i="2"/>
  <c r="AU54" i="2"/>
  <c r="AT54" i="2"/>
  <c r="AS54" i="2"/>
  <c r="AR54" i="2"/>
  <c r="AQ54" i="2"/>
  <c r="AX53" i="2"/>
  <c r="AW53" i="2"/>
  <c r="AV53" i="2"/>
  <c r="AU53" i="2"/>
  <c r="AT53" i="2"/>
  <c r="AS53" i="2"/>
  <c r="AR53" i="2"/>
  <c r="AQ53" i="2"/>
  <c r="AX52" i="2"/>
  <c r="AW52" i="2"/>
  <c r="AV52" i="2"/>
  <c r="AU52" i="2"/>
  <c r="AT52" i="2"/>
  <c r="AS52" i="2"/>
  <c r="AR52" i="2"/>
  <c r="AQ52" i="2"/>
  <c r="AX51" i="2"/>
  <c r="AW51" i="2"/>
  <c r="AV51" i="2"/>
  <c r="AU51" i="2"/>
  <c r="AT51" i="2"/>
  <c r="AS51" i="2"/>
  <c r="AR51" i="2"/>
  <c r="AQ51" i="2"/>
  <c r="AX50" i="2"/>
  <c r="AW50" i="2"/>
  <c r="AV50" i="2"/>
  <c r="AU50" i="2"/>
  <c r="AT50" i="2"/>
  <c r="AS50" i="2"/>
  <c r="AR50" i="2"/>
  <c r="AQ50" i="2"/>
  <c r="AX49" i="2"/>
  <c r="AW49" i="2"/>
  <c r="AV49" i="2"/>
  <c r="AU49" i="2"/>
  <c r="AT49" i="2"/>
  <c r="AS49" i="2"/>
  <c r="AR49" i="2"/>
  <c r="AQ49" i="2"/>
  <c r="AX48" i="2"/>
  <c r="AW48" i="2"/>
  <c r="AV48" i="2"/>
  <c r="AU48" i="2"/>
  <c r="AT48" i="2"/>
  <c r="AS48" i="2"/>
  <c r="AR48" i="2"/>
  <c r="AQ48" i="2"/>
  <c r="AX47" i="2"/>
  <c r="AW47" i="2"/>
  <c r="AV47" i="2"/>
  <c r="AU47" i="2"/>
  <c r="AT47" i="2"/>
  <c r="AS47" i="2"/>
  <c r="AR47" i="2"/>
  <c r="AQ47" i="2"/>
  <c r="AX46" i="2"/>
  <c r="AI13" i="9" s="1"/>
  <c r="AW46" i="2"/>
  <c r="AV46" i="2"/>
  <c r="AU46" i="2"/>
  <c r="AT46" i="2"/>
  <c r="AS46" i="2"/>
  <c r="AR46" i="2"/>
  <c r="AQ46" i="2"/>
  <c r="AX45" i="2"/>
  <c r="AW45" i="2"/>
  <c r="AV45" i="2"/>
  <c r="AU45" i="2"/>
  <c r="AT45" i="2"/>
  <c r="AS45" i="2"/>
  <c r="AR45" i="2"/>
  <c r="AQ45" i="2"/>
  <c r="AX44" i="2"/>
  <c r="AW44" i="2"/>
  <c r="AV44" i="2"/>
  <c r="AU44" i="2"/>
  <c r="AT44" i="2"/>
  <c r="AS44" i="2"/>
  <c r="AR44" i="2"/>
  <c r="AQ44" i="2"/>
  <c r="AX43" i="2"/>
  <c r="AW43" i="2"/>
  <c r="AV43" i="2"/>
  <c r="AU43" i="2"/>
  <c r="AT43" i="2"/>
  <c r="AS43" i="2"/>
  <c r="AR43" i="2"/>
  <c r="AQ43" i="2"/>
  <c r="AX42" i="2"/>
  <c r="AW42" i="2"/>
  <c r="AV42" i="2"/>
  <c r="AU42" i="2"/>
  <c r="AT42" i="2"/>
  <c r="AS42" i="2"/>
  <c r="AR42" i="2"/>
  <c r="AQ42" i="2"/>
  <c r="AX41" i="2"/>
  <c r="AW41" i="2"/>
  <c r="AV41" i="2"/>
  <c r="AU41" i="2"/>
  <c r="AT41" i="2"/>
  <c r="AS41" i="2"/>
  <c r="AR41" i="2"/>
  <c r="AQ41" i="2"/>
  <c r="AX40" i="2"/>
  <c r="AW40" i="2"/>
  <c r="AV40" i="2"/>
  <c r="AU40" i="2"/>
  <c r="AT40" i="2"/>
  <c r="AS40" i="2"/>
  <c r="AR40" i="2"/>
  <c r="AQ40" i="2"/>
  <c r="AX39" i="2"/>
  <c r="AW39" i="2"/>
  <c r="AV39" i="2"/>
  <c r="AU39" i="2"/>
  <c r="AT39" i="2"/>
  <c r="AS39" i="2"/>
  <c r="AR39" i="2"/>
  <c r="AQ39" i="2"/>
  <c r="AX38" i="2"/>
  <c r="AI11" i="9" s="1"/>
  <c r="AW38" i="2"/>
  <c r="AV38" i="2"/>
  <c r="AU38" i="2"/>
  <c r="AT38" i="2"/>
  <c r="AS38" i="2"/>
  <c r="AR38" i="2"/>
  <c r="AQ38" i="2"/>
  <c r="AX37" i="2"/>
  <c r="AI12" i="9" s="1"/>
  <c r="AW37" i="2"/>
  <c r="AV37" i="2"/>
  <c r="AU37" i="2"/>
  <c r="AT37" i="2"/>
  <c r="AS37" i="2"/>
  <c r="AR37" i="2"/>
  <c r="AQ37" i="2"/>
  <c r="AX36" i="2"/>
  <c r="AW36" i="2"/>
  <c r="AV36" i="2"/>
  <c r="AU36" i="2"/>
  <c r="AT36" i="2"/>
  <c r="AS36" i="2"/>
  <c r="AR36" i="2"/>
  <c r="AQ36" i="2"/>
  <c r="AX59" i="3"/>
  <c r="AW59" i="3"/>
  <c r="AV59" i="3"/>
  <c r="AU59" i="3"/>
  <c r="AT59" i="3"/>
  <c r="AS59" i="3"/>
  <c r="AR59" i="3"/>
  <c r="AX58" i="3"/>
  <c r="AW58" i="3"/>
  <c r="AV58" i="3"/>
  <c r="AU58" i="3"/>
  <c r="AT58" i="3"/>
  <c r="AS58" i="3"/>
  <c r="AR58" i="3"/>
  <c r="AX57" i="3"/>
  <c r="AW57" i="3"/>
  <c r="AV57" i="3"/>
  <c r="AU57" i="3"/>
  <c r="AT57" i="3"/>
  <c r="AS57" i="3"/>
  <c r="AR57" i="3"/>
  <c r="AX56" i="3"/>
  <c r="AW56" i="3"/>
  <c r="AV56" i="3"/>
  <c r="AU56" i="3"/>
  <c r="AT56" i="3"/>
  <c r="AS56" i="3"/>
  <c r="AR56" i="3"/>
  <c r="AX55" i="3"/>
  <c r="AW55" i="3"/>
  <c r="AV55" i="3"/>
  <c r="AU55" i="3"/>
  <c r="AT55" i="3"/>
  <c r="AS55" i="3"/>
  <c r="AR55" i="3"/>
  <c r="AX54" i="3"/>
  <c r="AW54" i="3"/>
  <c r="AV54" i="3"/>
  <c r="AU54" i="3"/>
  <c r="AT54" i="3"/>
  <c r="AS54" i="3"/>
  <c r="AR54" i="3"/>
  <c r="AX53" i="3"/>
  <c r="AW53" i="3"/>
  <c r="AV53" i="3"/>
  <c r="AU53" i="3"/>
  <c r="AT53" i="3"/>
  <c r="AS53" i="3"/>
  <c r="AR53" i="3"/>
  <c r="AX52" i="3"/>
  <c r="AW52" i="3"/>
  <c r="AV52" i="3"/>
  <c r="AU52" i="3"/>
  <c r="AT52" i="3"/>
  <c r="AS52" i="3"/>
  <c r="AR52" i="3"/>
  <c r="AX51" i="3"/>
  <c r="AW51" i="3"/>
  <c r="AV51" i="3"/>
  <c r="AU51" i="3"/>
  <c r="AT51" i="3"/>
  <c r="AS51" i="3"/>
  <c r="AR51" i="3"/>
  <c r="AX50" i="3"/>
  <c r="AW50" i="3"/>
  <c r="AV50" i="3"/>
  <c r="AU50" i="3"/>
  <c r="AT50" i="3"/>
  <c r="AS50" i="3"/>
  <c r="AR50" i="3"/>
  <c r="AX49" i="3"/>
  <c r="AW49" i="3"/>
  <c r="AV49" i="3"/>
  <c r="AU49" i="3"/>
  <c r="AT49" i="3"/>
  <c r="AS49" i="3"/>
  <c r="AR49" i="3"/>
  <c r="AX48" i="3"/>
  <c r="AW48" i="3"/>
  <c r="AV48" i="3"/>
  <c r="AU48" i="3"/>
  <c r="AT48" i="3"/>
  <c r="AS48" i="3"/>
  <c r="AR48" i="3"/>
  <c r="AX47" i="3"/>
  <c r="AW47" i="3"/>
  <c r="AV47" i="3"/>
  <c r="AU47" i="3"/>
  <c r="AT47" i="3"/>
  <c r="AS47" i="3"/>
  <c r="AR47" i="3"/>
  <c r="AX46" i="3"/>
  <c r="AW46" i="3"/>
  <c r="AV46" i="3"/>
  <c r="AU46" i="3"/>
  <c r="AT46" i="3"/>
  <c r="AS46" i="3"/>
  <c r="AR46" i="3"/>
  <c r="AX45" i="3"/>
  <c r="AW45" i="3"/>
  <c r="AV45" i="3"/>
  <c r="AU45" i="3"/>
  <c r="AT45" i="3"/>
  <c r="AS45" i="3"/>
  <c r="AR45" i="3"/>
  <c r="AX44" i="3"/>
  <c r="AW44" i="3"/>
  <c r="AV44" i="3"/>
  <c r="AU44" i="3"/>
  <c r="AT44" i="3"/>
  <c r="AS44" i="3"/>
  <c r="AR44" i="3"/>
  <c r="AX43" i="3"/>
  <c r="AW43" i="3"/>
  <c r="AV43" i="3"/>
  <c r="AU43" i="3"/>
  <c r="AT43" i="3"/>
  <c r="AS43" i="3"/>
  <c r="AR43" i="3"/>
  <c r="AX42" i="3"/>
  <c r="AW42" i="3"/>
  <c r="AV42" i="3"/>
  <c r="AU42" i="3"/>
  <c r="AT42" i="3"/>
  <c r="AS42" i="3"/>
  <c r="AR42" i="3"/>
  <c r="AX41" i="3"/>
  <c r="AW41" i="3"/>
  <c r="AV41" i="3"/>
  <c r="AU41" i="3"/>
  <c r="AT41" i="3"/>
  <c r="AS41" i="3"/>
  <c r="AR41" i="3"/>
  <c r="AX40" i="3"/>
  <c r="AW40" i="3"/>
  <c r="AV40" i="3"/>
  <c r="AU40" i="3"/>
  <c r="AT40" i="3"/>
  <c r="AS40" i="3"/>
  <c r="AR40" i="3"/>
  <c r="AX39" i="3"/>
  <c r="AW39" i="3"/>
  <c r="AV39" i="3"/>
  <c r="AU39" i="3"/>
  <c r="AT39" i="3"/>
  <c r="AS39" i="3"/>
  <c r="AR39" i="3"/>
  <c r="AX38" i="3"/>
  <c r="AW38" i="3"/>
  <c r="AV38" i="3"/>
  <c r="AU38" i="3"/>
  <c r="AT38" i="3"/>
  <c r="AS38" i="3"/>
  <c r="AR38" i="3"/>
  <c r="AX37" i="3"/>
  <c r="AW37" i="3"/>
  <c r="AV37" i="3"/>
  <c r="AU37" i="3"/>
  <c r="AT37" i="3"/>
  <c r="AS37" i="3"/>
  <c r="AR37" i="3"/>
  <c r="AX36" i="3"/>
  <c r="AX60" i="3" s="1"/>
  <c r="AW36" i="3"/>
  <c r="AW60" i="3" s="1"/>
  <c r="AV36" i="3"/>
  <c r="AV60" i="3" s="1"/>
  <c r="AU36" i="3"/>
  <c r="AU60" i="3" s="1"/>
  <c r="AT36" i="3"/>
  <c r="AT60" i="3" s="1"/>
  <c r="AS36" i="3"/>
  <c r="AS60" i="3" s="1"/>
  <c r="AR36" i="3"/>
  <c r="AR60" i="3" s="1"/>
  <c r="L24" i="16" l="1"/>
  <c r="L25" i="16"/>
  <c r="L26" i="16"/>
  <c r="AI35" i="16" l="1"/>
  <c r="AJ35" i="16"/>
  <c r="AK35" i="16"/>
  <c r="AN35" i="16" s="1"/>
  <c r="AL35" i="16"/>
  <c r="AI36" i="16"/>
  <c r="AJ36" i="16"/>
  <c r="AK36" i="16"/>
  <c r="AL36" i="16"/>
  <c r="AI38" i="16"/>
  <c r="AJ38" i="16"/>
  <c r="AK38" i="16"/>
  <c r="AL38" i="16"/>
  <c r="AI37" i="16"/>
  <c r="AJ37" i="16"/>
  <c r="AK37" i="16"/>
  <c r="AL37" i="16"/>
  <c r="AN4" i="16"/>
  <c r="AN5" i="16"/>
  <c r="AN6" i="16"/>
  <c r="AN7" i="16"/>
  <c r="AN8" i="16"/>
  <c r="AN9" i="16"/>
  <c r="AN10" i="16"/>
  <c r="AN11" i="16"/>
  <c r="AN12" i="16"/>
  <c r="AN13" i="16"/>
  <c r="AN14" i="16"/>
  <c r="AN15" i="16"/>
  <c r="AN16" i="16"/>
  <c r="AN17" i="16"/>
  <c r="AN18" i="16"/>
  <c r="AN19" i="16"/>
  <c r="AN20" i="16"/>
  <c r="AN21" i="16"/>
  <c r="AN22" i="16"/>
  <c r="AN23" i="16"/>
  <c r="AN24" i="16"/>
  <c r="AN25" i="16"/>
  <c r="AN26" i="16"/>
  <c r="AN27" i="16"/>
  <c r="AN28" i="16"/>
  <c r="AN29" i="16"/>
  <c r="AN30" i="16"/>
  <c r="AN31" i="16"/>
  <c r="AN32" i="16"/>
  <c r="AN33" i="16"/>
  <c r="AN34" i="16"/>
  <c r="AI40" i="16"/>
  <c r="AJ40" i="16"/>
  <c r="AK40" i="16"/>
  <c r="AL40" i="16"/>
  <c r="AI42" i="16"/>
  <c r="AJ42" i="16"/>
  <c r="AK42" i="16"/>
  <c r="AL42" i="16"/>
  <c r="AI39" i="16"/>
  <c r="AJ39" i="16"/>
  <c r="AK39" i="16"/>
  <c r="AL39" i="16"/>
  <c r="AI46" i="16"/>
  <c r="AJ46" i="16"/>
  <c r="AK46" i="16"/>
  <c r="AL46" i="16"/>
  <c r="AI45" i="16"/>
  <c r="AJ45" i="16"/>
  <c r="AK45" i="16"/>
  <c r="AL45" i="16"/>
  <c r="AI44" i="16"/>
  <c r="AJ44" i="16"/>
  <c r="AK44" i="16"/>
  <c r="AL44" i="16"/>
  <c r="AI43" i="16"/>
  <c r="AJ43" i="16"/>
  <c r="AK43" i="16"/>
  <c r="AL43" i="16"/>
  <c r="AI50" i="16"/>
  <c r="AJ50" i="16"/>
  <c r="AK50" i="16"/>
  <c r="AL50" i="16"/>
  <c r="AJ47" i="16"/>
  <c r="AI49" i="16"/>
  <c r="AJ49" i="16"/>
  <c r="AK49" i="16"/>
  <c r="AL49" i="16"/>
  <c r="AI48" i="16"/>
  <c r="AJ48" i="16"/>
  <c r="AK48" i="16"/>
  <c r="AL48" i="16"/>
  <c r="AI47" i="16"/>
  <c r="AK47" i="16"/>
  <c r="AL47" i="16"/>
  <c r="AL52" i="16"/>
  <c r="AK52" i="16"/>
  <c r="AN53" i="16" s="1"/>
  <c r="AJ52" i="16"/>
  <c r="AI52" i="16"/>
  <c r="AL51" i="16"/>
  <c r="AK51" i="16"/>
  <c r="AJ51" i="16"/>
  <c r="AI51" i="16"/>
  <c r="AB7" i="16" l="1"/>
  <c r="AB25" i="16"/>
  <c r="AB11" i="16"/>
  <c r="AB24" i="16"/>
  <c r="AB6" i="16"/>
  <c r="AB14" i="16"/>
  <c r="AB12" i="16"/>
  <c r="AB26" i="16"/>
  <c r="AB10" i="16"/>
  <c r="AB19" i="16"/>
  <c r="AB8" i="16"/>
  <c r="AB21" i="16"/>
  <c r="AB4" i="16"/>
  <c r="AB23" i="16"/>
  <c r="AB5" i="16"/>
  <c r="AB3" i="16"/>
  <c r="AN45" i="16"/>
  <c r="AN38" i="16"/>
  <c r="AB9" i="16"/>
  <c r="AN52" i="16"/>
  <c r="AB18" i="16"/>
  <c r="AB17" i="16"/>
  <c r="AB20" i="16"/>
  <c r="AB13" i="16"/>
  <c r="AB15" i="16"/>
  <c r="AB16" i="16"/>
  <c r="AB22" i="16"/>
  <c r="AN48" i="16"/>
  <c r="AN43" i="16"/>
  <c r="AN47" i="16"/>
  <c r="AN42" i="16"/>
  <c r="AN36" i="16"/>
  <c r="AN51" i="16"/>
  <c r="AN49" i="16"/>
  <c r="AN44" i="16"/>
  <c r="AN39" i="16"/>
  <c r="AN40" i="16"/>
  <c r="AN46" i="16"/>
  <c r="AN41" i="16"/>
  <c r="AN50" i="16"/>
  <c r="AN37" i="16"/>
  <c r="Y63" i="13" l="1"/>
  <c r="AA63" i="13" s="1"/>
  <c r="Z63" i="13"/>
  <c r="AB63" i="13" s="1"/>
  <c r="Z62" i="13"/>
  <c r="AB62" i="13" s="1"/>
  <c r="Y62" i="13"/>
  <c r="AA62" i="13" s="1"/>
  <c r="Z61" i="13"/>
  <c r="Y61" i="13"/>
  <c r="Z60" i="13"/>
  <c r="AB60" i="13" s="1"/>
  <c r="Y60" i="13"/>
  <c r="AA60" i="13" s="1"/>
  <c r="AC59" i="13"/>
  <c r="Z59" i="13"/>
  <c r="AB59" i="13" s="1"/>
  <c r="Y59" i="13"/>
  <c r="AA59" i="13" s="1"/>
  <c r="N59" i="13"/>
  <c r="M59" i="13"/>
  <c r="P59" i="13" s="1"/>
  <c r="L59" i="13"/>
  <c r="O59" i="13" s="1"/>
  <c r="D59" i="13"/>
  <c r="P127" i="25" s="1"/>
  <c r="AC58" i="13"/>
  <c r="Z58" i="13"/>
  <c r="AB58" i="13" s="1"/>
  <c r="Y58" i="13"/>
  <c r="AA58" i="13" s="1"/>
  <c r="N58" i="13"/>
  <c r="D58" i="13"/>
  <c r="P126" i="25" s="1"/>
  <c r="AC57" i="13"/>
  <c r="Z57" i="13"/>
  <c r="AB57" i="13" s="1"/>
  <c r="Y57" i="13"/>
  <c r="AA57" i="13" s="1"/>
  <c r="N57" i="13"/>
  <c r="M57" i="13"/>
  <c r="C57" i="13"/>
  <c r="M125" i="25" s="1"/>
  <c r="AC56" i="13"/>
  <c r="Z56" i="13"/>
  <c r="AB56" i="13" s="1"/>
  <c r="Y56" i="13"/>
  <c r="AA56" i="13" s="1"/>
  <c r="AC55" i="13"/>
  <c r="Z55" i="13"/>
  <c r="AB55" i="13" s="1"/>
  <c r="Y55" i="13"/>
  <c r="AA55" i="13" s="1"/>
  <c r="N55" i="13"/>
  <c r="M55" i="13"/>
  <c r="AC54" i="13"/>
  <c r="Z54" i="13"/>
  <c r="AB54" i="13" s="1"/>
  <c r="Y54" i="13"/>
  <c r="AA54" i="13" s="1"/>
  <c r="N54" i="13"/>
  <c r="M54" i="13"/>
  <c r="P54" i="13" s="1"/>
  <c r="B54" i="13"/>
  <c r="I122" i="25" s="1"/>
  <c r="AC53" i="13"/>
  <c r="Z53" i="13"/>
  <c r="AB53" i="13" s="1"/>
  <c r="Y53" i="13"/>
  <c r="AA53" i="13" s="1"/>
  <c r="M53" i="13"/>
  <c r="D53" i="13"/>
  <c r="P121" i="25" s="1"/>
  <c r="B53" i="13"/>
  <c r="I121" i="25" s="1"/>
  <c r="AC52" i="13"/>
  <c r="Z52" i="13"/>
  <c r="AB52" i="13" s="1"/>
  <c r="Y52" i="13"/>
  <c r="AA52" i="13" s="1"/>
  <c r="M52" i="13"/>
  <c r="D52" i="13"/>
  <c r="P120" i="25" s="1"/>
  <c r="AC51" i="13"/>
  <c r="Z51" i="13"/>
  <c r="AB51" i="13" s="1"/>
  <c r="Y51" i="13"/>
  <c r="AA51" i="13" s="1"/>
  <c r="M51" i="13"/>
  <c r="AC50" i="13"/>
  <c r="Z50" i="13"/>
  <c r="AB50" i="13" s="1"/>
  <c r="Y50" i="13"/>
  <c r="AA50" i="13" s="1"/>
  <c r="N50" i="13"/>
  <c r="M50" i="13"/>
  <c r="P50" i="13" s="1"/>
  <c r="AC49" i="13"/>
  <c r="Z49" i="13"/>
  <c r="AB49" i="13" s="1"/>
  <c r="Y49" i="13"/>
  <c r="AA49" i="13" s="1"/>
  <c r="N49" i="13"/>
  <c r="M49" i="13"/>
  <c r="D49" i="13"/>
  <c r="P117" i="25" s="1"/>
  <c r="B49" i="13"/>
  <c r="I117" i="25" s="1"/>
  <c r="AC48" i="13"/>
  <c r="Z48" i="13"/>
  <c r="AB48" i="13" s="1"/>
  <c r="Y48" i="13"/>
  <c r="AA48" i="13" s="1"/>
  <c r="M48" i="13"/>
  <c r="B48" i="13"/>
  <c r="I116" i="25" s="1"/>
  <c r="AC47" i="13"/>
  <c r="Z47" i="13"/>
  <c r="AB47" i="13" s="1"/>
  <c r="Y47" i="13"/>
  <c r="AA47" i="13" s="1"/>
  <c r="N47" i="13"/>
  <c r="B20" i="9" s="1"/>
  <c r="M47" i="13"/>
  <c r="P47" i="13" s="1"/>
  <c r="AC46" i="13"/>
  <c r="Z46" i="13"/>
  <c r="AB46" i="13" s="1"/>
  <c r="Y46" i="13"/>
  <c r="AA46" i="13" s="1"/>
  <c r="N46" i="13"/>
  <c r="M46" i="13"/>
  <c r="P46" i="13" s="1"/>
  <c r="AC45" i="13"/>
  <c r="Z45" i="13"/>
  <c r="AB45" i="13" s="1"/>
  <c r="Y45" i="13"/>
  <c r="AA45" i="13" s="1"/>
  <c r="N45" i="13"/>
  <c r="B25" i="9" s="1"/>
  <c r="M45" i="13"/>
  <c r="P45" i="13" s="1"/>
  <c r="AC44" i="13"/>
  <c r="Z44" i="13"/>
  <c r="AB44" i="13" s="1"/>
  <c r="Y44" i="13"/>
  <c r="AA44" i="13" s="1"/>
  <c r="D44" i="13"/>
  <c r="P112" i="25" s="1"/>
  <c r="AH43" i="13"/>
  <c r="AC43" i="13"/>
  <c r="Z43" i="13"/>
  <c r="AB43" i="13" s="1"/>
  <c r="Y43" i="13"/>
  <c r="AA43" i="13" s="1"/>
  <c r="M43" i="13"/>
  <c r="D43" i="13"/>
  <c r="P111" i="25" s="1"/>
  <c r="AC42" i="13"/>
  <c r="Z42" i="13"/>
  <c r="AB42" i="13" s="1"/>
  <c r="Y42" i="13"/>
  <c r="AA42" i="13" s="1"/>
  <c r="N42" i="13"/>
  <c r="AC41" i="13"/>
  <c r="Z41" i="13"/>
  <c r="AB41" i="13" s="1"/>
  <c r="Y41" i="13"/>
  <c r="AA41" i="13" s="1"/>
  <c r="N41" i="13"/>
  <c r="M41" i="13"/>
  <c r="P41" i="13" s="1"/>
  <c r="B41" i="13"/>
  <c r="I109" i="25" s="1"/>
  <c r="AH40" i="13"/>
  <c r="AC40" i="13"/>
  <c r="Z40" i="13"/>
  <c r="AB40" i="13" s="1"/>
  <c r="Y40" i="13"/>
  <c r="AA40" i="13" s="1"/>
  <c r="N40" i="13"/>
  <c r="B40" i="13"/>
  <c r="I108" i="25" s="1"/>
  <c r="AC39" i="13"/>
  <c r="Z39" i="13"/>
  <c r="AB39" i="13" s="1"/>
  <c r="Y39" i="13"/>
  <c r="AA39" i="13" s="1"/>
  <c r="M39" i="13"/>
  <c r="D39" i="13"/>
  <c r="P107" i="25" s="1"/>
  <c r="AC38" i="13"/>
  <c r="Z38" i="13"/>
  <c r="AB38" i="13" s="1"/>
  <c r="Y38" i="13"/>
  <c r="AA38" i="13" s="1"/>
  <c r="N38" i="13"/>
  <c r="M38" i="13"/>
  <c r="P38" i="13" s="1"/>
  <c r="AC37" i="13"/>
  <c r="Z37" i="13"/>
  <c r="AB37" i="13" s="1"/>
  <c r="Y37" i="13"/>
  <c r="AA37" i="13" s="1"/>
  <c r="M37" i="13"/>
  <c r="D37" i="13"/>
  <c r="P105" i="25" s="1"/>
  <c r="N36" i="13"/>
  <c r="M36" i="13"/>
  <c r="B36" i="13"/>
  <c r="I104" i="25" s="1"/>
  <c r="AH35" i="13"/>
  <c r="AG35" i="13"/>
  <c r="AJ35" i="13" s="1"/>
  <c r="AL35" i="13" s="1"/>
  <c r="AJ34" i="13"/>
  <c r="AL34" i="13" s="1"/>
  <c r="AI34" i="13"/>
  <c r="AK34" i="13" s="1"/>
  <c r="AJ33" i="13"/>
  <c r="AJ32" i="13"/>
  <c r="AL32" i="13" s="1"/>
  <c r="Z32" i="13"/>
  <c r="AB32" i="13" s="1"/>
  <c r="Y32" i="13"/>
  <c r="AA32" i="13" s="1"/>
  <c r="N32" i="13"/>
  <c r="N44" i="13" s="1"/>
  <c r="M32" i="13"/>
  <c r="M44" i="13" s="1"/>
  <c r="L32" i="13"/>
  <c r="L48" i="13" s="1"/>
  <c r="D32" i="13"/>
  <c r="D47" i="13" s="1"/>
  <c r="P115" i="25" s="1"/>
  <c r="C32" i="13"/>
  <c r="C55" i="13" s="1"/>
  <c r="M123" i="25" s="1"/>
  <c r="B32" i="13"/>
  <c r="B50" i="13" s="1"/>
  <c r="I118" i="25" s="1"/>
  <c r="AJ31" i="13"/>
  <c r="Z31" i="13"/>
  <c r="AB31" i="13" s="1"/>
  <c r="Y31" i="13"/>
  <c r="AA31" i="13" s="1"/>
  <c r="P31" i="13"/>
  <c r="R31" i="13" s="1"/>
  <c r="O31" i="13"/>
  <c r="Q31" i="13" s="1"/>
  <c r="F31" i="13"/>
  <c r="H31" i="13" s="1"/>
  <c r="E31" i="13"/>
  <c r="G31" i="13" s="1"/>
  <c r="AJ30" i="13"/>
  <c r="AL30" i="13" s="1"/>
  <c r="AI30" i="13"/>
  <c r="AK30" i="13" s="1"/>
  <c r="Z30" i="13"/>
  <c r="AB30" i="13" s="1"/>
  <c r="Y30" i="13"/>
  <c r="AA30" i="13" s="1"/>
  <c r="S30" i="13"/>
  <c r="P30" i="13"/>
  <c r="O30" i="13"/>
  <c r="Q30" i="13" s="1"/>
  <c r="I30" i="13"/>
  <c r="F30" i="13"/>
  <c r="H30" i="13" s="1"/>
  <c r="E30" i="13"/>
  <c r="G30" i="13" s="1"/>
  <c r="AJ29" i="13"/>
  <c r="AL29" i="13" s="1"/>
  <c r="AC29" i="13"/>
  <c r="Z29" i="13"/>
  <c r="AB29" i="13" s="1"/>
  <c r="Y29" i="13"/>
  <c r="AA29" i="13" s="1"/>
  <c r="S29" i="13"/>
  <c r="P29" i="13"/>
  <c r="R29" i="13" s="1"/>
  <c r="O29" i="13"/>
  <c r="Q29" i="13" s="1"/>
  <c r="I29" i="13"/>
  <c r="F29" i="13"/>
  <c r="H29" i="13" s="1"/>
  <c r="E29" i="13"/>
  <c r="G29" i="13" s="1"/>
  <c r="AJ28" i="13"/>
  <c r="AI28" i="13"/>
  <c r="AC28" i="13"/>
  <c r="Z28" i="13"/>
  <c r="AB28" i="13" s="1"/>
  <c r="Y28" i="13"/>
  <c r="AA28" i="13" s="1"/>
  <c r="S28" i="13"/>
  <c r="P28" i="13"/>
  <c r="O28" i="13"/>
  <c r="I28" i="13"/>
  <c r="F28" i="13"/>
  <c r="H28" i="13" s="1"/>
  <c r="E28" i="13"/>
  <c r="G28" i="13" s="1"/>
  <c r="AJ27" i="13"/>
  <c r="AL27" i="13" s="1"/>
  <c r="AI27" i="13"/>
  <c r="AK27" i="13" s="1"/>
  <c r="AC27" i="13"/>
  <c r="Z27" i="13"/>
  <c r="AB27" i="13" s="1"/>
  <c r="Y27" i="13"/>
  <c r="AA27" i="13" s="1"/>
  <c r="S27" i="13"/>
  <c r="P27" i="13"/>
  <c r="R27" i="13" s="1"/>
  <c r="O27" i="13"/>
  <c r="Q27" i="13" s="1"/>
  <c r="I27" i="13"/>
  <c r="F27" i="13"/>
  <c r="H27" i="13" s="1"/>
  <c r="E27" i="13"/>
  <c r="G27" i="13" s="1"/>
  <c r="AJ26" i="13"/>
  <c r="AL26" i="13" s="1"/>
  <c r="AC26" i="13"/>
  <c r="Z26" i="13"/>
  <c r="AB26" i="13" s="1"/>
  <c r="Y26" i="13"/>
  <c r="AA26" i="13" s="1"/>
  <c r="S26" i="13"/>
  <c r="P26" i="13"/>
  <c r="R26" i="13" s="1"/>
  <c r="O26" i="13"/>
  <c r="Q26" i="13" s="1"/>
  <c r="I26" i="13"/>
  <c r="F26" i="13"/>
  <c r="H26" i="13" s="1"/>
  <c r="E26" i="13"/>
  <c r="G26" i="13" s="1"/>
  <c r="AJ25" i="13"/>
  <c r="AL25" i="13" s="1"/>
  <c r="AC25" i="13"/>
  <c r="Z25" i="13"/>
  <c r="AB25" i="13" s="1"/>
  <c r="Y25" i="13"/>
  <c r="AA25" i="13" s="1"/>
  <c r="S25" i="13"/>
  <c r="P25" i="13"/>
  <c r="O25" i="13"/>
  <c r="I25" i="13"/>
  <c r="F25" i="13"/>
  <c r="H25" i="13" s="1"/>
  <c r="E25" i="13"/>
  <c r="G25" i="13" s="1"/>
  <c r="AJ24" i="13"/>
  <c r="AL24" i="13" s="1"/>
  <c r="AC24" i="13"/>
  <c r="Z24" i="13"/>
  <c r="AB24" i="13" s="1"/>
  <c r="Y24" i="13"/>
  <c r="AA24" i="13" s="1"/>
  <c r="S24" i="13"/>
  <c r="P24" i="13"/>
  <c r="R24" i="13" s="1"/>
  <c r="O24" i="13"/>
  <c r="Q24" i="13" s="1"/>
  <c r="I24" i="13"/>
  <c r="F24" i="13"/>
  <c r="H24" i="13" s="1"/>
  <c r="E24" i="13"/>
  <c r="G24" i="13" s="1"/>
  <c r="AJ23" i="13"/>
  <c r="AL23" i="13" s="1"/>
  <c r="AI23" i="13"/>
  <c r="AK23" i="13" s="1"/>
  <c r="AC23" i="13"/>
  <c r="Z23" i="13"/>
  <c r="AB23" i="13" s="1"/>
  <c r="Y23" i="13"/>
  <c r="AA23" i="13" s="1"/>
  <c r="S23" i="13"/>
  <c r="P23" i="13"/>
  <c r="R23" i="13" s="1"/>
  <c r="O23" i="13"/>
  <c r="Q23" i="13" s="1"/>
  <c r="I23" i="13"/>
  <c r="F23" i="13"/>
  <c r="H23" i="13" s="1"/>
  <c r="E23" i="13"/>
  <c r="G23" i="13" s="1"/>
  <c r="AJ22" i="13"/>
  <c r="AL22" i="13" s="1"/>
  <c r="AC22" i="13"/>
  <c r="Z22" i="13"/>
  <c r="AB22" i="13" s="1"/>
  <c r="Y22" i="13"/>
  <c r="AA22" i="13" s="1"/>
  <c r="S22" i="13"/>
  <c r="P22" i="13"/>
  <c r="R22" i="13" s="1"/>
  <c r="O22" i="13"/>
  <c r="Q22" i="13" s="1"/>
  <c r="I22" i="13"/>
  <c r="F22" i="13"/>
  <c r="H22" i="13" s="1"/>
  <c r="E22" i="13"/>
  <c r="G22" i="13" s="1"/>
  <c r="AJ21" i="13"/>
  <c r="AL21" i="13" s="1"/>
  <c r="AC21" i="13"/>
  <c r="Z21" i="13"/>
  <c r="AB21" i="13" s="1"/>
  <c r="Y21" i="13"/>
  <c r="AA21" i="13" s="1"/>
  <c r="S21" i="13"/>
  <c r="P21" i="13"/>
  <c r="R21" i="13" s="1"/>
  <c r="O21" i="13"/>
  <c r="Q21" i="13" s="1"/>
  <c r="I21" i="13"/>
  <c r="F21" i="13"/>
  <c r="H21" i="13" s="1"/>
  <c r="E21" i="13"/>
  <c r="G21" i="13" s="1"/>
  <c r="AJ20" i="13"/>
  <c r="AL20" i="13" s="1"/>
  <c r="AI20" i="13"/>
  <c r="AK20" i="13" s="1"/>
  <c r="AC20" i="13"/>
  <c r="Z20" i="13"/>
  <c r="AB20" i="13" s="1"/>
  <c r="Y20" i="13"/>
  <c r="AA20" i="13" s="1"/>
  <c r="S20" i="13"/>
  <c r="P20" i="13"/>
  <c r="R20" i="13" s="1"/>
  <c r="O20" i="13"/>
  <c r="Q20" i="13" s="1"/>
  <c r="I20" i="13"/>
  <c r="F20" i="13"/>
  <c r="H20" i="13" s="1"/>
  <c r="E20" i="13"/>
  <c r="G20" i="13" s="1"/>
  <c r="AJ19" i="13"/>
  <c r="AC19" i="13"/>
  <c r="Z19" i="13"/>
  <c r="AB19" i="13" s="1"/>
  <c r="Y19" i="13"/>
  <c r="AA19" i="13" s="1"/>
  <c r="S19" i="13"/>
  <c r="P19" i="13"/>
  <c r="R19" i="13" s="1"/>
  <c r="O19" i="13"/>
  <c r="Q19" i="13" s="1"/>
  <c r="I19" i="13"/>
  <c r="F19" i="13"/>
  <c r="H19" i="13" s="1"/>
  <c r="E19" i="13"/>
  <c r="G19" i="13" s="1"/>
  <c r="AJ18" i="13"/>
  <c r="AL18" i="13" s="1"/>
  <c r="AC18" i="13"/>
  <c r="Z18" i="13"/>
  <c r="AB18" i="13" s="1"/>
  <c r="Y18" i="13"/>
  <c r="AA18" i="13" s="1"/>
  <c r="S18" i="13"/>
  <c r="P18" i="13"/>
  <c r="R18" i="13" s="1"/>
  <c r="O18" i="13"/>
  <c r="Q18" i="13" s="1"/>
  <c r="I18" i="13"/>
  <c r="F18" i="13"/>
  <c r="H18" i="13" s="1"/>
  <c r="E18" i="13"/>
  <c r="G18" i="13" s="1"/>
  <c r="AJ17" i="13"/>
  <c r="AL17" i="13" s="1"/>
  <c r="AI17" i="13"/>
  <c r="AK17" i="13" s="1"/>
  <c r="AC17" i="13"/>
  <c r="Z17" i="13"/>
  <c r="AB17" i="13" s="1"/>
  <c r="Y17" i="13"/>
  <c r="AA17" i="13" s="1"/>
  <c r="S17" i="13"/>
  <c r="P17" i="13"/>
  <c r="R17" i="13" s="1"/>
  <c r="O17" i="13"/>
  <c r="Q17" i="13" s="1"/>
  <c r="I17" i="13"/>
  <c r="F17" i="13"/>
  <c r="H17" i="13" s="1"/>
  <c r="E17" i="13"/>
  <c r="G17" i="13" s="1"/>
  <c r="AJ16" i="13"/>
  <c r="AL16" i="13" s="1"/>
  <c r="AI16" i="13"/>
  <c r="AK16" i="13" s="1"/>
  <c r="AC16" i="13"/>
  <c r="Z16" i="13"/>
  <c r="AB16" i="13" s="1"/>
  <c r="Y16" i="13"/>
  <c r="AA16" i="13" s="1"/>
  <c r="S16" i="13"/>
  <c r="P16" i="13"/>
  <c r="O16" i="13"/>
  <c r="I16" i="13"/>
  <c r="H16" i="13"/>
  <c r="F16" i="13"/>
  <c r="E16" i="13"/>
  <c r="G16" i="13" s="1"/>
  <c r="AJ15" i="13"/>
  <c r="AL15" i="13" s="1"/>
  <c r="AC15" i="13"/>
  <c r="Z15" i="13"/>
  <c r="AB15" i="13" s="1"/>
  <c r="Y15" i="13"/>
  <c r="AA15" i="13" s="1"/>
  <c r="S15" i="13"/>
  <c r="P15" i="13"/>
  <c r="R15" i="13" s="1"/>
  <c r="O15" i="13"/>
  <c r="Q15" i="13" s="1"/>
  <c r="I15" i="13"/>
  <c r="F15" i="13"/>
  <c r="H15" i="13" s="1"/>
  <c r="E15" i="13"/>
  <c r="G15" i="13" s="1"/>
  <c r="AJ14" i="13"/>
  <c r="AL14" i="13" s="1"/>
  <c r="AI14" i="13"/>
  <c r="AK14" i="13" s="1"/>
  <c r="AC14" i="13"/>
  <c r="Z14" i="13"/>
  <c r="AB14" i="13" s="1"/>
  <c r="Y14" i="13"/>
  <c r="AA14" i="13" s="1"/>
  <c r="S14" i="13"/>
  <c r="P14" i="13"/>
  <c r="R14" i="13" s="1"/>
  <c r="O14" i="13"/>
  <c r="Q14" i="13" s="1"/>
  <c r="I14" i="13"/>
  <c r="F14" i="13"/>
  <c r="H14" i="13" s="1"/>
  <c r="E14" i="13"/>
  <c r="G14" i="13" s="1"/>
  <c r="AJ13" i="13"/>
  <c r="AL13" i="13" s="1"/>
  <c r="AI13" i="13"/>
  <c r="AK13" i="13" s="1"/>
  <c r="AC13" i="13"/>
  <c r="AB13" i="13"/>
  <c r="Z13" i="13"/>
  <c r="Y13" i="13"/>
  <c r="AA13" i="13" s="1"/>
  <c r="S13" i="13"/>
  <c r="P13" i="13"/>
  <c r="R13" i="13" s="1"/>
  <c r="O13" i="13"/>
  <c r="Q13" i="13" s="1"/>
  <c r="I13" i="13"/>
  <c r="F13" i="13"/>
  <c r="H13" i="13" s="1"/>
  <c r="E13" i="13"/>
  <c r="G13" i="13" s="1"/>
  <c r="AJ12" i="13"/>
  <c r="AL12" i="13" s="1"/>
  <c r="AC12" i="13"/>
  <c r="Z12" i="13"/>
  <c r="AB12" i="13" s="1"/>
  <c r="Y12" i="13"/>
  <c r="AA12" i="13" s="1"/>
  <c r="S12" i="13"/>
  <c r="P12" i="13"/>
  <c r="R12" i="13" s="1"/>
  <c r="O12" i="13"/>
  <c r="Q12" i="13" s="1"/>
  <c r="I12" i="13"/>
  <c r="F12" i="13"/>
  <c r="H12" i="13" s="1"/>
  <c r="E12" i="13"/>
  <c r="G12" i="13" s="1"/>
  <c r="AJ11" i="13"/>
  <c r="AL11" i="13" s="1"/>
  <c r="AC11" i="13"/>
  <c r="Z11" i="13"/>
  <c r="AB11" i="13" s="1"/>
  <c r="Y11" i="13"/>
  <c r="AA11" i="13" s="1"/>
  <c r="S11" i="13"/>
  <c r="P11" i="13"/>
  <c r="R11" i="13" s="1"/>
  <c r="O11" i="13"/>
  <c r="Q11" i="13" s="1"/>
  <c r="I11" i="13"/>
  <c r="F11" i="13"/>
  <c r="H11" i="13" s="1"/>
  <c r="E11" i="13"/>
  <c r="G11" i="13" s="1"/>
  <c r="AC10" i="13"/>
  <c r="Z10" i="13"/>
  <c r="AB10" i="13" s="1"/>
  <c r="Y10" i="13"/>
  <c r="AA10" i="13" s="1"/>
  <c r="S10" i="13"/>
  <c r="P10" i="13"/>
  <c r="R10" i="13" s="1"/>
  <c r="O10" i="13"/>
  <c r="Q10" i="13" s="1"/>
  <c r="I10" i="13"/>
  <c r="F10" i="13"/>
  <c r="H10" i="13" s="1"/>
  <c r="E10" i="13"/>
  <c r="G10" i="13" s="1"/>
  <c r="AC9" i="13"/>
  <c r="Z9" i="13"/>
  <c r="AB9" i="13" s="1"/>
  <c r="Y9" i="13"/>
  <c r="AA9" i="13" s="1"/>
  <c r="S9" i="13"/>
  <c r="P9" i="13"/>
  <c r="R9" i="13" s="1"/>
  <c r="O9" i="13"/>
  <c r="Q9" i="13" s="1"/>
  <c r="I9" i="13"/>
  <c r="F9" i="13"/>
  <c r="H9" i="13" s="1"/>
  <c r="E9" i="13"/>
  <c r="G9" i="13" s="1"/>
  <c r="AC8" i="13"/>
  <c r="Z8" i="13"/>
  <c r="AB8" i="13" s="1"/>
  <c r="Y8" i="13"/>
  <c r="AA8" i="13" s="1"/>
  <c r="S8" i="13"/>
  <c r="P8" i="13"/>
  <c r="R8" i="13" s="1"/>
  <c r="O8" i="13"/>
  <c r="Q8" i="13" s="1"/>
  <c r="I8" i="13"/>
  <c r="F8" i="13"/>
  <c r="H8" i="13" s="1"/>
  <c r="E8" i="13"/>
  <c r="G8" i="13" s="1"/>
  <c r="AC7" i="13"/>
  <c r="Z7" i="13"/>
  <c r="AB7" i="13" s="1"/>
  <c r="Y7" i="13"/>
  <c r="AA7" i="13" s="1"/>
  <c r="AJ6" i="13"/>
  <c r="AL6" i="13" s="1"/>
  <c r="AJ63" i="11"/>
  <c r="AI63" i="11"/>
  <c r="AH63" i="11"/>
  <c r="AG63" i="11"/>
  <c r="AE63" i="11"/>
  <c r="AD63" i="11"/>
  <c r="AC63" i="11"/>
  <c r="AB63" i="11"/>
  <c r="Z63" i="11"/>
  <c r="Y63" i="11"/>
  <c r="X63" i="11"/>
  <c r="W63" i="11"/>
  <c r="U63" i="11"/>
  <c r="R63" i="11"/>
  <c r="Q63" i="11"/>
  <c r="P63" i="11"/>
  <c r="O63" i="11"/>
  <c r="N63" i="11"/>
  <c r="M63" i="11"/>
  <c r="K63" i="11"/>
  <c r="J63" i="11"/>
  <c r="I63" i="11"/>
  <c r="H63" i="11"/>
  <c r="F63" i="11"/>
  <c r="E63" i="11"/>
  <c r="D63" i="11"/>
  <c r="C63" i="11"/>
  <c r="AK62" i="11"/>
  <c r="AF62" i="11"/>
  <c r="AF63" i="11" s="1"/>
  <c r="AA62" i="11"/>
  <c r="AA63" i="11" s="1"/>
  <c r="T62" i="11"/>
  <c r="S62" i="11"/>
  <c r="S63" i="11" s="1"/>
  <c r="Q62" i="11"/>
  <c r="L62" i="11"/>
  <c r="AJ61" i="11"/>
  <c r="AI61" i="11"/>
  <c r="AH61" i="11"/>
  <c r="AG61" i="11"/>
  <c r="AK61" i="11" s="1"/>
  <c r="AE61" i="11"/>
  <c r="AD61" i="11"/>
  <c r="AC61" i="11"/>
  <c r="AB61" i="11"/>
  <c r="Z61" i="11"/>
  <c r="Y61" i="11"/>
  <c r="X61" i="11"/>
  <c r="W61" i="11"/>
  <c r="U61" i="11"/>
  <c r="R61" i="11"/>
  <c r="P61" i="11"/>
  <c r="O61" i="11"/>
  <c r="N61" i="11"/>
  <c r="M61" i="11"/>
  <c r="K61" i="11"/>
  <c r="J61" i="11"/>
  <c r="I61" i="11"/>
  <c r="H61" i="11"/>
  <c r="G61" i="11"/>
  <c r="E61" i="11"/>
  <c r="D61" i="11"/>
  <c r="C61" i="11"/>
  <c r="AK60" i="11"/>
  <c r="AF60" i="11"/>
  <c r="AA60" i="11"/>
  <c r="T60" i="11"/>
  <c r="S60" i="11"/>
  <c r="Q60" i="11"/>
  <c r="L60" i="11"/>
  <c r="AK59" i="11"/>
  <c r="AF59" i="11"/>
  <c r="AA59" i="11"/>
  <c r="T59" i="11"/>
  <c r="S59" i="11"/>
  <c r="Q59" i="11"/>
  <c r="L59" i="11"/>
  <c r="AK58" i="11"/>
  <c r="AF58" i="11"/>
  <c r="AA58" i="11"/>
  <c r="T58" i="11"/>
  <c r="S58" i="11"/>
  <c r="Q58" i="11"/>
  <c r="L58" i="11"/>
  <c r="AK57" i="11"/>
  <c r="AF57" i="11"/>
  <c r="AA57" i="11"/>
  <c r="T57" i="11"/>
  <c r="S57" i="11"/>
  <c r="Q57" i="11"/>
  <c r="L57" i="11"/>
  <c r="AK56" i="11"/>
  <c r="AF56" i="11"/>
  <c r="AA56" i="11"/>
  <c r="T56" i="11"/>
  <c r="S56" i="11"/>
  <c r="Q56" i="11"/>
  <c r="L56" i="11"/>
  <c r="AK55" i="11"/>
  <c r="AF55" i="11"/>
  <c r="AA55" i="11"/>
  <c r="T55" i="11"/>
  <c r="S55" i="11"/>
  <c r="Q55" i="11"/>
  <c r="L55" i="11"/>
  <c r="AK54" i="11"/>
  <c r="AF54" i="11"/>
  <c r="AA54" i="11"/>
  <c r="T54" i="11"/>
  <c r="S54" i="11"/>
  <c r="Q54" i="11"/>
  <c r="L54" i="11"/>
  <c r="AK53" i="11"/>
  <c r="AF53" i="11"/>
  <c r="AA53" i="11"/>
  <c r="T53" i="11"/>
  <c r="S53" i="11"/>
  <c r="Q53" i="11"/>
  <c r="L53" i="11"/>
  <c r="AK52" i="11"/>
  <c r="AF52" i="11"/>
  <c r="AA52" i="11"/>
  <c r="T52" i="11"/>
  <c r="S52" i="11"/>
  <c r="Q52" i="11"/>
  <c r="L52" i="11"/>
  <c r="AK51" i="11"/>
  <c r="AF51" i="11"/>
  <c r="AA51" i="11"/>
  <c r="T51" i="11"/>
  <c r="S51" i="11"/>
  <c r="Q51" i="11"/>
  <c r="L51" i="11"/>
  <c r="AK50" i="11"/>
  <c r="AF50" i="11"/>
  <c r="AA50" i="11"/>
  <c r="T50" i="11"/>
  <c r="S50" i="11"/>
  <c r="V50" i="11" s="1"/>
  <c r="Q50" i="11"/>
  <c r="L50" i="11"/>
  <c r="AK49" i="11"/>
  <c r="AF49" i="11"/>
  <c r="AA49" i="11"/>
  <c r="T49" i="11"/>
  <c r="S49" i="11"/>
  <c r="Q49" i="11"/>
  <c r="L49" i="11"/>
  <c r="AK48" i="11"/>
  <c r="AF48" i="11"/>
  <c r="AA48" i="11"/>
  <c r="T48" i="11"/>
  <c r="S48" i="11"/>
  <c r="Q48" i="11"/>
  <c r="L48" i="11"/>
  <c r="AK47" i="11"/>
  <c r="AF47" i="11"/>
  <c r="AA47" i="11"/>
  <c r="T47" i="11"/>
  <c r="S47" i="11"/>
  <c r="V47" i="11" s="1"/>
  <c r="Q47" i="11"/>
  <c r="L47" i="11"/>
  <c r="AK46" i="11"/>
  <c r="AF46" i="11"/>
  <c r="AA46" i="11"/>
  <c r="T46" i="11"/>
  <c r="S46" i="11"/>
  <c r="Q46" i="11"/>
  <c r="L46" i="11"/>
  <c r="AK45" i="11"/>
  <c r="AF45" i="11"/>
  <c r="AA45" i="11"/>
  <c r="T45" i="11"/>
  <c r="S45" i="11"/>
  <c r="Q45" i="11"/>
  <c r="L45" i="11"/>
  <c r="AK44" i="11"/>
  <c r="AF44" i="11"/>
  <c r="AA44" i="11"/>
  <c r="T44" i="11"/>
  <c r="S44" i="11"/>
  <c r="Q44" i="11"/>
  <c r="L44" i="11"/>
  <c r="AK43" i="11"/>
  <c r="AF43" i="11"/>
  <c r="AA43" i="11"/>
  <c r="T43" i="11"/>
  <c r="S43" i="11"/>
  <c r="Q43" i="11"/>
  <c r="L43" i="11"/>
  <c r="AK42" i="11"/>
  <c r="AF42" i="11"/>
  <c r="AA42" i="11"/>
  <c r="T42" i="11"/>
  <c r="S42" i="11"/>
  <c r="V42" i="11" s="1"/>
  <c r="Q42" i="11"/>
  <c r="L42" i="11"/>
  <c r="AK41" i="11"/>
  <c r="AF41" i="11"/>
  <c r="AA41" i="11"/>
  <c r="T41" i="11"/>
  <c r="S41" i="11"/>
  <c r="Q41" i="11"/>
  <c r="L41" i="11"/>
  <c r="AK40" i="11"/>
  <c r="AF40" i="11"/>
  <c r="AA40" i="11"/>
  <c r="T40" i="11"/>
  <c r="S40" i="11"/>
  <c r="Q40" i="11"/>
  <c r="Q61" i="11" s="1"/>
  <c r="L40" i="11"/>
  <c r="AK39" i="11"/>
  <c r="AF39" i="11"/>
  <c r="AA39" i="11"/>
  <c r="T39" i="11"/>
  <c r="S39" i="11"/>
  <c r="Q39" i="11"/>
  <c r="L39" i="11"/>
  <c r="AK38" i="11"/>
  <c r="AF38" i="11"/>
  <c r="AA38" i="11"/>
  <c r="T38" i="11"/>
  <c r="S38" i="11"/>
  <c r="Q38" i="11"/>
  <c r="L38" i="11"/>
  <c r="AK37" i="11"/>
  <c r="AF37" i="11"/>
  <c r="AF61" i="11" s="1"/>
  <c r="AA37" i="11"/>
  <c r="AA61" i="11" s="1"/>
  <c r="T37" i="11"/>
  <c r="S37" i="11"/>
  <c r="Q37" i="11"/>
  <c r="L37" i="11"/>
  <c r="L61" i="11" s="1"/>
  <c r="AK32" i="11"/>
  <c r="AK63" i="11" s="1"/>
  <c r="AF32" i="11"/>
  <c r="AA32" i="11"/>
  <c r="T32" i="11"/>
  <c r="Q32" i="11"/>
  <c r="L32" i="11"/>
  <c r="L63" i="11" s="1"/>
  <c r="AJ31" i="11"/>
  <c r="AI31" i="11"/>
  <c r="AH31" i="11"/>
  <c r="AG31" i="11"/>
  <c r="AK31" i="11" s="1"/>
  <c r="AE31" i="11"/>
  <c r="AD31" i="11"/>
  <c r="AC31" i="11"/>
  <c r="AB31" i="11"/>
  <c r="AF31" i="11" s="1"/>
  <c r="Z31" i="11"/>
  <c r="Y31" i="11"/>
  <c r="X31" i="11"/>
  <c r="W31" i="11"/>
  <c r="U31" i="11"/>
  <c r="T31" i="11"/>
  <c r="S31" i="11"/>
  <c r="R31" i="11"/>
  <c r="P31" i="11"/>
  <c r="O31" i="11"/>
  <c r="N31" i="11"/>
  <c r="M31" i="11"/>
  <c r="K31" i="11"/>
  <c r="J31" i="11"/>
  <c r="I31" i="11"/>
  <c r="H31" i="11"/>
  <c r="G31" i="11"/>
  <c r="F31" i="11"/>
  <c r="E31" i="11"/>
  <c r="D31" i="11"/>
  <c r="C31" i="11"/>
  <c r="AK30" i="11"/>
  <c r="AF30" i="11"/>
  <c r="AA30" i="11"/>
  <c r="V30" i="11"/>
  <c r="Q30" i="11"/>
  <c r="L30" i="11"/>
  <c r="AK29" i="11"/>
  <c r="AF29" i="11"/>
  <c r="AA29" i="11"/>
  <c r="V29" i="11"/>
  <c r="Q29" i="11"/>
  <c r="L29" i="11"/>
  <c r="AK28" i="11"/>
  <c r="AF28" i="11"/>
  <c r="AA28" i="11"/>
  <c r="V28" i="11"/>
  <c r="Q28" i="11"/>
  <c r="L28" i="11"/>
  <c r="AK27" i="11"/>
  <c r="AF27" i="11"/>
  <c r="AA27" i="11"/>
  <c r="V27" i="11"/>
  <c r="Q27" i="11"/>
  <c r="L27" i="11"/>
  <c r="AK26" i="11"/>
  <c r="AF26" i="11"/>
  <c r="AA26" i="11"/>
  <c r="V26" i="11"/>
  <c r="Q26" i="11"/>
  <c r="L26" i="11"/>
  <c r="AK25" i="11"/>
  <c r="AF25" i="11"/>
  <c r="AA25" i="11"/>
  <c r="V25" i="11"/>
  <c r="Q25" i="11"/>
  <c r="L25" i="11"/>
  <c r="AK24" i="11"/>
  <c r="AF24" i="11"/>
  <c r="AA24" i="11"/>
  <c r="V24" i="11"/>
  <c r="Q24" i="11"/>
  <c r="L24" i="11"/>
  <c r="AK23" i="11"/>
  <c r="AF23" i="11"/>
  <c r="AA23" i="11"/>
  <c r="V23" i="11"/>
  <c r="Q23" i="11"/>
  <c r="L23" i="11"/>
  <c r="AK22" i="11"/>
  <c r="AF22" i="11"/>
  <c r="AA22" i="11"/>
  <c r="V22" i="11"/>
  <c r="Q22" i="11"/>
  <c r="L22" i="11"/>
  <c r="AK21" i="11"/>
  <c r="AF21" i="11"/>
  <c r="AA21" i="11"/>
  <c r="V21" i="11"/>
  <c r="Q21" i="11"/>
  <c r="L21" i="11"/>
  <c r="AK20" i="11"/>
  <c r="AF20" i="11"/>
  <c r="AA20" i="11"/>
  <c r="V20" i="11"/>
  <c r="Q20" i="11"/>
  <c r="L20" i="11"/>
  <c r="AK19" i="11"/>
  <c r="AF19" i="11"/>
  <c r="AA19" i="11"/>
  <c r="V19" i="11"/>
  <c r="Q19" i="11"/>
  <c r="L19" i="11"/>
  <c r="AK18" i="11"/>
  <c r="AF18" i="11"/>
  <c r="AA18" i="11"/>
  <c r="V18" i="11"/>
  <c r="Q18" i="11"/>
  <c r="L18" i="11"/>
  <c r="AK17" i="11"/>
  <c r="AF17" i="11"/>
  <c r="AA17" i="11"/>
  <c r="V17" i="11"/>
  <c r="Q17" i="11"/>
  <c r="L17" i="11"/>
  <c r="AK16" i="11"/>
  <c r="AF16" i="11"/>
  <c r="AA16" i="11"/>
  <c r="V16" i="11"/>
  <c r="Q16" i="11"/>
  <c r="L16" i="11"/>
  <c r="AK15" i="11"/>
  <c r="AF15" i="11"/>
  <c r="AA15" i="11"/>
  <c r="V15" i="11"/>
  <c r="Q15" i="11"/>
  <c r="L15" i="11"/>
  <c r="L31" i="11" s="1"/>
  <c r="AK14" i="11"/>
  <c r="AF14" i="11"/>
  <c r="AA14" i="11"/>
  <c r="V14" i="11"/>
  <c r="Q14" i="11"/>
  <c r="L14" i="11"/>
  <c r="AK13" i="11"/>
  <c r="AF13" i="11"/>
  <c r="AA13" i="11"/>
  <c r="V13" i="11"/>
  <c r="Q13" i="11"/>
  <c r="L13" i="11"/>
  <c r="AK12" i="11"/>
  <c r="AF12" i="11"/>
  <c r="AA12" i="11"/>
  <c r="V12" i="11"/>
  <c r="Q12" i="11"/>
  <c r="L12" i="11"/>
  <c r="AK11" i="11"/>
  <c r="AF11" i="11"/>
  <c r="AA11" i="11"/>
  <c r="AA31" i="11" s="1"/>
  <c r="V11" i="11"/>
  <c r="Q11" i="11"/>
  <c r="L11" i="11"/>
  <c r="AK10" i="11"/>
  <c r="AF10" i="11"/>
  <c r="AA10" i="11"/>
  <c r="V10" i="11"/>
  <c r="Q10" i="11"/>
  <c r="L10" i="11"/>
  <c r="AK9" i="11"/>
  <c r="AF9" i="11"/>
  <c r="AA9" i="11"/>
  <c r="V9" i="11"/>
  <c r="Q9" i="11"/>
  <c r="L9" i="11"/>
  <c r="AK8" i="11"/>
  <c r="AF8" i="11"/>
  <c r="AA8" i="11"/>
  <c r="V8" i="11"/>
  <c r="Q8" i="11"/>
  <c r="L8" i="11"/>
  <c r="AK7" i="11"/>
  <c r="AF7" i="11"/>
  <c r="AA7" i="11"/>
  <c r="V7" i="11"/>
  <c r="V31" i="11" s="1"/>
  <c r="Q7" i="11"/>
  <c r="Q31" i="11" s="1"/>
  <c r="L7" i="11"/>
  <c r="AF35" i="10"/>
  <c r="AE35" i="10"/>
  <c r="AD35" i="10"/>
  <c r="AC35" i="10"/>
  <c r="AB35" i="10"/>
  <c r="AA35" i="10"/>
  <c r="Z35" i="10"/>
  <c r="Y35" i="10"/>
  <c r="X35" i="10"/>
  <c r="W35" i="10"/>
  <c r="V35" i="10"/>
  <c r="U35" i="10"/>
  <c r="T35" i="10"/>
  <c r="S35" i="10"/>
  <c r="R35" i="10"/>
  <c r="Q35" i="10"/>
  <c r="P35" i="10"/>
  <c r="O35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AG34" i="10"/>
  <c r="AK34" i="10" s="1"/>
  <c r="AF34" i="10"/>
  <c r="AA34" i="10"/>
  <c r="V34" i="10"/>
  <c r="Q34" i="10"/>
  <c r="L34" i="10"/>
  <c r="AG33" i="10"/>
  <c r="AK33" i="10" s="1"/>
  <c r="AF33" i="10"/>
  <c r="AA33" i="10"/>
  <c r="V33" i="10"/>
  <c r="Q33" i="10"/>
  <c r="L33" i="10"/>
  <c r="AG32" i="10"/>
  <c r="AK32" i="10" s="1"/>
  <c r="AF32" i="10"/>
  <c r="AA32" i="10"/>
  <c r="V32" i="10"/>
  <c r="Q32" i="10"/>
  <c r="L32" i="10"/>
  <c r="AG31" i="10"/>
  <c r="AK31" i="10" s="1"/>
  <c r="AF31" i="10"/>
  <c r="AA31" i="10"/>
  <c r="V31" i="10"/>
  <c r="Q31" i="10"/>
  <c r="L31" i="10"/>
  <c r="AG30" i="10"/>
  <c r="AK30" i="10" s="1"/>
  <c r="AF30" i="10"/>
  <c r="AA30" i="10"/>
  <c r="V30" i="10"/>
  <c r="Q30" i="10"/>
  <c r="L30" i="10"/>
  <c r="AG29" i="10"/>
  <c r="AK29" i="10" s="1"/>
  <c r="AF29" i="10"/>
  <c r="AA29" i="10"/>
  <c r="V29" i="10"/>
  <c r="Q29" i="10"/>
  <c r="L29" i="10"/>
  <c r="AG28" i="10"/>
  <c r="AK28" i="10" s="1"/>
  <c r="AF28" i="10"/>
  <c r="AA28" i="10"/>
  <c r="V28" i="10"/>
  <c r="Q28" i="10"/>
  <c r="L28" i="10"/>
  <c r="AG27" i="10"/>
  <c r="AK27" i="10" s="1"/>
  <c r="AF27" i="10"/>
  <c r="AA27" i="10"/>
  <c r="V27" i="10"/>
  <c r="Q27" i="10"/>
  <c r="L27" i="10"/>
  <c r="AG26" i="10"/>
  <c r="AK26" i="10" s="1"/>
  <c r="AF26" i="10"/>
  <c r="AA26" i="10"/>
  <c r="V26" i="10"/>
  <c r="Q26" i="10"/>
  <c r="L26" i="10"/>
  <c r="AG25" i="10"/>
  <c r="AK25" i="10" s="1"/>
  <c r="AF25" i="10"/>
  <c r="AA25" i="10"/>
  <c r="V25" i="10"/>
  <c r="Q25" i="10"/>
  <c r="L25" i="10"/>
  <c r="AG24" i="10"/>
  <c r="AK24" i="10" s="1"/>
  <c r="AF24" i="10"/>
  <c r="AA24" i="10"/>
  <c r="V24" i="10"/>
  <c r="Q24" i="10"/>
  <c r="L24" i="10"/>
  <c r="AG23" i="10"/>
  <c r="AK23" i="10" s="1"/>
  <c r="AF23" i="10"/>
  <c r="AA23" i="10"/>
  <c r="V23" i="10"/>
  <c r="Q23" i="10"/>
  <c r="L23" i="10"/>
  <c r="AG22" i="10"/>
  <c r="AK22" i="10" s="1"/>
  <c r="AF22" i="10"/>
  <c r="AA22" i="10"/>
  <c r="V22" i="10"/>
  <c r="Q22" i="10"/>
  <c r="L22" i="10"/>
  <c r="AG21" i="10"/>
  <c r="AK21" i="10" s="1"/>
  <c r="AF21" i="10"/>
  <c r="AA21" i="10"/>
  <c r="V21" i="10"/>
  <c r="Q21" i="10"/>
  <c r="L21" i="10"/>
  <c r="AG20" i="10"/>
  <c r="AK20" i="10" s="1"/>
  <c r="AF20" i="10"/>
  <c r="AA20" i="10"/>
  <c r="V20" i="10"/>
  <c r="Q20" i="10"/>
  <c r="L20" i="10"/>
  <c r="AG19" i="10"/>
  <c r="AK19" i="10" s="1"/>
  <c r="AF19" i="10"/>
  <c r="AA19" i="10"/>
  <c r="V19" i="10"/>
  <c r="Q19" i="10"/>
  <c r="L19" i="10"/>
  <c r="AG18" i="10"/>
  <c r="AK18" i="10" s="1"/>
  <c r="AF18" i="10"/>
  <c r="AA18" i="10"/>
  <c r="V18" i="10"/>
  <c r="Q18" i="10"/>
  <c r="L18" i="10"/>
  <c r="AG17" i="10"/>
  <c r="AK17" i="10" s="1"/>
  <c r="AF17" i="10"/>
  <c r="AA17" i="10"/>
  <c r="V17" i="10"/>
  <c r="Q17" i="10"/>
  <c r="L17" i="10"/>
  <c r="AG16" i="10"/>
  <c r="AK16" i="10" s="1"/>
  <c r="AF16" i="10"/>
  <c r="AA16" i="10"/>
  <c r="V16" i="10"/>
  <c r="Q16" i="10"/>
  <c r="L16" i="10"/>
  <c r="AG15" i="10"/>
  <c r="AK15" i="10" s="1"/>
  <c r="AF15" i="10"/>
  <c r="AA15" i="10"/>
  <c r="V15" i="10"/>
  <c r="Q15" i="10"/>
  <c r="L15" i="10"/>
  <c r="AG14" i="10"/>
  <c r="AK14" i="10" s="1"/>
  <c r="AF14" i="10"/>
  <c r="AA14" i="10"/>
  <c r="V14" i="10"/>
  <c r="Q14" i="10"/>
  <c r="L14" i="10"/>
  <c r="AG13" i="10"/>
  <c r="AK13" i="10" s="1"/>
  <c r="AF13" i="10"/>
  <c r="AA13" i="10"/>
  <c r="V13" i="10"/>
  <c r="Q13" i="10"/>
  <c r="L13" i="10"/>
  <c r="AG12" i="10"/>
  <c r="AK12" i="10" s="1"/>
  <c r="AF12" i="10"/>
  <c r="AA12" i="10"/>
  <c r="V12" i="10"/>
  <c r="Q12" i="10"/>
  <c r="L12" i="10"/>
  <c r="AG11" i="10"/>
  <c r="AK11" i="10" s="1"/>
  <c r="AF11" i="10"/>
  <c r="AA11" i="10"/>
  <c r="V11" i="10"/>
  <c r="Q11" i="10"/>
  <c r="L11" i="10"/>
  <c r="AG6" i="10"/>
  <c r="AK6" i="10" s="1"/>
  <c r="AF6" i="10"/>
  <c r="AA6" i="10"/>
  <c r="V6" i="10"/>
  <c r="Q6" i="10"/>
  <c r="L6" i="10"/>
  <c r="AP59" i="2"/>
  <c r="AO59" i="2"/>
  <c r="AN59" i="2"/>
  <c r="AE59" i="2"/>
  <c r="AC59" i="2"/>
  <c r="AB59" i="2"/>
  <c r="Z59" i="2"/>
  <c r="T59" i="2"/>
  <c r="K59" i="2"/>
  <c r="I59" i="2"/>
  <c r="H59" i="2"/>
  <c r="G59" i="2"/>
  <c r="F59" i="2"/>
  <c r="AP58" i="2"/>
  <c r="AO58" i="2"/>
  <c r="AN58" i="2"/>
  <c r="AD58" i="2"/>
  <c r="AC58" i="2"/>
  <c r="AB58" i="2"/>
  <c r="W58" i="2"/>
  <c r="U58" i="2"/>
  <c r="J58" i="2"/>
  <c r="I58" i="2"/>
  <c r="H58" i="2"/>
  <c r="AP57" i="2"/>
  <c r="AO57" i="2"/>
  <c r="AN57" i="2"/>
  <c r="W57" i="2"/>
  <c r="AP56" i="2"/>
  <c r="AO56" i="2"/>
  <c r="AN56" i="2"/>
  <c r="AM56" i="2"/>
  <c r="AJ56" i="2"/>
  <c r="AI56" i="2"/>
  <c r="AH56" i="2"/>
  <c r="AG56" i="2"/>
  <c r="U56" i="2"/>
  <c r="T56" i="2"/>
  <c r="S56" i="2"/>
  <c r="P56" i="2"/>
  <c r="O56" i="2"/>
  <c r="N56" i="2"/>
  <c r="M56" i="2"/>
  <c r="AP55" i="2"/>
  <c r="AO55" i="2"/>
  <c r="AN55" i="2"/>
  <c r="AJ55" i="2"/>
  <c r="AI55" i="2"/>
  <c r="AH55" i="2"/>
  <c r="AG55" i="2"/>
  <c r="AE55" i="2"/>
  <c r="AD55" i="2"/>
  <c r="AC55" i="2"/>
  <c r="P55" i="2"/>
  <c r="O55" i="2"/>
  <c r="N55" i="2"/>
  <c r="M55" i="2"/>
  <c r="K55" i="2"/>
  <c r="J55" i="2"/>
  <c r="I55" i="2"/>
  <c r="AP54" i="2"/>
  <c r="AO54" i="2"/>
  <c r="AN54" i="2"/>
  <c r="AJ54" i="2"/>
  <c r="AH54" i="2"/>
  <c r="AG54" i="2"/>
  <c r="AE54" i="2"/>
  <c r="AD54" i="2"/>
  <c r="AB54" i="2"/>
  <c r="P54" i="2"/>
  <c r="N54" i="2"/>
  <c r="M54" i="2"/>
  <c r="K54" i="2"/>
  <c r="J54" i="2"/>
  <c r="H54" i="2"/>
  <c r="AP53" i="2"/>
  <c r="AO53" i="2"/>
  <c r="AN53" i="2"/>
  <c r="AD53" i="2"/>
  <c r="AC53" i="2"/>
  <c r="AB53" i="2"/>
  <c r="W53" i="2"/>
  <c r="U53" i="2"/>
  <c r="J53" i="2"/>
  <c r="I53" i="2"/>
  <c r="H53" i="2"/>
  <c r="AP52" i="2"/>
  <c r="AO52" i="2"/>
  <c r="AN52" i="2"/>
  <c r="W52" i="2"/>
  <c r="AP51" i="2"/>
  <c r="AO51" i="2"/>
  <c r="AN51" i="2"/>
  <c r="AM51" i="2"/>
  <c r="AJ51" i="2"/>
  <c r="AI51" i="2"/>
  <c r="AH51" i="2"/>
  <c r="AG51" i="2"/>
  <c r="U51" i="2"/>
  <c r="T51" i="2"/>
  <c r="S51" i="2"/>
  <c r="P51" i="2"/>
  <c r="O51" i="2"/>
  <c r="N51" i="2"/>
  <c r="M51" i="2"/>
  <c r="AP50" i="2"/>
  <c r="AO50" i="2"/>
  <c r="AN50" i="2"/>
  <c r="AJ50" i="2"/>
  <c r="AI50" i="2"/>
  <c r="AH50" i="2"/>
  <c r="AG50" i="2"/>
  <c r="AE50" i="2"/>
  <c r="AD50" i="2"/>
  <c r="AC50" i="2"/>
  <c r="P50" i="2"/>
  <c r="O50" i="2"/>
  <c r="N50" i="2"/>
  <c r="M50" i="2"/>
  <c r="K50" i="2"/>
  <c r="J50" i="2"/>
  <c r="I50" i="2"/>
  <c r="AP49" i="2"/>
  <c r="AO49" i="2"/>
  <c r="AN49" i="2"/>
  <c r="AJ49" i="2"/>
  <c r="AI49" i="2"/>
  <c r="AH49" i="2"/>
  <c r="AG49" i="2"/>
  <c r="AE49" i="2"/>
  <c r="AD49" i="2"/>
  <c r="AC49" i="2"/>
  <c r="P49" i="2"/>
  <c r="O49" i="2"/>
  <c r="N49" i="2"/>
  <c r="M49" i="2"/>
  <c r="K49" i="2"/>
  <c r="J49" i="2"/>
  <c r="I49" i="2"/>
  <c r="AP48" i="2"/>
  <c r="AO48" i="2"/>
  <c r="AN48" i="2"/>
  <c r="AJ48" i="2"/>
  <c r="AI48" i="2"/>
  <c r="AH48" i="2"/>
  <c r="AG48" i="2"/>
  <c r="AE48" i="2"/>
  <c r="AD48" i="2"/>
  <c r="AC48" i="2"/>
  <c r="P48" i="2"/>
  <c r="O48" i="2"/>
  <c r="N48" i="2"/>
  <c r="M48" i="2"/>
  <c r="K48" i="2"/>
  <c r="J48" i="2"/>
  <c r="I48" i="2"/>
  <c r="AP47" i="2"/>
  <c r="AO47" i="2"/>
  <c r="AN47" i="2"/>
  <c r="AJ47" i="2"/>
  <c r="AI47" i="2"/>
  <c r="AH47" i="2"/>
  <c r="AG47" i="2"/>
  <c r="AE47" i="2"/>
  <c r="AD47" i="2"/>
  <c r="AC47" i="2"/>
  <c r="P47" i="2"/>
  <c r="O47" i="2"/>
  <c r="N47" i="2"/>
  <c r="M47" i="2"/>
  <c r="K47" i="2"/>
  <c r="J47" i="2"/>
  <c r="I47" i="2"/>
  <c r="AP46" i="2"/>
  <c r="AO46" i="2"/>
  <c r="AN46" i="2"/>
  <c r="AJ46" i="2"/>
  <c r="AI46" i="2"/>
  <c r="W13" i="9" s="1"/>
  <c r="AH46" i="2"/>
  <c r="AG46" i="2"/>
  <c r="AE46" i="2"/>
  <c r="AD46" i="2"/>
  <c r="AC46" i="2"/>
  <c r="P46" i="2"/>
  <c r="H13" i="9" s="1"/>
  <c r="O46" i="2"/>
  <c r="G13" i="9" s="1"/>
  <c r="N46" i="2"/>
  <c r="F13" i="9" s="1"/>
  <c r="M46" i="2"/>
  <c r="E13" i="9" s="1"/>
  <c r="K46" i="2"/>
  <c r="J46" i="2"/>
  <c r="I46" i="2"/>
  <c r="AP45" i="2"/>
  <c r="AO45" i="2"/>
  <c r="AN45" i="2"/>
  <c r="AJ45" i="2"/>
  <c r="AI45" i="2"/>
  <c r="AH45" i="2"/>
  <c r="AG45" i="2"/>
  <c r="AE45" i="2"/>
  <c r="AD45" i="2"/>
  <c r="P45" i="2"/>
  <c r="O45" i="2"/>
  <c r="N45" i="2"/>
  <c r="M45" i="2"/>
  <c r="K45" i="2"/>
  <c r="J45" i="2"/>
  <c r="AP44" i="2"/>
  <c r="AO44" i="2"/>
  <c r="AN44" i="2"/>
  <c r="AM44" i="2"/>
  <c r="AJ44" i="2"/>
  <c r="AI44" i="2"/>
  <c r="AH44" i="2"/>
  <c r="AG44" i="2"/>
  <c r="AE44" i="2"/>
  <c r="S44" i="2"/>
  <c r="P44" i="2"/>
  <c r="O44" i="2"/>
  <c r="N44" i="2"/>
  <c r="M44" i="2"/>
  <c r="K44" i="2"/>
  <c r="AP43" i="2"/>
  <c r="AO43" i="2"/>
  <c r="AN43" i="2"/>
  <c r="AM43" i="2"/>
  <c r="AL43" i="2"/>
  <c r="AJ43" i="2"/>
  <c r="AI43" i="2"/>
  <c r="AH43" i="2"/>
  <c r="AG43" i="2"/>
  <c r="T43" i="2"/>
  <c r="S43" i="2"/>
  <c r="R43" i="2"/>
  <c r="P43" i="2"/>
  <c r="O43" i="2"/>
  <c r="N43" i="2"/>
  <c r="M43" i="2"/>
  <c r="AP42" i="2"/>
  <c r="AO42" i="2"/>
  <c r="AN42" i="2"/>
  <c r="AM42" i="2"/>
  <c r="AJ42" i="2"/>
  <c r="AI42" i="2"/>
  <c r="AH42" i="2"/>
  <c r="AG42" i="2"/>
  <c r="U42" i="2"/>
  <c r="T42" i="2"/>
  <c r="S42" i="2"/>
  <c r="P42" i="2"/>
  <c r="O42" i="2"/>
  <c r="N42" i="2"/>
  <c r="M42" i="2"/>
  <c r="AP41" i="2"/>
  <c r="AO41" i="2"/>
  <c r="AN41" i="2"/>
  <c r="AJ41" i="2"/>
  <c r="AI41" i="2"/>
  <c r="AH41" i="2"/>
  <c r="W41" i="2"/>
  <c r="U41" i="2"/>
  <c r="T41" i="2"/>
  <c r="P41" i="2"/>
  <c r="O41" i="2"/>
  <c r="N41" i="2"/>
  <c r="C41" i="2"/>
  <c r="AP40" i="2"/>
  <c r="AO40" i="2"/>
  <c r="AN40" i="2"/>
  <c r="AJ40" i="2"/>
  <c r="AI40" i="2"/>
  <c r="W40" i="2"/>
  <c r="U40" i="2"/>
  <c r="P40" i="2"/>
  <c r="O40" i="2"/>
  <c r="C40" i="2"/>
  <c r="AP39" i="2"/>
  <c r="AO39" i="2"/>
  <c r="AN39" i="2"/>
  <c r="AJ39" i="2"/>
  <c r="W39" i="2"/>
  <c r="P39" i="2"/>
  <c r="C39" i="2"/>
  <c r="AP38" i="2"/>
  <c r="AO38" i="2"/>
  <c r="AN38" i="2"/>
  <c r="AB38" i="2"/>
  <c r="W38" i="2"/>
  <c r="H38" i="2"/>
  <c r="C38" i="2"/>
  <c r="AP37" i="2"/>
  <c r="AO37" i="2"/>
  <c r="AB12" i="9" s="1"/>
  <c r="AN37" i="2"/>
  <c r="AL37" i="2"/>
  <c r="F37" i="2"/>
  <c r="AP36" i="2"/>
  <c r="AP60" i="2" s="1"/>
  <c r="AO36" i="2"/>
  <c r="AO60" i="2" s="1"/>
  <c r="AN36" i="2"/>
  <c r="AA10" i="9" s="1"/>
  <c r="AM36" i="2"/>
  <c r="AE36" i="2"/>
  <c r="AD36" i="2"/>
  <c r="AB36" i="2"/>
  <c r="Q10" i="9" s="1"/>
  <c r="Z36" i="2"/>
  <c r="P10" i="9" s="1"/>
  <c r="Y36" i="2"/>
  <c r="U36" i="2"/>
  <c r="L10" i="9" s="1"/>
  <c r="T36" i="2"/>
  <c r="K10" i="9" s="1"/>
  <c r="S36" i="2"/>
  <c r="K36" i="2"/>
  <c r="J36" i="2"/>
  <c r="H36" i="2"/>
  <c r="G36" i="2"/>
  <c r="F36" i="2"/>
  <c r="E36" i="2"/>
  <c r="AM32" i="2"/>
  <c r="L20" i="16" s="1"/>
  <c r="AL32" i="2"/>
  <c r="AJ32" i="2"/>
  <c r="AH32" i="2"/>
  <c r="AG32" i="2"/>
  <c r="AE32" i="2"/>
  <c r="AE43" i="2" s="1"/>
  <c r="AD32" i="2"/>
  <c r="AD44" i="2" s="1"/>
  <c r="AC32" i="2"/>
  <c r="AC45" i="2" s="1"/>
  <c r="AB32" i="2"/>
  <c r="AB55" i="2" s="1"/>
  <c r="Z32" i="2"/>
  <c r="Z55" i="2" s="1"/>
  <c r="Y32" i="2"/>
  <c r="Y57" i="2" s="1"/>
  <c r="X32" i="2"/>
  <c r="X54" i="2" s="1"/>
  <c r="W32" i="2"/>
  <c r="W54" i="2" s="1"/>
  <c r="U32" i="2"/>
  <c r="U54" i="2" s="1"/>
  <c r="T32" i="2"/>
  <c r="T58" i="2" s="1"/>
  <c r="S32" i="2"/>
  <c r="S59" i="2" s="1"/>
  <c r="R32" i="2"/>
  <c r="R36" i="2" s="1"/>
  <c r="P32" i="2"/>
  <c r="P57" i="2" s="1"/>
  <c r="O32" i="2"/>
  <c r="O39" i="2" s="1"/>
  <c r="N32" i="2"/>
  <c r="N40" i="2" s="1"/>
  <c r="M32" i="2"/>
  <c r="M41" i="2" s="1"/>
  <c r="K32" i="2"/>
  <c r="K43" i="2" s="1"/>
  <c r="J32" i="2"/>
  <c r="J44" i="2" s="1"/>
  <c r="I32" i="2"/>
  <c r="I45" i="2" s="1"/>
  <c r="H32" i="2"/>
  <c r="H55" i="2" s="1"/>
  <c r="G32" i="2"/>
  <c r="F32" i="2"/>
  <c r="E32" i="2"/>
  <c r="D32" i="2"/>
  <c r="C32" i="2"/>
  <c r="AK31" i="2"/>
  <c r="AF31" i="2"/>
  <c r="AA31" i="2"/>
  <c r="V31" i="2"/>
  <c r="Q31" i="2"/>
  <c r="L31" i="2"/>
  <c r="AK30" i="2"/>
  <c r="AF30" i="2"/>
  <c r="AA30" i="2"/>
  <c r="V30" i="2"/>
  <c r="Q30" i="2"/>
  <c r="L30" i="2"/>
  <c r="AK29" i="2"/>
  <c r="AF29" i="2"/>
  <c r="AF57" i="2" s="1"/>
  <c r="AA29" i="2"/>
  <c r="AA57" i="2" s="1"/>
  <c r="V29" i="2"/>
  <c r="Q29" i="2"/>
  <c r="L29" i="2"/>
  <c r="AK28" i="2"/>
  <c r="AF28" i="2"/>
  <c r="AA28" i="2"/>
  <c r="V28" i="2"/>
  <c r="Q28" i="2"/>
  <c r="L28" i="2"/>
  <c r="AK27" i="2"/>
  <c r="AF27" i="2"/>
  <c r="AF55" i="2" s="1"/>
  <c r="AA27" i="2"/>
  <c r="V27" i="2"/>
  <c r="Q27" i="2"/>
  <c r="L27" i="2"/>
  <c r="AK26" i="2"/>
  <c r="AF26" i="2"/>
  <c r="AA26" i="2"/>
  <c r="V26" i="2"/>
  <c r="Q26" i="2"/>
  <c r="L26" i="2"/>
  <c r="AK25" i="2"/>
  <c r="AF25" i="2"/>
  <c r="AA25" i="2"/>
  <c r="V25" i="2"/>
  <c r="Q25" i="2"/>
  <c r="Q53" i="2" s="1"/>
  <c r="L25" i="2"/>
  <c r="AK24" i="2"/>
  <c r="AF24" i="2"/>
  <c r="AA24" i="2"/>
  <c r="V24" i="2"/>
  <c r="Q24" i="2"/>
  <c r="L24" i="2"/>
  <c r="L52" i="2" s="1"/>
  <c r="AK23" i="2"/>
  <c r="AF23" i="2"/>
  <c r="AA23" i="2"/>
  <c r="V23" i="2"/>
  <c r="Q23" i="2"/>
  <c r="L23" i="2"/>
  <c r="AK22" i="2"/>
  <c r="AF22" i="2"/>
  <c r="AA22" i="2"/>
  <c r="V22" i="2"/>
  <c r="Q22" i="2"/>
  <c r="Q50" i="2" s="1"/>
  <c r="L22" i="2"/>
  <c r="AK21" i="2"/>
  <c r="AF21" i="2"/>
  <c r="AF49" i="2" s="1"/>
  <c r="AA21" i="2"/>
  <c r="AA49" i="2" s="1"/>
  <c r="V21" i="2"/>
  <c r="Q21" i="2"/>
  <c r="L21" i="2"/>
  <c r="AK20" i="2"/>
  <c r="AF20" i="2"/>
  <c r="AA20" i="2"/>
  <c r="V20" i="2"/>
  <c r="Q20" i="2"/>
  <c r="L20" i="2"/>
  <c r="AK19" i="2"/>
  <c r="AF19" i="2"/>
  <c r="AF47" i="2" s="1"/>
  <c r="AA19" i="2"/>
  <c r="AA47" i="2" s="1"/>
  <c r="V19" i="2"/>
  <c r="Q19" i="2"/>
  <c r="L19" i="2"/>
  <c r="AK18" i="2"/>
  <c r="AF18" i="2"/>
  <c r="AA18" i="2"/>
  <c r="V18" i="2"/>
  <c r="Q18" i="2"/>
  <c r="L18" i="2"/>
  <c r="AK17" i="2"/>
  <c r="AF17" i="2"/>
  <c r="AA17" i="2"/>
  <c r="V17" i="2"/>
  <c r="Q17" i="2"/>
  <c r="L17" i="2"/>
  <c r="AK16" i="2"/>
  <c r="AF16" i="2"/>
  <c r="AA16" i="2"/>
  <c r="V16" i="2"/>
  <c r="Q16" i="2"/>
  <c r="L16" i="2"/>
  <c r="AK15" i="2"/>
  <c r="AF15" i="2"/>
  <c r="AA15" i="2"/>
  <c r="V15" i="2"/>
  <c r="Q15" i="2"/>
  <c r="L15" i="2"/>
  <c r="AK14" i="2"/>
  <c r="AF14" i="2"/>
  <c r="AA14" i="2"/>
  <c r="V14" i="2"/>
  <c r="Q14" i="2"/>
  <c r="Q42" i="2" s="1"/>
  <c r="L14" i="2"/>
  <c r="AK13" i="2"/>
  <c r="AF13" i="2"/>
  <c r="AF41" i="2" s="1"/>
  <c r="AA13" i="2"/>
  <c r="AA41" i="2" s="1"/>
  <c r="V13" i="2"/>
  <c r="Q13" i="2"/>
  <c r="L13" i="2"/>
  <c r="AK12" i="2"/>
  <c r="AF12" i="2"/>
  <c r="AA12" i="2"/>
  <c r="V12" i="2"/>
  <c r="Q12" i="2"/>
  <c r="L12" i="2"/>
  <c r="AK11" i="2"/>
  <c r="AF11" i="2"/>
  <c r="AF39" i="2" s="1"/>
  <c r="AA11" i="2"/>
  <c r="AA32" i="2" s="1"/>
  <c r="V11" i="2"/>
  <c r="Q11" i="2"/>
  <c r="L11" i="2"/>
  <c r="AK10" i="2"/>
  <c r="AF10" i="2"/>
  <c r="AF38" i="2" s="1"/>
  <c r="AA10" i="2"/>
  <c r="V10" i="2"/>
  <c r="Q10" i="2"/>
  <c r="L10" i="2"/>
  <c r="AK9" i="2"/>
  <c r="AF9" i="2"/>
  <c r="AA9" i="2"/>
  <c r="V9" i="2"/>
  <c r="Q9" i="2"/>
  <c r="L9" i="2"/>
  <c r="AK8" i="2"/>
  <c r="AF8" i="2"/>
  <c r="AF32" i="2" s="1"/>
  <c r="AA8" i="2"/>
  <c r="V8" i="2"/>
  <c r="Q8" i="2"/>
  <c r="Q32" i="2" s="1"/>
  <c r="L8" i="2"/>
  <c r="L32" i="2" s="1"/>
  <c r="AQ59" i="3"/>
  <c r="AP59" i="3"/>
  <c r="AO59" i="3"/>
  <c r="AN59" i="3"/>
  <c r="AM59" i="3"/>
  <c r="M59" i="3"/>
  <c r="I59" i="3"/>
  <c r="E59" i="3"/>
  <c r="AQ58" i="3"/>
  <c r="AP58" i="3"/>
  <c r="AO58" i="3"/>
  <c r="AN58" i="3"/>
  <c r="AM58" i="3"/>
  <c r="M58" i="3"/>
  <c r="AQ57" i="3"/>
  <c r="AP57" i="3"/>
  <c r="AO57" i="3"/>
  <c r="AN57" i="3"/>
  <c r="AM57" i="3"/>
  <c r="M57" i="3"/>
  <c r="I57" i="3"/>
  <c r="AQ56" i="3"/>
  <c r="AP56" i="3"/>
  <c r="AO56" i="3"/>
  <c r="AN56" i="3"/>
  <c r="AM56" i="3"/>
  <c r="AI56" i="3"/>
  <c r="M56" i="3"/>
  <c r="AQ55" i="3"/>
  <c r="AP55" i="3"/>
  <c r="AO55" i="3"/>
  <c r="AN55" i="3"/>
  <c r="AM55" i="3"/>
  <c r="M55" i="3"/>
  <c r="J55" i="3"/>
  <c r="AQ54" i="3"/>
  <c r="AP54" i="3"/>
  <c r="AO54" i="3"/>
  <c r="AN54" i="3"/>
  <c r="AM54" i="3"/>
  <c r="AI54" i="3"/>
  <c r="M54" i="3"/>
  <c r="AQ53" i="3"/>
  <c r="AP53" i="3"/>
  <c r="AO53" i="3"/>
  <c r="AN53" i="3"/>
  <c r="AM53" i="3"/>
  <c r="O53" i="3"/>
  <c r="M53" i="3"/>
  <c r="K53" i="3"/>
  <c r="AQ52" i="3"/>
  <c r="AP52" i="3"/>
  <c r="AO52" i="3"/>
  <c r="AN52" i="3"/>
  <c r="AM52" i="3"/>
  <c r="AC52" i="3"/>
  <c r="M52" i="3"/>
  <c r="I52" i="3"/>
  <c r="AQ51" i="3"/>
  <c r="AP51" i="3"/>
  <c r="AO51" i="3"/>
  <c r="AN51" i="3"/>
  <c r="AM51" i="3"/>
  <c r="M51" i="3"/>
  <c r="AQ50" i="3"/>
  <c r="AP50" i="3"/>
  <c r="AO50" i="3"/>
  <c r="AN50" i="3"/>
  <c r="AM50" i="3"/>
  <c r="AD50" i="3"/>
  <c r="O50" i="3"/>
  <c r="M50" i="3"/>
  <c r="D50" i="3"/>
  <c r="AQ49" i="3"/>
  <c r="AP49" i="3"/>
  <c r="AO49" i="3"/>
  <c r="AN49" i="3"/>
  <c r="AM49" i="3"/>
  <c r="M49" i="3"/>
  <c r="AQ48" i="3"/>
  <c r="AP48" i="3"/>
  <c r="AO48" i="3"/>
  <c r="AN48" i="3"/>
  <c r="AM48" i="3"/>
  <c r="AI48" i="3"/>
  <c r="S48" i="3"/>
  <c r="M48" i="3"/>
  <c r="J48" i="3"/>
  <c r="AQ47" i="3"/>
  <c r="AP47" i="3"/>
  <c r="AO47" i="3"/>
  <c r="AC27" i="9" s="1"/>
  <c r="AN47" i="3"/>
  <c r="AM47" i="3"/>
  <c r="M47" i="3"/>
  <c r="AQ46" i="3"/>
  <c r="AP46" i="3"/>
  <c r="AO46" i="3"/>
  <c r="AN46" i="3"/>
  <c r="AM46" i="3"/>
  <c r="AA26" i="9" s="1"/>
  <c r="AI46" i="3"/>
  <c r="U46" i="3"/>
  <c r="O46" i="3"/>
  <c r="M46" i="3"/>
  <c r="AQ45" i="3"/>
  <c r="AC25" i="9" s="1"/>
  <c r="AP45" i="3"/>
  <c r="AO45" i="3"/>
  <c r="AN45" i="3"/>
  <c r="AM45" i="3"/>
  <c r="O45" i="3"/>
  <c r="M45" i="3"/>
  <c r="K45" i="3"/>
  <c r="D45" i="3"/>
  <c r="AQ44" i="3"/>
  <c r="AP44" i="3"/>
  <c r="AO44" i="3"/>
  <c r="AN44" i="3"/>
  <c r="AM44" i="3"/>
  <c r="M44" i="3"/>
  <c r="AQ43" i="3"/>
  <c r="AP43" i="3"/>
  <c r="AO43" i="3"/>
  <c r="AN43" i="3"/>
  <c r="AM43" i="3"/>
  <c r="M43" i="3"/>
  <c r="D43" i="3"/>
  <c r="AQ42" i="3"/>
  <c r="AP42" i="3"/>
  <c r="AO42" i="3"/>
  <c r="AN42" i="3"/>
  <c r="AM42" i="3"/>
  <c r="M42" i="3"/>
  <c r="AQ41" i="3"/>
  <c r="AP41" i="3"/>
  <c r="AO41" i="3"/>
  <c r="AN41" i="3"/>
  <c r="AM41" i="3"/>
  <c r="AI41" i="3"/>
  <c r="AG41" i="3"/>
  <c r="O41" i="3"/>
  <c r="M41" i="3"/>
  <c r="K41" i="3"/>
  <c r="AQ40" i="3"/>
  <c r="AP40" i="3"/>
  <c r="AO40" i="3"/>
  <c r="AN40" i="3"/>
  <c r="AM40" i="3"/>
  <c r="M40" i="3"/>
  <c r="K40" i="3"/>
  <c r="J40" i="3"/>
  <c r="D40" i="3"/>
  <c r="AQ39" i="3"/>
  <c r="AP39" i="3"/>
  <c r="AO39" i="3"/>
  <c r="AN39" i="3"/>
  <c r="AM39" i="3"/>
  <c r="AI39" i="3"/>
  <c r="AC39" i="3"/>
  <c r="M39" i="3"/>
  <c r="AQ38" i="3"/>
  <c r="AP38" i="3"/>
  <c r="AO38" i="3"/>
  <c r="AN38" i="3"/>
  <c r="AM38" i="3"/>
  <c r="M38" i="3"/>
  <c r="AQ37" i="3"/>
  <c r="AP37" i="3"/>
  <c r="AO37" i="3"/>
  <c r="AN37" i="3"/>
  <c r="AM37" i="3"/>
  <c r="AI37" i="3"/>
  <c r="AB37" i="3"/>
  <c r="M37" i="3"/>
  <c r="AQ36" i="3"/>
  <c r="AP36" i="3"/>
  <c r="AO36" i="3"/>
  <c r="AN36" i="3"/>
  <c r="AM36" i="3"/>
  <c r="AI36" i="3"/>
  <c r="AE36" i="3"/>
  <c r="M36" i="3"/>
  <c r="K36" i="3"/>
  <c r="J36" i="3"/>
  <c r="AL32" i="3"/>
  <c r="AL57" i="3" s="1"/>
  <c r="AJ32" i="3"/>
  <c r="AJ36" i="3" s="1"/>
  <c r="AI32" i="3"/>
  <c r="AH32" i="3"/>
  <c r="AH40" i="3" s="1"/>
  <c r="AG32" i="3"/>
  <c r="AG59" i="3" s="1"/>
  <c r="AE32" i="3"/>
  <c r="AE54" i="3" s="1"/>
  <c r="AD32" i="3"/>
  <c r="AD54" i="3" s="1"/>
  <c r="AC32" i="3"/>
  <c r="AC42" i="3" s="1"/>
  <c r="AB32" i="3"/>
  <c r="AB59" i="3" s="1"/>
  <c r="Z32" i="3"/>
  <c r="Z57" i="3" s="1"/>
  <c r="Y32" i="3"/>
  <c r="Y57" i="3" s="1"/>
  <c r="X32" i="3"/>
  <c r="X39" i="3" s="1"/>
  <c r="W32" i="3"/>
  <c r="W40" i="3" s="1"/>
  <c r="U32" i="3"/>
  <c r="U56" i="3" s="1"/>
  <c r="T32" i="3"/>
  <c r="T43" i="3" s="1"/>
  <c r="S32" i="3"/>
  <c r="S55" i="3" s="1"/>
  <c r="R32" i="3"/>
  <c r="R48" i="3" s="1"/>
  <c r="P32" i="3"/>
  <c r="P44" i="3" s="1"/>
  <c r="O32" i="3"/>
  <c r="O44" i="3" s="1"/>
  <c r="N32" i="3"/>
  <c r="N40" i="3" s="1"/>
  <c r="K32" i="3"/>
  <c r="K58" i="3" s="1"/>
  <c r="J32" i="3"/>
  <c r="J45" i="3" s="1"/>
  <c r="I32" i="3"/>
  <c r="I38" i="3" s="1"/>
  <c r="H32" i="3"/>
  <c r="H36" i="3" s="1"/>
  <c r="G32" i="3"/>
  <c r="F32" i="3"/>
  <c r="F42" i="3" s="1"/>
  <c r="E32" i="3"/>
  <c r="E42" i="3" s="1"/>
  <c r="D32" i="3"/>
  <c r="C32" i="3"/>
  <c r="C41" i="3" s="1"/>
  <c r="AK31" i="3"/>
  <c r="AF31" i="3"/>
  <c r="AA31" i="3"/>
  <c r="V31" i="3"/>
  <c r="Q31" i="3"/>
  <c r="L31" i="3"/>
  <c r="AK30" i="3"/>
  <c r="AF30" i="3"/>
  <c r="AA30" i="3"/>
  <c r="V30" i="3"/>
  <c r="Q30" i="3"/>
  <c r="L30" i="3"/>
  <c r="AK29" i="3"/>
  <c r="AF29" i="3"/>
  <c r="AA29" i="3"/>
  <c r="V29" i="3"/>
  <c r="Q29" i="3"/>
  <c r="L29" i="3"/>
  <c r="AK28" i="3"/>
  <c r="AF28" i="3"/>
  <c r="AA28" i="3"/>
  <c r="V28" i="3"/>
  <c r="Q28" i="3"/>
  <c r="L28" i="3"/>
  <c r="AK27" i="3"/>
  <c r="AF27" i="3"/>
  <c r="AA27" i="3"/>
  <c r="V27" i="3"/>
  <c r="Q27" i="3"/>
  <c r="L27" i="3"/>
  <c r="AK26" i="3"/>
  <c r="AF26" i="3"/>
  <c r="AA26" i="3"/>
  <c r="V26" i="3"/>
  <c r="Q26" i="3"/>
  <c r="L26" i="3"/>
  <c r="AK25" i="3"/>
  <c r="AF25" i="3"/>
  <c r="AA25" i="3"/>
  <c r="V25" i="3"/>
  <c r="Q25" i="3"/>
  <c r="L25" i="3"/>
  <c r="AK24" i="3"/>
  <c r="AF24" i="3"/>
  <c r="AA24" i="3"/>
  <c r="V24" i="3"/>
  <c r="Q24" i="3"/>
  <c r="L24" i="3"/>
  <c r="AK23" i="3"/>
  <c r="AF23" i="3"/>
  <c r="AA23" i="3"/>
  <c r="V23" i="3"/>
  <c r="Q23" i="3"/>
  <c r="L23" i="3"/>
  <c r="AK22" i="3"/>
  <c r="AF22" i="3"/>
  <c r="AA22" i="3"/>
  <c r="V22" i="3"/>
  <c r="Q22" i="3"/>
  <c r="L22" i="3"/>
  <c r="AK21" i="3"/>
  <c r="AF21" i="3"/>
  <c r="AA21" i="3"/>
  <c r="V21" i="3"/>
  <c r="Q21" i="3"/>
  <c r="L21" i="3"/>
  <c r="AK20" i="3"/>
  <c r="AF20" i="3"/>
  <c r="AA20" i="3"/>
  <c r="V20" i="3"/>
  <c r="Q20" i="3"/>
  <c r="L20" i="3"/>
  <c r="AK19" i="3"/>
  <c r="AF19" i="3"/>
  <c r="AA19" i="3"/>
  <c r="V19" i="3"/>
  <c r="Q19" i="3"/>
  <c r="L19" i="3"/>
  <c r="AK18" i="3"/>
  <c r="AF18" i="3"/>
  <c r="AA18" i="3"/>
  <c r="V18" i="3"/>
  <c r="Q18" i="3"/>
  <c r="L18" i="3"/>
  <c r="AK17" i="3"/>
  <c r="AF17" i="3"/>
  <c r="AA17" i="3"/>
  <c r="V17" i="3"/>
  <c r="Q17" i="3"/>
  <c r="L17" i="3"/>
  <c r="AK16" i="3"/>
  <c r="AF16" i="3"/>
  <c r="AA16" i="3"/>
  <c r="V16" i="3"/>
  <c r="Q16" i="3"/>
  <c r="L16" i="3"/>
  <c r="AK15" i="3"/>
  <c r="AF15" i="3"/>
  <c r="AA15" i="3"/>
  <c r="V15" i="3"/>
  <c r="Q15" i="3"/>
  <c r="L15" i="3"/>
  <c r="AK14" i="3"/>
  <c r="AF14" i="3"/>
  <c r="AA14" i="3"/>
  <c r="V14" i="3"/>
  <c r="Q14" i="3"/>
  <c r="L14" i="3"/>
  <c r="AK13" i="3"/>
  <c r="AF13" i="3"/>
  <c r="AA13" i="3"/>
  <c r="V13" i="3"/>
  <c r="Q13" i="3"/>
  <c r="L13" i="3"/>
  <c r="AK12" i="3"/>
  <c r="AF12" i="3"/>
  <c r="AA12" i="3"/>
  <c r="V12" i="3"/>
  <c r="Q12" i="3"/>
  <c r="L12" i="3"/>
  <c r="AK11" i="3"/>
  <c r="AF11" i="3"/>
  <c r="AA11" i="3"/>
  <c r="V11" i="3"/>
  <c r="Q11" i="3"/>
  <c r="L11" i="3"/>
  <c r="AK10" i="3"/>
  <c r="AF10" i="3"/>
  <c r="AA10" i="3"/>
  <c r="V10" i="3"/>
  <c r="Q10" i="3"/>
  <c r="L10" i="3"/>
  <c r="AK9" i="3"/>
  <c r="AF9" i="3"/>
  <c r="AA9" i="3"/>
  <c r="V9" i="3"/>
  <c r="Q9" i="3"/>
  <c r="L9" i="3"/>
  <c r="AK8" i="3"/>
  <c r="AF8" i="3"/>
  <c r="AA8" i="3"/>
  <c r="V8" i="3"/>
  <c r="Q8" i="3"/>
  <c r="L8" i="3"/>
  <c r="B27" i="9"/>
  <c r="B26" i="9"/>
  <c r="AB25" i="9"/>
  <c r="AC24" i="9"/>
  <c r="B19" i="9"/>
  <c r="AC17" i="9"/>
  <c r="AC18" i="9" s="1"/>
  <c r="AB17" i="9"/>
  <c r="AB18" i="9" s="1"/>
  <c r="AA17" i="9"/>
  <c r="AA18" i="9" s="1"/>
  <c r="R17" i="9"/>
  <c r="R18" i="9" s="1"/>
  <c r="Q17" i="9"/>
  <c r="Q18" i="9" s="1"/>
  <c r="B17" i="9"/>
  <c r="AB13" i="9"/>
  <c r="V13" i="9"/>
  <c r="U13" i="9"/>
  <c r="T13" i="9"/>
  <c r="S13" i="9"/>
  <c r="AB11" i="9"/>
  <c r="AB10" i="9"/>
  <c r="T10" i="9"/>
  <c r="L23" i="16"/>
  <c r="L22" i="16"/>
  <c r="L21" i="16"/>
  <c r="L17" i="16"/>
  <c r="U33" i="16"/>
  <c r="P33" i="16"/>
  <c r="L14" i="16"/>
  <c r="L13" i="16"/>
  <c r="L12" i="16"/>
  <c r="L11" i="16"/>
  <c r="L10" i="16"/>
  <c r="L9" i="16"/>
  <c r="L8" i="16"/>
  <c r="L7" i="16"/>
  <c r="L6" i="16"/>
  <c r="L5" i="16"/>
  <c r="L4" i="16"/>
  <c r="L3" i="16"/>
  <c r="AK32" i="2" l="1"/>
  <c r="AK54" i="2" s="1"/>
  <c r="X13" i="9"/>
  <c r="D55" i="13"/>
  <c r="P123" i="25" s="1"/>
  <c r="D50" i="13"/>
  <c r="P118" i="25" s="1"/>
  <c r="D40" i="13"/>
  <c r="P108" i="25" s="1"/>
  <c r="D46" i="13"/>
  <c r="P114" i="25" s="1"/>
  <c r="D56" i="13"/>
  <c r="P124" i="25" s="1"/>
  <c r="C43" i="13"/>
  <c r="C39" i="13"/>
  <c r="M107" i="25" s="1"/>
  <c r="C41" i="13"/>
  <c r="M109" i="25" s="1"/>
  <c r="C54" i="13"/>
  <c r="M122" i="25" s="1"/>
  <c r="C46" i="13"/>
  <c r="C37" i="13"/>
  <c r="C53" i="13"/>
  <c r="M121" i="25" s="1"/>
  <c r="C36" i="13"/>
  <c r="M104" i="25" s="1"/>
  <c r="C56" i="13"/>
  <c r="M124" i="25" s="1"/>
  <c r="C42" i="13"/>
  <c r="M110" i="25" s="1"/>
  <c r="C47" i="13"/>
  <c r="M115" i="25" s="1"/>
  <c r="C38" i="13"/>
  <c r="M106" i="25" s="1"/>
  <c r="C49" i="13"/>
  <c r="M117" i="25" s="1"/>
  <c r="C50" i="13"/>
  <c r="M118" i="25" s="1"/>
  <c r="C52" i="13"/>
  <c r="M120" i="25" s="1"/>
  <c r="C58" i="13"/>
  <c r="B55" i="13"/>
  <c r="I123" i="25" s="1"/>
  <c r="B38" i="13"/>
  <c r="I106" i="25" s="1"/>
  <c r="B42" i="13"/>
  <c r="I110" i="25" s="1"/>
  <c r="B47" i="13"/>
  <c r="I115" i="25" s="1"/>
  <c r="B52" i="13"/>
  <c r="I120" i="25" s="1"/>
  <c r="B56" i="13"/>
  <c r="I124" i="25" s="1"/>
  <c r="B39" i="13"/>
  <c r="I107" i="25" s="1"/>
  <c r="N43" i="13"/>
  <c r="P43" i="13"/>
  <c r="N39" i="13"/>
  <c r="N52" i="13"/>
  <c r="P52" i="13" s="1"/>
  <c r="N56" i="13"/>
  <c r="P32" i="13"/>
  <c r="R32" i="13" s="1"/>
  <c r="U4" i="16"/>
  <c r="P4" i="16"/>
  <c r="V60" i="11"/>
  <c r="V59" i="11"/>
  <c r="V53" i="11"/>
  <c r="V58" i="11"/>
  <c r="V56" i="11"/>
  <c r="V57" i="11"/>
  <c r="V51" i="11"/>
  <c r="V54" i="11"/>
  <c r="V43" i="11"/>
  <c r="V49" i="11"/>
  <c r="S61" i="11"/>
  <c r="V38" i="11"/>
  <c r="V41" i="11"/>
  <c r="V44" i="11"/>
  <c r="T63" i="11"/>
  <c r="V39" i="11"/>
  <c r="V45" i="11"/>
  <c r="V48" i="11"/>
  <c r="P44" i="13"/>
  <c r="B18" i="9"/>
  <c r="A14" i="9" s="1"/>
  <c r="A15" i="9" s="1"/>
  <c r="N48" i="13"/>
  <c r="P48" i="13" s="1"/>
  <c r="P57" i="13"/>
  <c r="P39" i="13"/>
  <c r="P55" i="13"/>
  <c r="B24" i="9"/>
  <c r="N37" i="13"/>
  <c r="P49" i="13"/>
  <c r="P37" i="13"/>
  <c r="N51" i="13"/>
  <c r="P51" i="13" s="1"/>
  <c r="N53" i="13"/>
  <c r="P53" i="13" s="1"/>
  <c r="P36" i="13"/>
  <c r="M58" i="13"/>
  <c r="P58" i="13" s="1"/>
  <c r="M40" i="13"/>
  <c r="P40" i="13" s="1"/>
  <c r="M56" i="13"/>
  <c r="P56" i="13" s="1"/>
  <c r="M42" i="13"/>
  <c r="P42" i="13" s="1"/>
  <c r="O48" i="13"/>
  <c r="L45" i="13"/>
  <c r="L38" i="13"/>
  <c r="L44" i="13"/>
  <c r="L49" i="13"/>
  <c r="L46" i="13"/>
  <c r="L55" i="13"/>
  <c r="L39" i="13"/>
  <c r="L56" i="13"/>
  <c r="L47" i="13"/>
  <c r="L41" i="13"/>
  <c r="L52" i="13"/>
  <c r="L53" i="13"/>
  <c r="O32" i="13"/>
  <c r="Q32" i="13" s="1"/>
  <c r="L37" i="13"/>
  <c r="L40" i="13"/>
  <c r="L43" i="13"/>
  <c r="L51" i="13"/>
  <c r="L57" i="13"/>
  <c r="L42" i="13"/>
  <c r="L50" i="13"/>
  <c r="L58" i="13"/>
  <c r="L54" i="13"/>
  <c r="L36" i="13"/>
  <c r="F53" i="13"/>
  <c r="B5" i="9"/>
  <c r="B6" i="9"/>
  <c r="F39" i="13"/>
  <c r="D45" i="13"/>
  <c r="P113" i="25" s="1"/>
  <c r="D48" i="13"/>
  <c r="P116" i="25" s="1"/>
  <c r="D51" i="13"/>
  <c r="P119" i="25" s="1"/>
  <c r="D42" i="13"/>
  <c r="P110" i="25" s="1"/>
  <c r="D36" i="13"/>
  <c r="P104" i="25" s="1"/>
  <c r="D54" i="13"/>
  <c r="P122" i="25" s="1"/>
  <c r="D57" i="13"/>
  <c r="P125" i="25" s="1"/>
  <c r="D38" i="13"/>
  <c r="P106" i="25" s="1"/>
  <c r="D41" i="13"/>
  <c r="P109" i="25" s="1"/>
  <c r="F50" i="13"/>
  <c r="F55" i="13"/>
  <c r="C45" i="13"/>
  <c r="M113" i="25" s="1"/>
  <c r="F47" i="13"/>
  <c r="C48" i="13"/>
  <c r="F52" i="13"/>
  <c r="C59" i="13"/>
  <c r="M127" i="25" s="1"/>
  <c r="F32" i="13"/>
  <c r="H32" i="13" s="1"/>
  <c r="C40" i="13"/>
  <c r="M108" i="25" s="1"/>
  <c r="C44" i="13"/>
  <c r="M112" i="25" s="1"/>
  <c r="E55" i="13"/>
  <c r="C51" i="13"/>
  <c r="M119" i="25" s="1"/>
  <c r="E36" i="13"/>
  <c r="E41" i="13"/>
  <c r="E54" i="13"/>
  <c r="B46" i="13"/>
  <c r="I114" i="25" s="1"/>
  <c r="E47" i="13"/>
  <c r="B59" i="13"/>
  <c r="I127" i="25" s="1"/>
  <c r="E42" i="13"/>
  <c r="E53" i="13"/>
  <c r="B37" i="13"/>
  <c r="E38" i="13"/>
  <c r="B51" i="13"/>
  <c r="I119" i="25" s="1"/>
  <c r="E52" i="13"/>
  <c r="E32" i="13"/>
  <c r="G32" i="13" s="1"/>
  <c r="B44" i="13"/>
  <c r="I112" i="25" s="1"/>
  <c r="B57" i="13"/>
  <c r="I125" i="25" s="1"/>
  <c r="B45" i="13"/>
  <c r="I113" i="25" s="1"/>
  <c r="B58" i="13"/>
  <c r="I126" i="25" s="1"/>
  <c r="B43" i="13"/>
  <c r="I111" i="25" s="1"/>
  <c r="AK57" i="2"/>
  <c r="Q48" i="2"/>
  <c r="Q47" i="2"/>
  <c r="Q46" i="2"/>
  <c r="Q44" i="2"/>
  <c r="Q49" i="2"/>
  <c r="Q43" i="2"/>
  <c r="Q56" i="2"/>
  <c r="Q51" i="2"/>
  <c r="Q52" i="2"/>
  <c r="Q41" i="2"/>
  <c r="Q57" i="2"/>
  <c r="Q38" i="2"/>
  <c r="Q39" i="2"/>
  <c r="L47" i="2"/>
  <c r="AA52" i="2"/>
  <c r="Q55" i="2"/>
  <c r="L39" i="2"/>
  <c r="AA44" i="2"/>
  <c r="AF52" i="2"/>
  <c r="L58" i="2"/>
  <c r="L55" i="2"/>
  <c r="AF54" i="2"/>
  <c r="AF58" i="2"/>
  <c r="AF53" i="2"/>
  <c r="AF48" i="2"/>
  <c r="AF46" i="2"/>
  <c r="AF43" i="2"/>
  <c r="AF44" i="2"/>
  <c r="L50" i="2"/>
  <c r="AK52" i="2"/>
  <c r="AA55" i="2"/>
  <c r="Q58" i="2"/>
  <c r="L53" i="2"/>
  <c r="AA58" i="2"/>
  <c r="AA53" i="2"/>
  <c r="AA37" i="2"/>
  <c r="AA36" i="2"/>
  <c r="AK42" i="2"/>
  <c r="AK44" i="2"/>
  <c r="AK49" i="2"/>
  <c r="AK55" i="2"/>
  <c r="AK45" i="2"/>
  <c r="AK48" i="2"/>
  <c r="AK50" i="2"/>
  <c r="AK46" i="2"/>
  <c r="AK43" i="2"/>
  <c r="AK56" i="2"/>
  <c r="AK51" i="2"/>
  <c r="AK38" i="2"/>
  <c r="AK41" i="2"/>
  <c r="AK40" i="2"/>
  <c r="AK47" i="2"/>
  <c r="Q45" i="2"/>
  <c r="AK58" i="2"/>
  <c r="Q40" i="2"/>
  <c r="AF45" i="2"/>
  <c r="L51" i="2"/>
  <c r="AK53" i="2"/>
  <c r="AA56" i="2"/>
  <c r="L59" i="2"/>
  <c r="I10" i="9"/>
  <c r="L54" i="2"/>
  <c r="L43" i="2"/>
  <c r="L49" i="2"/>
  <c r="L46" i="2"/>
  <c r="L45" i="2"/>
  <c r="L44" i="2"/>
  <c r="AA48" i="2"/>
  <c r="AF56" i="2"/>
  <c r="Q59" i="2"/>
  <c r="V42" i="2"/>
  <c r="L37" i="2"/>
  <c r="AF50" i="2"/>
  <c r="AF42" i="2"/>
  <c r="L40" i="2"/>
  <c r="AK37" i="2"/>
  <c r="AA40" i="2"/>
  <c r="AK39" i="2"/>
  <c r="AF40" i="2"/>
  <c r="AA51" i="2"/>
  <c r="AA59" i="2"/>
  <c r="AA50" i="2"/>
  <c r="L48" i="2"/>
  <c r="L38" i="2"/>
  <c r="AA43" i="2"/>
  <c r="AF51" i="2"/>
  <c r="Q54" i="2"/>
  <c r="AF59" i="2"/>
  <c r="J10" i="9"/>
  <c r="L42" i="2"/>
  <c r="AA42" i="2"/>
  <c r="Q37" i="2"/>
  <c r="AA45" i="2"/>
  <c r="L57" i="2"/>
  <c r="AK59" i="2"/>
  <c r="L56" i="2"/>
  <c r="AF37" i="2"/>
  <c r="L41" i="2"/>
  <c r="AA46" i="2"/>
  <c r="AA54" i="2"/>
  <c r="Q11" i="9"/>
  <c r="AA38" i="2"/>
  <c r="V57" i="2"/>
  <c r="S37" i="2"/>
  <c r="J12" i="9" s="1"/>
  <c r="AM37" i="2"/>
  <c r="Z12" i="9" s="1"/>
  <c r="R38" i="2"/>
  <c r="I11" i="9" s="1"/>
  <c r="AL38" i="2"/>
  <c r="R52" i="2"/>
  <c r="AL52" i="2"/>
  <c r="Z54" i="2"/>
  <c r="R57" i="2"/>
  <c r="AL57" i="2"/>
  <c r="U59" i="2"/>
  <c r="AN60" i="2"/>
  <c r="R37" i="2"/>
  <c r="T37" i="2"/>
  <c r="T60" i="2" s="1"/>
  <c r="S38" i="2"/>
  <c r="AM38" i="2"/>
  <c r="R39" i="2"/>
  <c r="AL39" i="2"/>
  <c r="S52" i="2"/>
  <c r="AM52" i="2"/>
  <c r="S57" i="2"/>
  <c r="AM57" i="2"/>
  <c r="U37" i="2"/>
  <c r="T38" i="2"/>
  <c r="S39" i="2"/>
  <c r="AM39" i="2"/>
  <c r="R40" i="2"/>
  <c r="AL40" i="2"/>
  <c r="T52" i="2"/>
  <c r="X53" i="2"/>
  <c r="T57" i="2"/>
  <c r="X58" i="2"/>
  <c r="C59" i="2"/>
  <c r="W59" i="2"/>
  <c r="Y54" i="2"/>
  <c r="V32" i="2"/>
  <c r="C36" i="2"/>
  <c r="C60" i="2" s="1"/>
  <c r="W36" i="2"/>
  <c r="U38" i="2"/>
  <c r="L11" i="9" s="1"/>
  <c r="T39" i="2"/>
  <c r="S40" i="2"/>
  <c r="AM40" i="2"/>
  <c r="R41" i="2"/>
  <c r="AL41" i="2"/>
  <c r="U52" i="2"/>
  <c r="Y53" i="2"/>
  <c r="I54" i="2"/>
  <c r="AC54" i="2"/>
  <c r="U57" i="2"/>
  <c r="Y58" i="2"/>
  <c r="D59" i="2"/>
  <c r="X59" i="2"/>
  <c r="D36" i="2"/>
  <c r="D60" i="2" s="1"/>
  <c r="X36" i="2"/>
  <c r="C37" i="2"/>
  <c r="W37" i="2"/>
  <c r="M12" i="9" s="1"/>
  <c r="U39" i="2"/>
  <c r="T40" i="2"/>
  <c r="S41" i="2"/>
  <c r="AM41" i="2"/>
  <c r="R42" i="2"/>
  <c r="AL42" i="2"/>
  <c r="R51" i="2"/>
  <c r="AL51" i="2"/>
  <c r="Z53" i="2"/>
  <c r="R56" i="2"/>
  <c r="AL56" i="2"/>
  <c r="Z58" i="2"/>
  <c r="E59" i="2"/>
  <c r="Y59" i="2"/>
  <c r="O10" i="9"/>
  <c r="AL44" i="2"/>
  <c r="X52" i="2"/>
  <c r="Z38" i="2"/>
  <c r="P11" i="9" s="1"/>
  <c r="Y39" i="2"/>
  <c r="D40" i="2"/>
  <c r="X40" i="2"/>
  <c r="U43" i="2"/>
  <c r="T44" i="2"/>
  <c r="S45" i="2"/>
  <c r="R46" i="2"/>
  <c r="I13" i="9" s="1"/>
  <c r="R47" i="2"/>
  <c r="AL47" i="2"/>
  <c r="R48" i="2"/>
  <c r="R49" i="2"/>
  <c r="AL49" i="2"/>
  <c r="R50" i="2"/>
  <c r="AL50" i="2"/>
  <c r="Z52" i="2"/>
  <c r="R55" i="2"/>
  <c r="AL55" i="2"/>
  <c r="Z57" i="2"/>
  <c r="I36" i="2"/>
  <c r="AC36" i="2"/>
  <c r="H37" i="2"/>
  <c r="H60" i="2" s="1"/>
  <c r="AB37" i="2"/>
  <c r="Q12" i="9" s="1"/>
  <c r="G38" i="2"/>
  <c r="G60" i="2" s="1"/>
  <c r="F39" i="2"/>
  <c r="F60" i="2" s="1"/>
  <c r="Z39" i="2"/>
  <c r="E40" i="2"/>
  <c r="Y40" i="2"/>
  <c r="D41" i="2"/>
  <c r="X41" i="2"/>
  <c r="C42" i="2"/>
  <c r="W42" i="2"/>
  <c r="U44" i="2"/>
  <c r="T45" i="2"/>
  <c r="S46" i="2"/>
  <c r="J13" i="9" s="1"/>
  <c r="AM46" i="2"/>
  <c r="S47" i="2"/>
  <c r="AM47" i="2"/>
  <c r="S48" i="2"/>
  <c r="AM48" i="2"/>
  <c r="S49" i="2"/>
  <c r="AM49" i="2"/>
  <c r="S50" i="2"/>
  <c r="AM50" i="2"/>
  <c r="W51" i="2"/>
  <c r="K53" i="2"/>
  <c r="AE53" i="2"/>
  <c r="O54" i="2"/>
  <c r="AI54" i="2"/>
  <c r="S55" i="2"/>
  <c r="AM55" i="2"/>
  <c r="W56" i="2"/>
  <c r="K58" i="2"/>
  <c r="AE58" i="2"/>
  <c r="J59" i="2"/>
  <c r="AD59" i="2"/>
  <c r="D37" i="2"/>
  <c r="Z37" i="2"/>
  <c r="P12" i="9" s="1"/>
  <c r="E39" i="2"/>
  <c r="I37" i="2"/>
  <c r="AC37" i="2"/>
  <c r="G39" i="2"/>
  <c r="AA39" i="2"/>
  <c r="F40" i="2"/>
  <c r="Z40" i="2"/>
  <c r="E41" i="2"/>
  <c r="Y41" i="2"/>
  <c r="D42" i="2"/>
  <c r="X42" i="2"/>
  <c r="C43" i="2"/>
  <c r="W43" i="2"/>
  <c r="U45" i="2"/>
  <c r="T46" i="2"/>
  <c r="T47" i="2"/>
  <c r="T48" i="2"/>
  <c r="T49" i="2"/>
  <c r="T50" i="2"/>
  <c r="X51" i="2"/>
  <c r="H52" i="2"/>
  <c r="AB52" i="2"/>
  <c r="T55" i="2"/>
  <c r="X56" i="2"/>
  <c r="H57" i="2"/>
  <c r="AB57" i="2"/>
  <c r="AL48" i="2"/>
  <c r="J37" i="2"/>
  <c r="J60" i="2" s="1"/>
  <c r="AD37" i="2"/>
  <c r="I38" i="2"/>
  <c r="AC38" i="2"/>
  <c r="R11" i="9" s="1"/>
  <c r="H39" i="2"/>
  <c r="AB39" i="2"/>
  <c r="G40" i="2"/>
  <c r="F41" i="2"/>
  <c r="Z41" i="2"/>
  <c r="E42" i="2"/>
  <c r="Y42" i="2"/>
  <c r="D43" i="2"/>
  <c r="X43" i="2"/>
  <c r="C44" i="2"/>
  <c r="W44" i="2"/>
  <c r="U46" i="2"/>
  <c r="L13" i="9" s="1"/>
  <c r="U47" i="2"/>
  <c r="U48" i="2"/>
  <c r="U49" i="2"/>
  <c r="U50" i="2"/>
  <c r="Y51" i="2"/>
  <c r="I52" i="2"/>
  <c r="AC52" i="2"/>
  <c r="M53" i="2"/>
  <c r="AG53" i="2"/>
  <c r="U55" i="2"/>
  <c r="Y56" i="2"/>
  <c r="I57" i="2"/>
  <c r="AC57" i="2"/>
  <c r="M58" i="2"/>
  <c r="AG58" i="2"/>
  <c r="D39" i="2"/>
  <c r="F38" i="2"/>
  <c r="L36" i="2"/>
  <c r="L60" i="2" s="1"/>
  <c r="AF36" i="2"/>
  <c r="K37" i="2"/>
  <c r="K60" i="2" s="1"/>
  <c r="AE37" i="2"/>
  <c r="T12" i="9" s="1"/>
  <c r="J38" i="2"/>
  <c r="AD38" i="2"/>
  <c r="S11" i="9" s="1"/>
  <c r="I39" i="2"/>
  <c r="AC39" i="2"/>
  <c r="H40" i="2"/>
  <c r="AB40" i="2"/>
  <c r="G41" i="2"/>
  <c r="F42" i="2"/>
  <c r="Z42" i="2"/>
  <c r="E43" i="2"/>
  <c r="Y43" i="2"/>
  <c r="D44" i="2"/>
  <c r="X44" i="2"/>
  <c r="C45" i="2"/>
  <c r="W45" i="2"/>
  <c r="Z51" i="2"/>
  <c r="J52" i="2"/>
  <c r="AD52" i="2"/>
  <c r="N53" i="2"/>
  <c r="AH53" i="2"/>
  <c r="R54" i="2"/>
  <c r="AL54" i="2"/>
  <c r="Z56" i="2"/>
  <c r="J57" i="2"/>
  <c r="AD57" i="2"/>
  <c r="N58" i="2"/>
  <c r="AH58" i="2"/>
  <c r="M59" i="2"/>
  <c r="AG59" i="2"/>
  <c r="E37" i="2"/>
  <c r="E60" i="2" s="1"/>
  <c r="X38" i="2"/>
  <c r="N11" i="9" s="1"/>
  <c r="R44" i="2"/>
  <c r="M36" i="2"/>
  <c r="AG36" i="2"/>
  <c r="K38" i="2"/>
  <c r="AE38" i="2"/>
  <c r="J39" i="2"/>
  <c r="AD39" i="2"/>
  <c r="I40" i="2"/>
  <c r="AC40" i="2"/>
  <c r="H41" i="2"/>
  <c r="AB41" i="2"/>
  <c r="G42" i="2"/>
  <c r="F43" i="2"/>
  <c r="Z43" i="2"/>
  <c r="E44" i="2"/>
  <c r="Y44" i="2"/>
  <c r="D45" i="2"/>
  <c r="X45" i="2"/>
  <c r="C46" i="2"/>
  <c r="W46" i="2"/>
  <c r="W47" i="2"/>
  <c r="W48" i="2"/>
  <c r="W49" i="2"/>
  <c r="W50" i="2"/>
  <c r="K52" i="2"/>
  <c r="AE52" i="2"/>
  <c r="O53" i="2"/>
  <c r="AI53" i="2"/>
  <c r="S54" i="2"/>
  <c r="AM54" i="2"/>
  <c r="W55" i="2"/>
  <c r="K57" i="2"/>
  <c r="AE57" i="2"/>
  <c r="O58" i="2"/>
  <c r="AI58" i="2"/>
  <c r="N59" i="2"/>
  <c r="AH59" i="2"/>
  <c r="N36" i="2"/>
  <c r="AH36" i="2"/>
  <c r="M37" i="2"/>
  <c r="AG37" i="2"/>
  <c r="K39" i="2"/>
  <c r="AE39" i="2"/>
  <c r="J40" i="2"/>
  <c r="AD40" i="2"/>
  <c r="I41" i="2"/>
  <c r="AC41" i="2"/>
  <c r="H42" i="2"/>
  <c r="AB42" i="2"/>
  <c r="G43" i="2"/>
  <c r="F44" i="2"/>
  <c r="Z44" i="2"/>
  <c r="E45" i="2"/>
  <c r="Y45" i="2"/>
  <c r="D46" i="2"/>
  <c r="X46" i="2"/>
  <c r="D47" i="2"/>
  <c r="X47" i="2"/>
  <c r="D48" i="2"/>
  <c r="X48" i="2"/>
  <c r="D49" i="2"/>
  <c r="X49" i="2"/>
  <c r="D50" i="2"/>
  <c r="X50" i="2"/>
  <c r="H51" i="2"/>
  <c r="AB51" i="2"/>
  <c r="P53" i="2"/>
  <c r="AJ53" i="2"/>
  <c r="T54" i="2"/>
  <c r="X55" i="2"/>
  <c r="H56" i="2"/>
  <c r="AB56" i="2"/>
  <c r="P58" i="2"/>
  <c r="AJ58" i="2"/>
  <c r="O59" i="2"/>
  <c r="AI59" i="2"/>
  <c r="Y37" i="2"/>
  <c r="O12" i="9" s="1"/>
  <c r="X57" i="2"/>
  <c r="AM45" i="2"/>
  <c r="O36" i="2"/>
  <c r="AI36" i="2"/>
  <c r="N37" i="2"/>
  <c r="F12" i="9" s="1"/>
  <c r="AH37" i="2"/>
  <c r="V12" i="9" s="1"/>
  <c r="M38" i="2"/>
  <c r="E11" i="9" s="1"/>
  <c r="AG38" i="2"/>
  <c r="U11" i="9" s="1"/>
  <c r="K40" i="2"/>
  <c r="AE40" i="2"/>
  <c r="J41" i="2"/>
  <c r="AD41" i="2"/>
  <c r="I42" i="2"/>
  <c r="AC42" i="2"/>
  <c r="H43" i="2"/>
  <c r="AB43" i="2"/>
  <c r="G44" i="2"/>
  <c r="F45" i="2"/>
  <c r="Z45" i="2"/>
  <c r="E46" i="2"/>
  <c r="Y46" i="2"/>
  <c r="O13" i="9" s="1"/>
  <c r="E47" i="2"/>
  <c r="Y47" i="2"/>
  <c r="E48" i="2"/>
  <c r="Y48" i="2"/>
  <c r="E49" i="2"/>
  <c r="Y49" i="2"/>
  <c r="Y60" i="2" s="1"/>
  <c r="E50" i="2"/>
  <c r="Y50" i="2"/>
  <c r="I51" i="2"/>
  <c r="AC51" i="2"/>
  <c r="M52" i="2"/>
  <c r="AG52" i="2"/>
  <c r="Y55" i="2"/>
  <c r="I56" i="2"/>
  <c r="AC56" i="2"/>
  <c r="M57" i="2"/>
  <c r="AG57" i="2"/>
  <c r="P59" i="2"/>
  <c r="AJ59" i="2"/>
  <c r="D38" i="2"/>
  <c r="P36" i="2"/>
  <c r="AJ36" i="2"/>
  <c r="O37" i="2"/>
  <c r="AI37" i="2"/>
  <c r="N38" i="2"/>
  <c r="AH38" i="2"/>
  <c r="M39" i="2"/>
  <c r="AG39" i="2"/>
  <c r="K41" i="2"/>
  <c r="AE41" i="2"/>
  <c r="J42" i="2"/>
  <c r="AD42" i="2"/>
  <c r="I43" i="2"/>
  <c r="AC43" i="2"/>
  <c r="H44" i="2"/>
  <c r="AB44" i="2"/>
  <c r="G45" i="2"/>
  <c r="F46" i="2"/>
  <c r="Z46" i="2"/>
  <c r="P13" i="9" s="1"/>
  <c r="F47" i="2"/>
  <c r="Z47" i="2"/>
  <c r="F48" i="2"/>
  <c r="Z48" i="2"/>
  <c r="F49" i="2"/>
  <c r="Z49" i="2"/>
  <c r="F50" i="2"/>
  <c r="Z50" i="2"/>
  <c r="J51" i="2"/>
  <c r="AD51" i="2"/>
  <c r="N52" i="2"/>
  <c r="AH52" i="2"/>
  <c r="R53" i="2"/>
  <c r="AL53" i="2"/>
  <c r="J56" i="2"/>
  <c r="AD56" i="2"/>
  <c r="N57" i="2"/>
  <c r="AH57" i="2"/>
  <c r="R58" i="2"/>
  <c r="AL58" i="2"/>
  <c r="X37" i="2"/>
  <c r="E38" i="2"/>
  <c r="Y38" i="2"/>
  <c r="X39" i="2"/>
  <c r="R45" i="2"/>
  <c r="AL45" i="2"/>
  <c r="Y52" i="2"/>
  <c r="Q36" i="2"/>
  <c r="Q60" i="2" s="1"/>
  <c r="AK36" i="2"/>
  <c r="P37" i="2"/>
  <c r="H12" i="9" s="1"/>
  <c r="AJ37" i="2"/>
  <c r="X12" i="9" s="1"/>
  <c r="O38" i="2"/>
  <c r="G11" i="9" s="1"/>
  <c r="AI38" i="2"/>
  <c r="W11" i="9" s="1"/>
  <c r="N39" i="2"/>
  <c r="AH39" i="2"/>
  <c r="M40" i="2"/>
  <c r="AG40" i="2"/>
  <c r="K42" i="2"/>
  <c r="AE42" i="2"/>
  <c r="J43" i="2"/>
  <c r="AD43" i="2"/>
  <c r="I44" i="2"/>
  <c r="AC44" i="2"/>
  <c r="H45" i="2"/>
  <c r="AB45" i="2"/>
  <c r="G46" i="2"/>
  <c r="G47" i="2"/>
  <c r="G48" i="2"/>
  <c r="G49" i="2"/>
  <c r="G50" i="2"/>
  <c r="K51" i="2"/>
  <c r="AE51" i="2"/>
  <c r="O52" i="2"/>
  <c r="AI52" i="2"/>
  <c r="S53" i="2"/>
  <c r="AM53" i="2"/>
  <c r="K56" i="2"/>
  <c r="AE56" i="2"/>
  <c r="O57" i="2"/>
  <c r="AI57" i="2"/>
  <c r="S58" i="2"/>
  <c r="AM58" i="2"/>
  <c r="R59" i="2"/>
  <c r="AL59" i="2"/>
  <c r="G37" i="2"/>
  <c r="AL46" i="2"/>
  <c r="Y13" i="9" s="1"/>
  <c r="AL36" i="2"/>
  <c r="Z10" i="9" s="1"/>
  <c r="P38" i="2"/>
  <c r="AJ38" i="2"/>
  <c r="AI39" i="2"/>
  <c r="AH40" i="2"/>
  <c r="AG41" i="2"/>
  <c r="H46" i="2"/>
  <c r="AB46" i="2"/>
  <c r="H47" i="2"/>
  <c r="AB47" i="2"/>
  <c r="H48" i="2"/>
  <c r="AB48" i="2"/>
  <c r="H49" i="2"/>
  <c r="AB49" i="2"/>
  <c r="H50" i="2"/>
  <c r="AB50" i="2"/>
  <c r="P52" i="2"/>
  <c r="AJ52" i="2"/>
  <c r="T53" i="2"/>
  <c r="AJ57" i="2"/>
  <c r="AM59" i="2"/>
  <c r="U39" i="3"/>
  <c r="W44" i="3"/>
  <c r="E24" i="9"/>
  <c r="R46" i="3"/>
  <c r="U54" i="3"/>
  <c r="M17" i="9"/>
  <c r="M18" i="9" s="1"/>
  <c r="U48" i="3"/>
  <c r="P17" i="9"/>
  <c r="P18" i="9" s="1"/>
  <c r="AC36" i="3"/>
  <c r="C43" i="3"/>
  <c r="Y50" i="3"/>
  <c r="C38" i="3"/>
  <c r="E25" i="9"/>
  <c r="U59" i="3"/>
  <c r="AC26" i="9"/>
  <c r="AC57" i="3"/>
  <c r="T36" i="3"/>
  <c r="W41" i="3"/>
  <c r="AA24" i="9"/>
  <c r="Z38" i="3"/>
  <c r="W43" i="3"/>
  <c r="D47" i="3"/>
  <c r="AD57" i="3"/>
  <c r="AC38" i="3"/>
  <c r="AB43" i="3"/>
  <c r="W45" i="3"/>
  <c r="U55" i="3"/>
  <c r="U43" i="3"/>
  <c r="AI45" i="3"/>
  <c r="S47" i="3"/>
  <c r="J49" i="3"/>
  <c r="U53" i="3"/>
  <c r="AI55" i="3"/>
  <c r="U50" i="3"/>
  <c r="O40" i="3"/>
  <c r="T47" i="3"/>
  <c r="K27" i="9" s="1"/>
  <c r="Z53" i="3"/>
  <c r="D37" i="3"/>
  <c r="P40" i="3"/>
  <c r="U47" i="3"/>
  <c r="L27" i="9" s="1"/>
  <c r="O49" i="3"/>
  <c r="O51" i="3"/>
  <c r="AD53" i="3"/>
  <c r="T48" i="3"/>
  <c r="U36" i="3"/>
  <c r="H37" i="3"/>
  <c r="Y40" i="3"/>
  <c r="I42" i="3"/>
  <c r="U49" i="3"/>
  <c r="AI51" i="3"/>
  <c r="AI53" i="3"/>
  <c r="AB40" i="3"/>
  <c r="X49" i="3"/>
  <c r="O37" i="3"/>
  <c r="H39" i="3"/>
  <c r="AI40" i="3"/>
  <c r="R42" i="3"/>
  <c r="C44" i="3"/>
  <c r="O58" i="3"/>
  <c r="C36" i="3"/>
  <c r="U37" i="3"/>
  <c r="I39" i="3"/>
  <c r="W42" i="3"/>
  <c r="C46" i="3"/>
  <c r="AH58" i="3"/>
  <c r="D36" i="3"/>
  <c r="W37" i="3"/>
  <c r="D46" i="3"/>
  <c r="O56" i="3"/>
  <c r="AI58" i="3"/>
  <c r="I36" i="3"/>
  <c r="X37" i="3"/>
  <c r="O39" i="3"/>
  <c r="AI42" i="3"/>
  <c r="U44" i="3"/>
  <c r="D48" i="3"/>
  <c r="W56" i="3"/>
  <c r="V40" i="11"/>
  <c r="V32" i="11"/>
  <c r="V46" i="11"/>
  <c r="V52" i="11"/>
  <c r="V62" i="11"/>
  <c r="V55" i="11"/>
  <c r="T61" i="11"/>
  <c r="T17" i="9"/>
  <c r="T18" i="9" s="1"/>
  <c r="AD37" i="3"/>
  <c r="S46" i="3"/>
  <c r="Y49" i="3"/>
  <c r="AE50" i="3"/>
  <c r="AE53" i="3"/>
  <c r="J56" i="3"/>
  <c r="AE37" i="3"/>
  <c r="E40" i="3"/>
  <c r="D44" i="3"/>
  <c r="S45" i="3"/>
  <c r="T46" i="3"/>
  <c r="L26" i="9" s="1"/>
  <c r="X47" i="3"/>
  <c r="X48" i="3"/>
  <c r="AD49" i="3"/>
  <c r="AI50" i="3"/>
  <c r="J52" i="3"/>
  <c r="AG53" i="3"/>
  <c r="J59" i="3"/>
  <c r="E39" i="3"/>
  <c r="G40" i="3"/>
  <c r="T45" i="3"/>
  <c r="AE49" i="3"/>
  <c r="G44" i="3"/>
  <c r="Y47" i="3"/>
  <c r="Y48" i="3"/>
  <c r="F39" i="3"/>
  <c r="H40" i="3"/>
  <c r="D41" i="3"/>
  <c r="J44" i="3"/>
  <c r="U45" i="3"/>
  <c r="X46" i="3"/>
  <c r="AD47" i="3"/>
  <c r="T27" i="9" s="1"/>
  <c r="AD48" i="3"/>
  <c r="AI49" i="3"/>
  <c r="Z52" i="3"/>
  <c r="R56" i="3"/>
  <c r="O59" i="3"/>
  <c r="AF55" i="3"/>
  <c r="F41" i="3"/>
  <c r="Y46" i="3"/>
  <c r="AE47" i="3"/>
  <c r="AF58" i="3"/>
  <c r="AQ60" i="3"/>
  <c r="G41" i="3"/>
  <c r="C42" i="3"/>
  <c r="X45" i="3"/>
  <c r="AD46" i="3"/>
  <c r="S26" i="9" s="1"/>
  <c r="AD52" i="3"/>
  <c r="X56" i="3"/>
  <c r="J58" i="3"/>
  <c r="Y59" i="3"/>
  <c r="M25" i="9"/>
  <c r="AE48" i="3"/>
  <c r="AH47" i="3"/>
  <c r="C37" i="3"/>
  <c r="J41" i="3"/>
  <c r="D42" i="3"/>
  <c r="K43" i="3"/>
  <c r="T44" i="3"/>
  <c r="Y45" i="3"/>
  <c r="AE46" i="3"/>
  <c r="T26" i="9" s="1"/>
  <c r="AI47" i="3"/>
  <c r="W27" i="9" s="1"/>
  <c r="O55" i="3"/>
  <c r="Y56" i="3"/>
  <c r="AI59" i="3"/>
  <c r="L32" i="3"/>
  <c r="L59" i="3" s="1"/>
  <c r="AE45" i="3"/>
  <c r="AA27" i="9"/>
  <c r="J51" i="3"/>
  <c r="R55" i="3"/>
  <c r="Z56" i="3"/>
  <c r="J54" i="3"/>
  <c r="T55" i="3"/>
  <c r="T58" i="3"/>
  <c r="G37" i="3"/>
  <c r="X58" i="3"/>
  <c r="AF32" i="3"/>
  <c r="AF36" i="3" s="1"/>
  <c r="M60" i="3"/>
  <c r="J37" i="3"/>
  <c r="Z39" i="3"/>
  <c r="U40" i="3"/>
  <c r="S41" i="3"/>
  <c r="X43" i="3"/>
  <c r="Y44" i="3"/>
  <c r="AB26" i="9"/>
  <c r="J50" i="3"/>
  <c r="R51" i="3"/>
  <c r="O54" i="3"/>
  <c r="X55" i="3"/>
  <c r="AE58" i="3"/>
  <c r="G38" i="3"/>
  <c r="Y39" i="3"/>
  <c r="T40" i="3"/>
  <c r="J42" i="3"/>
  <c r="X44" i="3"/>
  <c r="O36" i="3"/>
  <c r="K37" i="3"/>
  <c r="J38" i="3"/>
  <c r="AB39" i="3"/>
  <c r="X40" i="3"/>
  <c r="T41" i="3"/>
  <c r="O42" i="3"/>
  <c r="Y43" i="3"/>
  <c r="D49" i="3"/>
  <c r="W51" i="3"/>
  <c r="J53" i="3"/>
  <c r="R54" i="3"/>
  <c r="Y55" i="3"/>
  <c r="AG58" i="3"/>
  <c r="X51" i="3"/>
  <c r="T54" i="3"/>
  <c r="AD55" i="3"/>
  <c r="AE43" i="3"/>
  <c r="R50" i="3"/>
  <c r="Y51" i="3"/>
  <c r="AE55" i="3"/>
  <c r="Y41" i="3"/>
  <c r="J47" i="3"/>
  <c r="S50" i="3"/>
  <c r="X54" i="3"/>
  <c r="S37" i="3"/>
  <c r="N17" i="9"/>
  <c r="N18" i="9" s="1"/>
  <c r="Y36" i="3"/>
  <c r="O24" i="9" s="1"/>
  <c r="T37" i="3"/>
  <c r="AD38" i="3"/>
  <c r="Z41" i="3"/>
  <c r="Y42" i="3"/>
  <c r="N48" i="3"/>
  <c r="R49" i="3"/>
  <c r="T50" i="3"/>
  <c r="T53" i="3"/>
  <c r="Y54" i="3"/>
  <c r="J57" i="3"/>
  <c r="AE39" i="3"/>
  <c r="X41" i="3"/>
  <c r="X36" i="3"/>
  <c r="AE40" i="3"/>
  <c r="X42" i="3"/>
  <c r="AG43" i="3"/>
  <c r="O17" i="9"/>
  <c r="O18" i="9" s="1"/>
  <c r="AB36" i="3"/>
  <c r="AG38" i="3"/>
  <c r="AJ40" i="3"/>
  <c r="AD41" i="3"/>
  <c r="Z42" i="3"/>
  <c r="C45" i="3"/>
  <c r="J46" i="3"/>
  <c r="O47" i="3"/>
  <c r="O48" i="3"/>
  <c r="S49" i="3"/>
  <c r="Z54" i="3"/>
  <c r="AE41" i="3"/>
  <c r="R47" i="3"/>
  <c r="J27" i="9" s="1"/>
  <c r="T49" i="3"/>
  <c r="X50" i="3"/>
  <c r="X53" i="3"/>
  <c r="X24" i="9"/>
  <c r="L40" i="3"/>
  <c r="L57" i="3"/>
  <c r="L37" i="3"/>
  <c r="L44" i="3"/>
  <c r="L36" i="3"/>
  <c r="Z25" i="9"/>
  <c r="V53" i="3"/>
  <c r="L53" i="3"/>
  <c r="AK32" i="3"/>
  <c r="AK40" i="3" s="1"/>
  <c r="P45" i="3"/>
  <c r="H25" i="9" s="1"/>
  <c r="P55" i="3"/>
  <c r="P50" i="3"/>
  <c r="P49" i="3"/>
  <c r="P48" i="3"/>
  <c r="P47" i="3"/>
  <c r="P46" i="3"/>
  <c r="H26" i="9" s="1"/>
  <c r="P43" i="3"/>
  <c r="P41" i="3"/>
  <c r="P56" i="3"/>
  <c r="P51" i="3"/>
  <c r="P42" i="3"/>
  <c r="P39" i="3"/>
  <c r="P57" i="3"/>
  <c r="P52" i="3"/>
  <c r="P37" i="3"/>
  <c r="P59" i="3"/>
  <c r="P58" i="3"/>
  <c r="P53" i="3"/>
  <c r="P54" i="3"/>
  <c r="P38" i="3"/>
  <c r="L39" i="3"/>
  <c r="N49" i="3"/>
  <c r="AF42" i="3"/>
  <c r="L19" i="16"/>
  <c r="AL45" i="3"/>
  <c r="AL44" i="3"/>
  <c r="AL43" i="3"/>
  <c r="AL41" i="3"/>
  <c r="Y17" i="9"/>
  <c r="Y18" i="9" s="1"/>
  <c r="AL40" i="3"/>
  <c r="AL39" i="3"/>
  <c r="AL37" i="3"/>
  <c r="AL59" i="3"/>
  <c r="AL58" i="3"/>
  <c r="AL53" i="3"/>
  <c r="AZ32" i="3"/>
  <c r="BA32" i="3" s="1"/>
  <c r="R45" i="3"/>
  <c r="J25" i="9" s="1"/>
  <c r="R43" i="3"/>
  <c r="R44" i="3"/>
  <c r="R41" i="3"/>
  <c r="R39" i="3"/>
  <c r="R40" i="3"/>
  <c r="R37" i="3"/>
  <c r="R59" i="3"/>
  <c r="R58" i="3"/>
  <c r="R53" i="3"/>
  <c r="AL36" i="3"/>
  <c r="R38" i="3"/>
  <c r="N25" i="9"/>
  <c r="L18" i="16"/>
  <c r="AJ55" i="3"/>
  <c r="AJ50" i="3"/>
  <c r="AJ49" i="3"/>
  <c r="AJ48" i="3"/>
  <c r="AJ47" i="3"/>
  <c r="AJ46" i="3"/>
  <c r="X26" i="9" s="1"/>
  <c r="AJ45" i="3"/>
  <c r="X25" i="9" s="1"/>
  <c r="AJ43" i="3"/>
  <c r="X17" i="9"/>
  <c r="X18" i="9" s="1"/>
  <c r="AJ56" i="3"/>
  <c r="AJ51" i="3"/>
  <c r="AJ42" i="3"/>
  <c r="AJ41" i="3"/>
  <c r="AJ39" i="3"/>
  <c r="AJ57" i="3"/>
  <c r="AJ52" i="3"/>
  <c r="AJ37" i="3"/>
  <c r="AJ59" i="3"/>
  <c r="AJ58" i="3"/>
  <c r="AJ53" i="3"/>
  <c r="AJ54" i="3"/>
  <c r="L56" i="3"/>
  <c r="L48" i="3"/>
  <c r="AF53" i="3"/>
  <c r="AM60" i="3"/>
  <c r="N50" i="3"/>
  <c r="R52" i="3"/>
  <c r="L51" i="3"/>
  <c r="AF56" i="3"/>
  <c r="AH42" i="3"/>
  <c r="N51" i="3"/>
  <c r="AO60" i="3"/>
  <c r="AH56" i="3"/>
  <c r="V32" i="3"/>
  <c r="AP60" i="3"/>
  <c r="AL42" i="3"/>
  <c r="AJ44" i="3"/>
  <c r="AH46" i="3"/>
  <c r="AH54" i="3"/>
  <c r="AB24" i="9"/>
  <c r="J26" i="9"/>
  <c r="L43" i="3"/>
  <c r="AF48" i="3"/>
  <c r="AH37" i="3"/>
  <c r="AA25" i="9"/>
  <c r="AH53" i="3"/>
  <c r="AH55" i="3"/>
  <c r="AL56" i="3"/>
  <c r="N45" i="3"/>
  <c r="F25" i="9" s="1"/>
  <c r="N43" i="3"/>
  <c r="N44" i="3"/>
  <c r="N41" i="3"/>
  <c r="N39" i="3"/>
  <c r="N57" i="3"/>
  <c r="N52" i="3"/>
  <c r="N38" i="3"/>
  <c r="N36" i="3"/>
  <c r="N59" i="3"/>
  <c r="AL52" i="3"/>
  <c r="AL54" i="3"/>
  <c r="AL55" i="3"/>
  <c r="N58" i="3"/>
  <c r="W17" i="9"/>
  <c r="W18" i="9" s="1"/>
  <c r="L49" i="3"/>
  <c r="Z37" i="3"/>
  <c r="Z36" i="3"/>
  <c r="Z59" i="3"/>
  <c r="Z55" i="3"/>
  <c r="Z50" i="3"/>
  <c r="Z48" i="3"/>
  <c r="Z49" i="3"/>
  <c r="Z47" i="3"/>
  <c r="Z46" i="3"/>
  <c r="Z45" i="3"/>
  <c r="Z44" i="3"/>
  <c r="Z43" i="3"/>
  <c r="Z40" i="3"/>
  <c r="P36" i="3"/>
  <c r="AJ38" i="3"/>
  <c r="AL47" i="3"/>
  <c r="AH48" i="3"/>
  <c r="V17" i="9"/>
  <c r="V18" i="9" s="1"/>
  <c r="AH38" i="3"/>
  <c r="Z17" i="9"/>
  <c r="Z18" i="9" s="1"/>
  <c r="L38" i="3"/>
  <c r="U5" i="16"/>
  <c r="E38" i="3"/>
  <c r="E36" i="3"/>
  <c r="E37" i="3"/>
  <c r="E50" i="3"/>
  <c r="E49" i="3"/>
  <c r="E48" i="3"/>
  <c r="E47" i="3"/>
  <c r="E46" i="3"/>
  <c r="E45" i="3"/>
  <c r="E44" i="3"/>
  <c r="E41" i="3"/>
  <c r="AA32" i="3"/>
  <c r="AA53" i="3" s="1"/>
  <c r="R36" i="3"/>
  <c r="AL38" i="3"/>
  <c r="Z51" i="3"/>
  <c r="AN60" i="3"/>
  <c r="L41" i="3"/>
  <c r="AL48" i="3"/>
  <c r="AC58" i="3"/>
  <c r="AC53" i="3"/>
  <c r="AC54" i="3"/>
  <c r="AC55" i="3"/>
  <c r="AC50" i="3"/>
  <c r="AC49" i="3"/>
  <c r="AC48" i="3"/>
  <c r="AC47" i="3"/>
  <c r="AC46" i="3"/>
  <c r="AC45" i="3"/>
  <c r="AC44" i="3"/>
  <c r="AC43" i="3"/>
  <c r="AC56" i="3"/>
  <c r="AC51" i="3"/>
  <c r="AC41" i="3"/>
  <c r="AC40" i="3"/>
  <c r="AC37" i="3"/>
  <c r="AC59" i="3"/>
  <c r="H59" i="3"/>
  <c r="H58" i="3"/>
  <c r="H53" i="3"/>
  <c r="H54" i="3"/>
  <c r="H55" i="3"/>
  <c r="H50" i="3"/>
  <c r="H49" i="3"/>
  <c r="H48" i="3"/>
  <c r="H47" i="3"/>
  <c r="H46" i="3"/>
  <c r="H45" i="3"/>
  <c r="H44" i="3"/>
  <c r="H56" i="3"/>
  <c r="H51" i="3"/>
  <c r="H42" i="3"/>
  <c r="H41" i="3"/>
  <c r="H57" i="3"/>
  <c r="H52" i="3"/>
  <c r="H38" i="3"/>
  <c r="AD59" i="3"/>
  <c r="AD45" i="3"/>
  <c r="AD44" i="3"/>
  <c r="AD43" i="3"/>
  <c r="S17" i="9"/>
  <c r="S18" i="9" s="1"/>
  <c r="AD56" i="3"/>
  <c r="AD51" i="3"/>
  <c r="AD42" i="3"/>
  <c r="AD40" i="3"/>
  <c r="AD39" i="3"/>
  <c r="AD36" i="3"/>
  <c r="T24" i="9" s="1"/>
  <c r="E43" i="3"/>
  <c r="AL49" i="3"/>
  <c r="AH50" i="3"/>
  <c r="AL51" i="3"/>
  <c r="Z58" i="3"/>
  <c r="AL46" i="3"/>
  <c r="F37" i="3"/>
  <c r="F36" i="3"/>
  <c r="F59" i="3"/>
  <c r="F50" i="3"/>
  <c r="F49" i="3"/>
  <c r="F48" i="3"/>
  <c r="F47" i="3"/>
  <c r="F46" i="3"/>
  <c r="F45" i="3"/>
  <c r="F44" i="3"/>
  <c r="F43" i="3"/>
  <c r="F40" i="3"/>
  <c r="AB27" i="9"/>
  <c r="I58" i="3"/>
  <c r="I53" i="3"/>
  <c r="I54" i="3"/>
  <c r="I55" i="3"/>
  <c r="I50" i="3"/>
  <c r="I49" i="3"/>
  <c r="I48" i="3"/>
  <c r="I47" i="3"/>
  <c r="I46" i="3"/>
  <c r="I45" i="3"/>
  <c r="I44" i="3"/>
  <c r="I43" i="3"/>
  <c r="I56" i="3"/>
  <c r="I51" i="3"/>
  <c r="I41" i="3"/>
  <c r="I40" i="3"/>
  <c r="I37" i="3"/>
  <c r="N37" i="3"/>
  <c r="N42" i="3"/>
  <c r="H43" i="3"/>
  <c r="N46" i="3"/>
  <c r="AD58" i="3"/>
  <c r="AH49" i="3"/>
  <c r="AH51" i="3"/>
  <c r="L55" i="3"/>
  <c r="AF41" i="3"/>
  <c r="L15" i="16"/>
  <c r="AG54" i="3"/>
  <c r="AG55" i="3"/>
  <c r="AG50" i="3"/>
  <c r="AG49" i="3"/>
  <c r="AG48" i="3"/>
  <c r="AG47" i="3"/>
  <c r="AG46" i="3"/>
  <c r="AG45" i="3"/>
  <c r="AG44" i="3"/>
  <c r="AG56" i="3"/>
  <c r="AG51" i="3"/>
  <c r="AG42" i="3"/>
  <c r="U17" i="9"/>
  <c r="U18" i="9" s="1"/>
  <c r="AG40" i="3"/>
  <c r="AG39" i="3"/>
  <c r="AG57" i="3"/>
  <c r="AG52" i="3"/>
  <c r="AG37" i="3"/>
  <c r="AG36" i="3"/>
  <c r="F38" i="3"/>
  <c r="AL50" i="3"/>
  <c r="N54" i="3"/>
  <c r="R57" i="3"/>
  <c r="Q32" i="3"/>
  <c r="Q45" i="3" s="1"/>
  <c r="L16" i="16"/>
  <c r="AH45" i="3"/>
  <c r="AH44" i="3"/>
  <c r="AH43" i="3"/>
  <c r="AH41" i="3"/>
  <c r="AH39" i="3"/>
  <c r="AH57" i="3"/>
  <c r="AH52" i="3"/>
  <c r="AH36" i="3"/>
  <c r="AH59" i="3"/>
  <c r="N47" i="3"/>
  <c r="N53" i="3"/>
  <c r="N55" i="3"/>
  <c r="N56" i="3"/>
  <c r="AB38" i="3"/>
  <c r="G39" i="3"/>
  <c r="AB52" i="3"/>
  <c r="AB57" i="3"/>
  <c r="K59" i="3"/>
  <c r="AE59" i="3"/>
  <c r="K38" i="3"/>
  <c r="AE38" i="3"/>
  <c r="J39" i="3"/>
  <c r="AB41" i="3"/>
  <c r="G42" i="3"/>
  <c r="W46" i="3"/>
  <c r="W47" i="3"/>
  <c r="W48" i="3"/>
  <c r="W49" i="3"/>
  <c r="W50" i="3"/>
  <c r="K52" i="3"/>
  <c r="AE52" i="3"/>
  <c r="S54" i="3"/>
  <c r="W55" i="3"/>
  <c r="K57" i="3"/>
  <c r="AE57" i="3"/>
  <c r="K39" i="3"/>
  <c r="AB42" i="3"/>
  <c r="G43" i="3"/>
  <c r="AB51" i="3"/>
  <c r="AB56" i="3"/>
  <c r="G45" i="3"/>
  <c r="AB44" i="3"/>
  <c r="O38" i="3"/>
  <c r="AI38" i="3"/>
  <c r="K42" i="3"/>
  <c r="AE42" i="3"/>
  <c r="J43" i="3"/>
  <c r="AB45" i="3"/>
  <c r="G46" i="3"/>
  <c r="G47" i="3"/>
  <c r="G48" i="3"/>
  <c r="G49" i="3"/>
  <c r="G50" i="3"/>
  <c r="K51" i="3"/>
  <c r="AE51" i="3"/>
  <c r="O52" i="3"/>
  <c r="AI52" i="3"/>
  <c r="S53" i="3"/>
  <c r="W54" i="3"/>
  <c r="K56" i="3"/>
  <c r="AE56" i="3"/>
  <c r="O57" i="3"/>
  <c r="AI57" i="3"/>
  <c r="S58" i="3"/>
  <c r="AB46" i="3"/>
  <c r="Q26" i="9" s="1"/>
  <c r="AB47" i="3"/>
  <c r="AB48" i="3"/>
  <c r="AB49" i="3"/>
  <c r="AB50" i="3"/>
  <c r="AB55" i="3"/>
  <c r="S59" i="3"/>
  <c r="S36" i="3"/>
  <c r="K44" i="3"/>
  <c r="AE44" i="3"/>
  <c r="U58" i="3"/>
  <c r="T59" i="3"/>
  <c r="K55" i="3"/>
  <c r="S57" i="3"/>
  <c r="W58" i="3"/>
  <c r="T38" i="3"/>
  <c r="S39" i="3"/>
  <c r="O43" i="3"/>
  <c r="AI43" i="3"/>
  <c r="T52" i="3"/>
  <c r="AB54" i="3"/>
  <c r="T57" i="3"/>
  <c r="C59" i="3"/>
  <c r="W59" i="3"/>
  <c r="S38" i="3"/>
  <c r="K46" i="3"/>
  <c r="E26" i="9" s="1"/>
  <c r="K47" i="3"/>
  <c r="E27" i="9" s="1"/>
  <c r="K48" i="3"/>
  <c r="K49" i="3"/>
  <c r="K50" i="3"/>
  <c r="S52" i="3"/>
  <c r="W53" i="3"/>
  <c r="W36" i="3"/>
  <c r="U38" i="3"/>
  <c r="T39" i="3"/>
  <c r="S40" i="3"/>
  <c r="AI44" i="3"/>
  <c r="U52" i="3"/>
  <c r="Y53" i="3"/>
  <c r="U57" i="3"/>
  <c r="Y58" i="3"/>
  <c r="D59" i="3"/>
  <c r="X59" i="3"/>
  <c r="W38" i="3"/>
  <c r="K54" i="3"/>
  <c r="W57" i="3"/>
  <c r="Y37" i="3"/>
  <c r="D38" i="3"/>
  <c r="X38" i="3"/>
  <c r="C39" i="3"/>
  <c r="W39" i="3"/>
  <c r="U41" i="3"/>
  <c r="T42" i="3"/>
  <c r="S43" i="3"/>
  <c r="T51" i="3"/>
  <c r="X52" i="3"/>
  <c r="AB53" i="3"/>
  <c r="T56" i="3"/>
  <c r="X57" i="3"/>
  <c r="AB58" i="3"/>
  <c r="G59" i="3"/>
  <c r="S42" i="3"/>
  <c r="S51" i="3"/>
  <c r="W52" i="3"/>
  <c r="S56" i="3"/>
  <c r="G36" i="3"/>
  <c r="Y38" i="3"/>
  <c r="D39" i="3"/>
  <c r="C40" i="3"/>
  <c r="U42" i="3"/>
  <c r="S44" i="3"/>
  <c r="U51" i="3"/>
  <c r="Y52" i="3"/>
  <c r="AM19" i="13"/>
  <c r="AM15" i="13"/>
  <c r="AM33" i="13"/>
  <c r="AI6" i="13"/>
  <c r="AK6" i="13" s="1"/>
  <c r="AM13" i="13"/>
  <c r="AI15" i="13"/>
  <c r="AK15" i="13" s="1"/>
  <c r="AI19" i="13"/>
  <c r="AM21" i="13"/>
  <c r="AM29" i="13"/>
  <c r="AM31" i="13"/>
  <c r="AI33" i="13"/>
  <c r="AK33" i="13" s="1"/>
  <c r="AI29" i="13"/>
  <c r="AM25" i="13"/>
  <c r="AM12" i="13"/>
  <c r="AI21" i="13"/>
  <c r="AK21" i="13" s="1"/>
  <c r="AM14" i="13"/>
  <c r="AM23" i="13"/>
  <c r="AM18" i="13"/>
  <c r="AM30" i="13"/>
  <c r="AM22" i="13"/>
  <c r="AM11" i="13"/>
  <c r="AM26" i="13"/>
  <c r="AM32" i="13"/>
  <c r="AI11" i="13"/>
  <c r="AK11" i="13" s="1"/>
  <c r="AM24" i="13"/>
  <c r="AI24" i="13"/>
  <c r="AK24" i="13" s="1"/>
  <c r="AM28" i="13"/>
  <c r="AM17" i="13"/>
  <c r="AG35" i="10"/>
  <c r="AK35" i="10" s="1"/>
  <c r="AI12" i="13"/>
  <c r="AK12" i="13" s="1"/>
  <c r="AM20" i="13"/>
  <c r="AI26" i="13"/>
  <c r="AK26" i="13" s="1"/>
  <c r="AI32" i="13"/>
  <c r="AK32" i="13" s="1"/>
  <c r="V37" i="11"/>
  <c r="AM16" i="13"/>
  <c r="AI22" i="13"/>
  <c r="AK22" i="13" s="1"/>
  <c r="AI31" i="13"/>
  <c r="AI25" i="13"/>
  <c r="AK25" i="13" s="1"/>
  <c r="AF35" i="13"/>
  <c r="AI35" i="13" s="1"/>
  <c r="AK35" i="13" s="1"/>
  <c r="AM27" i="13"/>
  <c r="AI18" i="13"/>
  <c r="AK18" i="13" s="1"/>
  <c r="P128" i="25" l="1"/>
  <c r="E48" i="13"/>
  <c r="M116" i="25"/>
  <c r="F58" i="13"/>
  <c r="M126" i="25"/>
  <c r="F49" i="13"/>
  <c r="E49" i="13"/>
  <c r="F56" i="13"/>
  <c r="E50" i="13"/>
  <c r="F37" i="13"/>
  <c r="M105" i="25"/>
  <c r="F46" i="13"/>
  <c r="M114" i="25"/>
  <c r="E56" i="13"/>
  <c r="F43" i="13"/>
  <c r="M111" i="25"/>
  <c r="M128" i="25" s="1"/>
  <c r="I50" i="13"/>
  <c r="I105" i="25"/>
  <c r="I128" i="25" s="1"/>
  <c r="E39" i="13"/>
  <c r="V61" i="11"/>
  <c r="B21" i="9"/>
  <c r="B22" i="9" s="1"/>
  <c r="N60" i="13"/>
  <c r="M60" i="13"/>
  <c r="P60" i="13" s="1"/>
  <c r="S51" i="13"/>
  <c r="O51" i="13"/>
  <c r="S43" i="13"/>
  <c r="O43" i="13"/>
  <c r="S40" i="13"/>
  <c r="O40" i="13"/>
  <c r="S37" i="13"/>
  <c r="O37" i="13"/>
  <c r="S47" i="13"/>
  <c r="O47" i="13"/>
  <c r="S57" i="13"/>
  <c r="O57" i="13"/>
  <c r="O53" i="13"/>
  <c r="S53" i="13"/>
  <c r="S41" i="13"/>
  <c r="O41" i="13"/>
  <c r="O56" i="13"/>
  <c r="S56" i="13"/>
  <c r="S49" i="13"/>
  <c r="O49" i="13"/>
  <c r="S52" i="13"/>
  <c r="O52" i="13"/>
  <c r="O39" i="13"/>
  <c r="S39" i="13"/>
  <c r="S46" i="13"/>
  <c r="O46" i="13"/>
  <c r="S36" i="13"/>
  <c r="L60" i="13"/>
  <c r="O60" i="13" s="1"/>
  <c r="O36" i="13"/>
  <c r="S44" i="13"/>
  <c r="O44" i="13"/>
  <c r="S55" i="13"/>
  <c r="O55" i="13"/>
  <c r="S54" i="13"/>
  <c r="O54" i="13"/>
  <c r="S38" i="13"/>
  <c r="O38" i="13"/>
  <c r="S58" i="13"/>
  <c r="O58" i="13"/>
  <c r="S45" i="13"/>
  <c r="O45" i="13"/>
  <c r="S50" i="13"/>
  <c r="O50" i="13"/>
  <c r="S48" i="13"/>
  <c r="S42" i="13"/>
  <c r="O42" i="13"/>
  <c r="B4" i="9"/>
  <c r="F38" i="13"/>
  <c r="D60" i="13"/>
  <c r="B3" i="9"/>
  <c r="F57" i="13"/>
  <c r="F42" i="13"/>
  <c r="F36" i="13"/>
  <c r="F54" i="13"/>
  <c r="F41" i="13"/>
  <c r="B7" i="9"/>
  <c r="F40" i="13"/>
  <c r="F44" i="13"/>
  <c r="F59" i="13"/>
  <c r="C60" i="13"/>
  <c r="F60" i="13" s="1"/>
  <c r="E40" i="13"/>
  <c r="F45" i="13"/>
  <c r="F48" i="13"/>
  <c r="F51" i="13"/>
  <c r="E51" i="13"/>
  <c r="I51" i="13"/>
  <c r="I40" i="13"/>
  <c r="I48" i="13"/>
  <c r="I56" i="13"/>
  <c r="B60" i="13"/>
  <c r="E59" i="13"/>
  <c r="E37" i="13"/>
  <c r="I37" i="13"/>
  <c r="I41" i="13"/>
  <c r="I52" i="13"/>
  <c r="E58" i="13"/>
  <c r="I58" i="13"/>
  <c r="I39" i="13"/>
  <c r="I53" i="13"/>
  <c r="E43" i="13"/>
  <c r="I43" i="13"/>
  <c r="E46" i="13"/>
  <c r="I46" i="13"/>
  <c r="I57" i="13"/>
  <c r="E57" i="13"/>
  <c r="I42" i="13"/>
  <c r="I45" i="13"/>
  <c r="E45" i="13"/>
  <c r="I55" i="13"/>
  <c r="I38" i="13"/>
  <c r="I49" i="13"/>
  <c r="I36" i="13"/>
  <c r="I54" i="13"/>
  <c r="I44" i="13"/>
  <c r="E44" i="13"/>
  <c r="I47" i="13"/>
  <c r="R13" i="9"/>
  <c r="Q13" i="9"/>
  <c r="M10" i="9"/>
  <c r="W60" i="2"/>
  <c r="V41" i="2"/>
  <c r="V39" i="2"/>
  <c r="V44" i="2"/>
  <c r="V56" i="2"/>
  <c r="V51" i="2"/>
  <c r="V36" i="2"/>
  <c r="V59" i="2"/>
  <c r="V58" i="2"/>
  <c r="V53" i="2"/>
  <c r="R60" i="2"/>
  <c r="V47" i="2"/>
  <c r="AD60" i="2"/>
  <c r="R12" i="9"/>
  <c r="S10" i="9"/>
  <c r="AC60" i="2"/>
  <c r="R10" i="9"/>
  <c r="S60" i="2"/>
  <c r="V52" i="2"/>
  <c r="X11" i="9"/>
  <c r="AK60" i="2"/>
  <c r="AF60" i="2"/>
  <c r="I60" i="2"/>
  <c r="N10" i="9"/>
  <c r="X60" i="2"/>
  <c r="AA11" i="9"/>
  <c r="Z11" i="9"/>
  <c r="AB60" i="2"/>
  <c r="T11" i="9"/>
  <c r="AA12" i="9"/>
  <c r="V11" i="9"/>
  <c r="Z13" i="9"/>
  <c r="AM60" i="2"/>
  <c r="V37" i="2"/>
  <c r="E10" i="9"/>
  <c r="M60" i="2"/>
  <c r="I12" i="9"/>
  <c r="V38" i="2"/>
  <c r="AA60" i="2"/>
  <c r="O11" i="9"/>
  <c r="AJ60" i="2"/>
  <c r="X10" i="9"/>
  <c r="G10" i="9"/>
  <c r="O60" i="2"/>
  <c r="E12" i="9"/>
  <c r="K13" i="9"/>
  <c r="AA13" i="9"/>
  <c r="V40" i="2"/>
  <c r="H11" i="9"/>
  <c r="J11" i="9"/>
  <c r="N12" i="9"/>
  <c r="F10" i="9"/>
  <c r="N60" i="2"/>
  <c r="M11" i="9"/>
  <c r="V45" i="2"/>
  <c r="AL60" i="2"/>
  <c r="Y10" i="9"/>
  <c r="V48" i="2"/>
  <c r="Z60" i="2"/>
  <c r="F11" i="9"/>
  <c r="AI60" i="2"/>
  <c r="W10" i="9"/>
  <c r="N13" i="9"/>
  <c r="Y12" i="9"/>
  <c r="V55" i="2"/>
  <c r="W12" i="9"/>
  <c r="AH60" i="2"/>
  <c r="V10" i="9"/>
  <c r="K11" i="9"/>
  <c r="V54" i="2"/>
  <c r="V43" i="2"/>
  <c r="V50" i="2"/>
  <c r="K12" i="9"/>
  <c r="AG60" i="2"/>
  <c r="U10" i="9"/>
  <c r="G12" i="9"/>
  <c r="M13" i="9"/>
  <c r="L12" i="9"/>
  <c r="V46" i="2"/>
  <c r="S12" i="9"/>
  <c r="U60" i="2"/>
  <c r="V49" i="2"/>
  <c r="U12" i="9"/>
  <c r="P60" i="2"/>
  <c r="H10" i="9"/>
  <c r="Y11" i="9"/>
  <c r="AE60" i="2"/>
  <c r="U6" i="16"/>
  <c r="L46" i="3"/>
  <c r="L52" i="3"/>
  <c r="O27" i="9"/>
  <c r="K25" i="9"/>
  <c r="C60" i="3"/>
  <c r="K26" i="9"/>
  <c r="R26" i="9"/>
  <c r="L42" i="3"/>
  <c r="L60" i="3" s="1"/>
  <c r="L47" i="3"/>
  <c r="L45" i="3"/>
  <c r="L54" i="3"/>
  <c r="L24" i="9"/>
  <c r="R25" i="9"/>
  <c r="H27" i="9"/>
  <c r="AK43" i="3"/>
  <c r="O26" i="9"/>
  <c r="AF47" i="3"/>
  <c r="O60" i="3"/>
  <c r="L58" i="3"/>
  <c r="O25" i="9"/>
  <c r="U27" i="9"/>
  <c r="R24" i="9"/>
  <c r="R27" i="9"/>
  <c r="L50" i="3"/>
  <c r="V63" i="11"/>
  <c r="I26" i="9"/>
  <c r="P25" i="9"/>
  <c r="AF50" i="3"/>
  <c r="Q25" i="9"/>
  <c r="L25" i="9"/>
  <c r="P26" i="9"/>
  <c r="P27" i="9"/>
  <c r="I27" i="9"/>
  <c r="Q27" i="9"/>
  <c r="AF43" i="3"/>
  <c r="AF45" i="3"/>
  <c r="H60" i="3"/>
  <c r="AF46" i="3"/>
  <c r="J60" i="3"/>
  <c r="AF39" i="3"/>
  <c r="AF44" i="3"/>
  <c r="Y25" i="9"/>
  <c r="X27" i="9"/>
  <c r="D60" i="3"/>
  <c r="Y60" i="3"/>
  <c r="AF51" i="3"/>
  <c r="AF49" i="3"/>
  <c r="AJ60" i="3"/>
  <c r="K60" i="3"/>
  <c r="U25" i="9"/>
  <c r="AF38" i="3"/>
  <c r="AK51" i="3"/>
  <c r="AF54" i="3"/>
  <c r="AF52" i="3"/>
  <c r="Q50" i="3"/>
  <c r="I60" i="3"/>
  <c r="AI60" i="3"/>
  <c r="AE60" i="3"/>
  <c r="AF59" i="3"/>
  <c r="G24" i="9"/>
  <c r="T60" i="3"/>
  <c r="AF37" i="3"/>
  <c r="U60" i="3"/>
  <c r="U26" i="9"/>
  <c r="AF40" i="3"/>
  <c r="AF57" i="3"/>
  <c r="Q36" i="3"/>
  <c r="S60" i="3"/>
  <c r="J24" i="9"/>
  <c r="Q46" i="3"/>
  <c r="AA48" i="3"/>
  <c r="AL60" i="3"/>
  <c r="Z24" i="9"/>
  <c r="Y24" i="9"/>
  <c r="G25" i="9"/>
  <c r="F60" i="3"/>
  <c r="AA36" i="3"/>
  <c r="AK45" i="3"/>
  <c r="AK53" i="3"/>
  <c r="Q56" i="3"/>
  <c r="Z60" i="3"/>
  <c r="P24" i="9"/>
  <c r="V57" i="3"/>
  <c r="V42" i="3"/>
  <c r="V52" i="3"/>
  <c r="V38" i="3"/>
  <c r="V43" i="3"/>
  <c r="V55" i="3"/>
  <c r="V46" i="3"/>
  <c r="V56" i="3"/>
  <c r="V45" i="3"/>
  <c r="AA47" i="3"/>
  <c r="Q51" i="3"/>
  <c r="Q48" i="3"/>
  <c r="AA39" i="3"/>
  <c r="G27" i="9"/>
  <c r="F27" i="9"/>
  <c r="Q52" i="3"/>
  <c r="V37" i="3"/>
  <c r="AA45" i="3"/>
  <c r="AK44" i="3"/>
  <c r="AK57" i="3"/>
  <c r="AK52" i="3"/>
  <c r="AK59" i="3"/>
  <c r="AK39" i="3"/>
  <c r="AK54" i="3"/>
  <c r="AK37" i="3"/>
  <c r="AA55" i="3"/>
  <c r="Q55" i="3"/>
  <c r="AK42" i="3"/>
  <c r="AK36" i="3"/>
  <c r="Q47" i="3"/>
  <c r="AK49" i="3"/>
  <c r="Q38" i="3"/>
  <c r="AA49" i="3"/>
  <c r="E60" i="3"/>
  <c r="P60" i="3"/>
  <c r="H24" i="9"/>
  <c r="AK47" i="3"/>
  <c r="AK55" i="3"/>
  <c r="K24" i="9"/>
  <c r="AA54" i="3"/>
  <c r="M27" i="9"/>
  <c r="N27" i="9"/>
  <c r="G26" i="9"/>
  <c r="F26" i="9"/>
  <c r="N26" i="9"/>
  <c r="M26" i="9"/>
  <c r="Q58" i="3"/>
  <c r="V44" i="3"/>
  <c r="Y26" i="9"/>
  <c r="Z26" i="9"/>
  <c r="V41" i="3"/>
  <c r="AK58" i="3"/>
  <c r="V54" i="3"/>
  <c r="Q42" i="3"/>
  <c r="Q57" i="3"/>
  <c r="AK38" i="3"/>
  <c r="AA58" i="3"/>
  <c r="Q49" i="3"/>
  <c r="AA50" i="3"/>
  <c r="V39" i="3"/>
  <c r="Q24" i="9"/>
  <c r="AH60" i="3"/>
  <c r="V24" i="9"/>
  <c r="S25" i="9"/>
  <c r="T25" i="9"/>
  <c r="Z27" i="9"/>
  <c r="Y27" i="9"/>
  <c r="V27" i="9"/>
  <c r="AA46" i="3"/>
  <c r="AK48" i="3"/>
  <c r="V40" i="3"/>
  <c r="I25" i="9"/>
  <c r="AA59" i="3"/>
  <c r="AK46" i="3"/>
  <c r="V36" i="3"/>
  <c r="V49" i="3"/>
  <c r="V58" i="3"/>
  <c r="AA57" i="3"/>
  <c r="AA52" i="3"/>
  <c r="AA43" i="3"/>
  <c r="AA56" i="3"/>
  <c r="AA51" i="3"/>
  <c r="AA41" i="3"/>
  <c r="AA38" i="3"/>
  <c r="AA37" i="3"/>
  <c r="Q44" i="3"/>
  <c r="Q40" i="3"/>
  <c r="Q59" i="3"/>
  <c r="Q37" i="3"/>
  <c r="Q43" i="3"/>
  <c r="Q39" i="3"/>
  <c r="Q54" i="3"/>
  <c r="G60" i="3"/>
  <c r="V59" i="3"/>
  <c r="U24" i="9"/>
  <c r="AG60" i="3"/>
  <c r="V50" i="3"/>
  <c r="W60" i="3"/>
  <c r="M24" i="9"/>
  <c r="N24" i="9"/>
  <c r="V25" i="9"/>
  <c r="W25" i="9"/>
  <c r="V47" i="3"/>
  <c r="N60" i="3"/>
  <c r="F24" i="9"/>
  <c r="AK56" i="3"/>
  <c r="W24" i="9"/>
  <c r="AK50" i="3"/>
  <c r="AA44" i="3"/>
  <c r="Q41" i="3"/>
  <c r="S27" i="9"/>
  <c r="AA42" i="3"/>
  <c r="AA40" i="3"/>
  <c r="AC60" i="3"/>
  <c r="V51" i="3"/>
  <c r="X60" i="3"/>
  <c r="AB60" i="3"/>
  <c r="AK41" i="3"/>
  <c r="S24" i="9"/>
  <c r="AD60" i="3"/>
  <c r="R60" i="3"/>
  <c r="I24" i="9"/>
  <c r="W26" i="9"/>
  <c r="V26" i="9"/>
  <c r="Q53" i="3"/>
  <c r="V48" i="3"/>
  <c r="A10" i="9" l="1"/>
  <c r="A11" i="9" s="1"/>
  <c r="B8" i="9"/>
  <c r="E60" i="13"/>
  <c r="V60" i="2"/>
  <c r="Q60" i="3"/>
  <c r="AF60" i="3"/>
  <c r="V60" i="3"/>
  <c r="AK60" i="3"/>
  <c r="AA60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7801724-BEB6-4874-9299-EEC2483DBD37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D2062D26-17D9-4FDE-A27E-CCEB05156C66}" name="WorksheetConnection_Interactive Map!$C$3:$D$26" type="102" refreshedVersion="8" minRefreshableVersion="5">
    <extLst>
      <ext xmlns:x15="http://schemas.microsoft.com/office/spreadsheetml/2010/11/main" uri="{DE250136-89BD-433C-8126-D09CA5730AF9}">
        <x15:connection id="Range 2">
          <x15:rangePr sourceName="_xlcn.WorksheetConnection_InteractiveMapC3D261"/>
        </x15:connection>
      </ext>
    </extLst>
  </connection>
  <connection id="3" xr16:uid="{14590EC4-8CAB-4F33-BC84-C35BBA13E1F1}" name="WorksheetConnection_Regional Split!$G$2:$H$25" type="102" refreshedVersion="8" minRefreshableVersion="5">
    <extLst>
      <ext xmlns:x15="http://schemas.microsoft.com/office/spreadsheetml/2010/11/main" uri="{DE250136-89BD-433C-8126-D09CA5730AF9}">
        <x15:connection id="Range 1">
          <x15:rangePr sourceName="_xlcn.WorksheetConnection_RegionalSplitG2H251"/>
        </x15:connection>
      </ext>
    </extLst>
  </connection>
  <connection id="4" xr16:uid="{522DF465-160C-4E77-B7EE-F666FC5FB240}" name="WorksheetConnection_Regional Split!$G$3:$H$25" type="102" refreshedVersion="8" minRefreshableVersion="5">
    <extLst>
      <ext xmlns:x15="http://schemas.microsoft.com/office/spreadsheetml/2010/11/main" uri="{DE250136-89BD-433C-8126-D09CA5730AF9}">
        <x15:connection id="Range">
          <x15:rangePr sourceName="_xlcn.WorksheetConnection_RegionalSplitG3H251"/>
        </x15:connection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<sst xmlns="http://schemas.openxmlformats.org/spreadsheetml/2006/main" count="1661" uniqueCount="254">
  <si>
    <t>Contact Information</t>
  </si>
  <si>
    <t xml:space="preserve">               CAYMAN ISLANDS REMITTANCE REPORT - MONEY SERVICE PROVIDERS (REMITTANCE COMPANIES)</t>
  </si>
  <si>
    <t xml:space="preserve">                   (Workers' remittances transmitted by the remittance companies licensed as Money Service Providers)</t>
  </si>
  <si>
    <t>REMITTANCE  OUTFLOWS  BY COUNTRY  (US$ - Actual Amounts)</t>
  </si>
  <si>
    <t>COUNTRY</t>
  </si>
  <si>
    <t>Year 2012</t>
  </si>
  <si>
    <t>Year 2013</t>
  </si>
  <si>
    <t>Year 2014*</t>
  </si>
  <si>
    <t>Year 2015</t>
  </si>
  <si>
    <t>Year 2016</t>
  </si>
  <si>
    <t>2017Q1</t>
  </si>
  <si>
    <t>2017Q2</t>
  </si>
  <si>
    <t>JAMAICA</t>
  </si>
  <si>
    <t>HONDURAS</t>
  </si>
  <si>
    <t>PHILIPPINES</t>
  </si>
  <si>
    <t>DOMINICAN REPUBLIC</t>
  </si>
  <si>
    <t>NICARAGUA</t>
  </si>
  <si>
    <t>COLOMBIA</t>
  </si>
  <si>
    <t>GUYANA</t>
  </si>
  <si>
    <t>TRINIDAD &amp; TOBAGO</t>
  </si>
  <si>
    <t>INDIA</t>
  </si>
  <si>
    <t>UNITED KINGDOM</t>
  </si>
  <si>
    <t>UNITED STATES</t>
  </si>
  <si>
    <t>CANADA</t>
  </si>
  <si>
    <t>n/a</t>
  </si>
  <si>
    <t>COSTA RICA</t>
  </si>
  <si>
    <t>BARBADOS</t>
  </si>
  <si>
    <t>PANAMA</t>
  </si>
  <si>
    <t>BELIZE</t>
  </si>
  <si>
    <t>CHINA</t>
  </si>
  <si>
    <t>CUBA</t>
  </si>
  <si>
    <t>KENYA</t>
  </si>
  <si>
    <t>MEXICO</t>
  </si>
  <si>
    <t>NEPAL</t>
  </si>
  <si>
    <t>PERU</t>
  </si>
  <si>
    <t>OTHER</t>
  </si>
  <si>
    <t>TOTALS</t>
  </si>
  <si>
    <t>REMITTANCE  OUTFLOWS  BY COUNTRY BY PERCENTAGE (%)</t>
  </si>
  <si>
    <t xml:space="preserve">* aggregated information does not include one reporting entity. </t>
  </si>
  <si>
    <t>Source: Money Service Providers (MSP's) licensed by Cayman Islands Monetary Authority (CIMA).</t>
  </si>
  <si>
    <t xml:space="preserve">n/a - data not collected </t>
  </si>
  <si>
    <t xml:space="preserve">                     (Workers' remittances transmitted by the remittance companies licensed as Money Service Providers)</t>
  </si>
  <si>
    <t>REMITTANCE INFLOWS  BY COUNTRY  (US$ - Actual Amounts)</t>
  </si>
  <si>
    <t>REMITTANCE INFLOWS  BY COUNTRY BY PERCENTAGE (%)</t>
  </si>
  <si>
    <t>Net Remittances</t>
  </si>
  <si>
    <t>Period</t>
  </si>
  <si>
    <t>Total Inflows</t>
  </si>
  <si>
    <t>Total Outflows</t>
  </si>
  <si>
    <t>US</t>
  </si>
  <si>
    <t>Other</t>
  </si>
  <si>
    <t>HN</t>
  </si>
  <si>
    <t>PH</t>
  </si>
  <si>
    <t>JA</t>
  </si>
  <si>
    <t>UK</t>
  </si>
  <si>
    <t>CA</t>
  </si>
  <si>
    <t xml:space="preserve">Money Services Providers </t>
  </si>
  <si>
    <t xml:space="preserve">Number of licences </t>
  </si>
  <si>
    <t xml:space="preserve">               CAYMAN ISLANDS REMITTANCE REPORT BY NUMBER OF TRANSACTIONS, BY COUNTRY &amp; VALUE  (in US$)</t>
  </si>
  <si>
    <t xml:space="preserve"> REMITTANCE  OUTFLOWS  BY TRANSACTIONS, COUNTRY, VALUE (Actual Amounts) </t>
  </si>
  <si>
    <t>Transactions (more than) &gt; CI$500</t>
  </si>
  <si>
    <t xml:space="preserve">COUNTRY </t>
  </si>
  <si>
    <t>COLUMBIA</t>
  </si>
  <si>
    <t>TOTAL TRANSACTIONS</t>
  </si>
  <si>
    <t>VALUE IN US$ (&gt;CI$500)</t>
  </si>
  <si>
    <t>Transactions (less than) &lt; CI$500</t>
  </si>
  <si>
    <t>VALUE IN US$  (&lt;CI$500)</t>
  </si>
  <si>
    <t>GRAND TOTAL</t>
  </si>
  <si>
    <t xml:space="preserve">* aggregated information does not include one reporting entity.  </t>
  </si>
  <si>
    <t>n/a - data not collected</t>
  </si>
  <si>
    <t xml:space="preserve">                        CAYMAN ISLANDS REMITTANCE REPORT BY NUMBER OF TRANSACTIONS, BY COUNTRY &amp; VALUE  (in US$)</t>
  </si>
  <si>
    <t xml:space="preserve">                                    (Workers' remittances transmitted by the remittance companies licensed as Money Service Providers)</t>
  </si>
  <si>
    <t xml:space="preserve"> REMITTANCE  INFLOWS  BY TRANSACTIONS FOR ALL COUNTRIES (Actual Amounts) </t>
  </si>
  <si>
    <t xml:space="preserve">ALL COUNTRIES </t>
  </si>
  <si>
    <t xml:space="preserve"> REMITTANCE  INFLOWS  BY COUNTRY and VALUE (Actual Amounts) </t>
  </si>
  <si>
    <t xml:space="preserve">VALUE IN US$ </t>
  </si>
  <si>
    <t>OUTFLOWS</t>
  </si>
  <si>
    <t>INFLOWS</t>
  </si>
  <si>
    <t>The Cayman Islands Remittance Reports do not include remittances by commercial retail banks.</t>
  </si>
  <si>
    <t>Active Remittance Service Providers</t>
  </si>
  <si>
    <t>Did You Know? Alt</t>
  </si>
  <si>
    <t>Number of Transactions (more than) &gt; CI$500</t>
  </si>
  <si>
    <t>Number of Transactions (less than) &lt; CI$500</t>
  </si>
  <si>
    <t>Total Transactions per Quarter</t>
  </si>
  <si>
    <t>Year</t>
  </si>
  <si>
    <t>Number of Transactions</t>
  </si>
  <si>
    <t>2017Q3</t>
  </si>
  <si>
    <t xml:space="preserve">REMITTANCE  INFLOWS  BY COUNTRY and VALUE (Actual Amounts) </t>
  </si>
  <si>
    <t>ZIMBABWE</t>
  </si>
  <si>
    <t>2017Q4</t>
  </si>
  <si>
    <t>Year 2017</t>
  </si>
  <si>
    <t>REMITTANCE  INFLOWS BY COUNTRY  (US$ - Actual Amounts)</t>
  </si>
  <si>
    <t>2018Q1</t>
  </si>
  <si>
    <t>TRANS OUTFLOWS</t>
  </si>
  <si>
    <t>TRANS INFLOWS</t>
  </si>
  <si>
    <t>2018Q2</t>
  </si>
  <si>
    <t>2018Q3</t>
  </si>
  <si>
    <t>2018Q4</t>
  </si>
  <si>
    <t>Year 2018</t>
  </si>
  <si>
    <t>2019Q1</t>
  </si>
  <si>
    <t>2019 Q1</t>
  </si>
  <si>
    <t>17/18 Diff</t>
  </si>
  <si>
    <t>18/19 Diff</t>
  </si>
  <si>
    <t>2019 Q2</t>
  </si>
  <si>
    <t>2019 Q3</t>
  </si>
  <si>
    <t>2019Q3</t>
  </si>
  <si>
    <t>2019Q2</t>
  </si>
  <si>
    <t>2019 Q4</t>
  </si>
  <si>
    <t>2020 Q1</t>
  </si>
  <si>
    <t>2020 Q2</t>
  </si>
  <si>
    <t>2020 Q3</t>
  </si>
  <si>
    <t>2020 Q4</t>
  </si>
  <si>
    <t>Total 2020</t>
  </si>
  <si>
    <t>2019Q4</t>
  </si>
  <si>
    <t>2020Q4</t>
  </si>
  <si>
    <t>Year 2019</t>
  </si>
  <si>
    <t>2020Q1</t>
  </si>
  <si>
    <t>2020Q2</t>
  </si>
  <si>
    <t>2020Q3</t>
  </si>
  <si>
    <t>Year 2020</t>
  </si>
  <si>
    <t>2021Q1</t>
  </si>
  <si>
    <t>Total 2021</t>
  </si>
  <si>
    <t>2021 Q1</t>
  </si>
  <si>
    <t>2021 Q2</t>
  </si>
  <si>
    <t>2021Q2</t>
  </si>
  <si>
    <t>2021Q3</t>
  </si>
  <si>
    <t>2021 Q3</t>
  </si>
  <si>
    <t>2021Q4</t>
  </si>
  <si>
    <t>Year 2021</t>
  </si>
  <si>
    <t>2021 Q4</t>
  </si>
  <si>
    <t>Total 2022</t>
  </si>
  <si>
    <t>2022Q1</t>
  </si>
  <si>
    <t>2022 Q1</t>
  </si>
  <si>
    <t>2022Q2</t>
  </si>
  <si>
    <t>2022 Q2</t>
  </si>
  <si>
    <t>2022Q3</t>
  </si>
  <si>
    <t>2022 Q3</t>
  </si>
  <si>
    <t>2022Q4</t>
  </si>
  <si>
    <t>Year 2022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</si>
  <si>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</si>
  <si>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2022 Q4</t>
  </si>
  <si>
    <t>2023Q1</t>
  </si>
  <si>
    <t>2023 Q1</t>
  </si>
  <si>
    <t>Total 2023</t>
  </si>
  <si>
    <t>2023Q2</t>
  </si>
  <si>
    <t>2023 Q2</t>
  </si>
  <si>
    <t>2023Q3</t>
  </si>
  <si>
    <t>2023 Q3</t>
  </si>
  <si>
    <t>2023Q4</t>
  </si>
  <si>
    <t>Year 2023</t>
  </si>
  <si>
    <t>2023 Q4</t>
  </si>
  <si>
    <t>Chart 2: Share of Remittance Inflows from Source Countries 2023Q4</t>
  </si>
  <si>
    <t>Chart 1: Share of Remittance Outflows to Source Countries 2023Q4</t>
  </si>
  <si>
    <t>Total 2024</t>
  </si>
  <si>
    <t>2024 Q1</t>
  </si>
  <si>
    <t>2024Q1</t>
  </si>
  <si>
    <t>Remittance Outflows Growth Rate</t>
  </si>
  <si>
    <t>YEAR</t>
  </si>
  <si>
    <t>Remittance Inflows Growth Rate</t>
  </si>
  <si>
    <t>Caribbean</t>
  </si>
  <si>
    <t>Asia</t>
  </si>
  <si>
    <t>Africa</t>
  </si>
  <si>
    <t>South America</t>
  </si>
  <si>
    <t>North America</t>
  </si>
  <si>
    <t>Europe</t>
  </si>
  <si>
    <t>Central America</t>
  </si>
  <si>
    <t># of Transactions (more than) &gt; $CI500 - Outflows</t>
  </si>
  <si>
    <t># of Transactions (less than) &lt; $CI500 - Outflows</t>
  </si>
  <si>
    <t>Grand Total</t>
  </si>
  <si>
    <t xml:space="preserve"> Inflows</t>
  </si>
  <si>
    <t xml:space="preserve"> Outflows</t>
  </si>
  <si>
    <t xml:space="preserve"> # of Transactions (more than) &gt; $CI500 - Outflows</t>
  </si>
  <si>
    <t xml:space="preserve"> # of Transactions (less than) &lt; $CI500 - Outflows</t>
  </si>
  <si>
    <t>Country</t>
  </si>
  <si>
    <t>Unspecified</t>
  </si>
  <si>
    <t>Quarter</t>
  </si>
  <si>
    <t>Total Government Fee Charged for Transfers &lt; CI$500/US$609.76 in USD</t>
  </si>
  <si>
    <t>Total Amount to be Paid to Cayman Islands Government in USD</t>
  </si>
  <si>
    <t>Total Amount to be Paid to Cayman Islands Government in KYD</t>
  </si>
  <si>
    <t>2013 Q1</t>
  </si>
  <si>
    <t>2013 Q2</t>
  </si>
  <si>
    <t>2014 Q1</t>
  </si>
  <si>
    <t>2014 Q2</t>
  </si>
  <si>
    <t>2015 Q1</t>
  </si>
  <si>
    <t>2015 Q2</t>
  </si>
  <si>
    <t>2016 Q1</t>
  </si>
  <si>
    <t>2016 Q2</t>
  </si>
  <si>
    <t>2017 Q1</t>
  </si>
  <si>
    <t>2017 Q2</t>
  </si>
  <si>
    <t>2018 Q1</t>
  </si>
  <si>
    <t>2018 Q2</t>
  </si>
  <si>
    <t>2013 Q3</t>
  </si>
  <si>
    <t>2013 Q4</t>
  </si>
  <si>
    <t>2014 Q3</t>
  </si>
  <si>
    <t>2014 Q4</t>
  </si>
  <si>
    <t>2015 Q3</t>
  </si>
  <si>
    <t>2015 Q4</t>
  </si>
  <si>
    <t>2016 Q3</t>
  </si>
  <si>
    <t>2016 Q4</t>
  </si>
  <si>
    <t>2017 Q3</t>
  </si>
  <si>
    <t>2017 Q4</t>
  </si>
  <si>
    <t>2018 Q3</t>
  </si>
  <si>
    <t>2018 Q4</t>
  </si>
  <si>
    <t>2024 Q2</t>
  </si>
  <si>
    <t>2024 Q3</t>
  </si>
  <si>
    <t>2024 Q4</t>
  </si>
  <si>
    <t>2025 Q1</t>
  </si>
  <si>
    <t>2025 Q2</t>
  </si>
  <si>
    <t>Change in Amount to be Paid to CI GOV in USD</t>
  </si>
  <si>
    <t>COUNTRY NET MSB REMITTANCES</t>
  </si>
  <si>
    <t>RANK</t>
  </si>
  <si>
    <t>-</t>
  </si>
  <si>
    <t>Previous Quarter COUNTRY NET MSB REMITTANCES</t>
  </si>
  <si>
    <t>Money Service Business Remittances by Quarter</t>
  </si>
  <si>
    <t xml:space="preserve">Remittance Inflows Growth Rate </t>
  </si>
  <si>
    <t xml:space="preserve">Remittance Outflows Growth Rate </t>
  </si>
  <si>
    <t>Money Service Providers Statistics</t>
  </si>
  <si>
    <t>2025 Q3</t>
  </si>
  <si>
    <t>2025 Q4</t>
  </si>
  <si>
    <t>SOURCE: Outflows</t>
  </si>
  <si>
    <t>SOURCE: Inflows</t>
  </si>
  <si>
    <t>Total Government Fee Charged for Transfers ≥ CI$500/US$609.76 in USD</t>
  </si>
  <si>
    <t>Unused Data</t>
  </si>
  <si>
    <t>PAGES</t>
  </si>
  <si>
    <t xml:space="preserve"> </t>
  </si>
  <si>
    <t>Money Service Business Statistics Dashboard</t>
  </si>
  <si>
    <t>Prepared by Financial Stability and Statistics Division</t>
  </si>
  <si>
    <t>Updated:</t>
  </si>
  <si>
    <t>2024Q2</t>
  </si>
  <si>
    <t>2024Q3</t>
  </si>
  <si>
    <t>2024Q4</t>
  </si>
  <si>
    <t>Year 2024</t>
  </si>
  <si>
    <t>2025Q1</t>
  </si>
  <si>
    <t>2025Q2</t>
  </si>
  <si>
    <t>2025Q3</t>
  </si>
  <si>
    <t>Diff 25Q3/25Q2</t>
  </si>
  <si>
    <t>Total 2025</t>
  </si>
  <si>
    <t>Website: www.cima.ky        </t>
  </si>
  <si>
    <t>Data Tables</t>
  </si>
  <si>
    <t>Cayman Islands Remittances
Number of Transactions by Country and Value (in US$)
For 5 Largest Countries by Number of Transactions</t>
  </si>
  <si>
    <t>Cayman Islands Remittances
US$ - Actual Amounts</t>
  </si>
  <si>
    <t>Remittances - Total Outflows, Total Inflows, Net Remittances in US$</t>
  </si>
  <si>
    <t>Number of Transactions by Country and Value (in US$) - 5 Largest Countries by Number of Transactions</t>
  </si>
  <si>
    <t>REMITTANCE OUTFLOWS BY COUNTRY AND BY COUNTRY BY PERCENTAGE
 (US$ - Actual Amounts)</t>
  </si>
  <si>
    <t>Remittance Outflows by Country and By Country by Percentage in US$</t>
  </si>
  <si>
    <t># of Transactions (more than) &gt; $CI500 - Outflows Top 5 Countries &amp;  # of Transactions (less than) &lt; $CI500 - Outflows Top 5 Countries</t>
  </si>
  <si>
    <t xml:space="preserve">Email:  ContactFinancialStability@cima.ky </t>
  </si>
  <si>
    <t>Phone: 345-949-7089</t>
  </si>
  <si>
    <t>Year 2023 Q4</t>
  </si>
  <si>
    <t>Year 2024 Q4</t>
  </si>
  <si>
    <t>Year 2025 Q4</t>
  </si>
  <si>
    <t>2025Q4</t>
  </si>
  <si>
    <t>Updated - March 2026</t>
  </si>
  <si>
    <t>Diff 25Q4/25Q3</t>
  </si>
  <si>
    <t>2026 Q1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</si>
</sst>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-&quot;£&quot;* #,##0.00_-;\-&quot;£&quot;* #,##0.00_-;_-&quot;£&quot;* &quot;-&quot;??_-;_-@_-"/>
    <numFmt numFmtId="168" formatCode="_(* #,##0_);_(* \(#,##0\);_(* &quot;-&quot;??_);_(@_)"/>
    <numFmt numFmtId="169" formatCode="0.0%"/>
    <numFmt numFmtId="170" formatCode="_-* #,##0_-;\-* #,##0_-;_-* &quot;-&quot;??_-;_-@_-"/>
    <numFmt numFmtId="171" formatCode="#,##0_ ;\-#,##0\ "/>
    <numFmt numFmtId="172" formatCode="_(&quot;$&quot;* #,##0_);_(&quot;$&quot;* \(#,##0\);_(&quot;$&quot;* &quot;-&quot;??_);_(@_)"/>
    <numFmt numFmtId="173" formatCode="0.000%"/>
    <numFmt numFmtId="174" formatCode="&quot;$&quot;#,##0"/>
    <numFmt numFmtId="175" formatCode="0.00000%"/>
    <numFmt numFmtId="176" formatCode="_-* #,##0.00_-;\-* #,##0.00_-;_-* &quot;-&quot;_-;_-@_-"/>
    <numFmt numFmtId="177" formatCode="&quot;$&quot;#,##0.00"/>
    <numFmt numFmtId="178" formatCode="_([$$-409]* #,##0.00_);_([$$-409]* \(#,##0.00\);_([$$-409]* &quot;-&quot;??_);_(@_)"/>
    <numFmt numFmtId="179" formatCode="[$-409]mmmm\ d\,\ yyyy;@"/>
  </numFmts>
  <fonts count="6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sz val="9"/>
      <name val="Verdana"/>
      <family val="2"/>
    </font>
    <font>
      <b/>
      <sz val="9"/>
      <color indexed="63"/>
      <name val="Verdana"/>
      <family val="2"/>
    </font>
    <font>
      <b/>
      <sz val="9"/>
      <name val="Verdana"/>
      <family val="2"/>
    </font>
    <font>
      <b/>
      <sz val="9"/>
      <color theme="0"/>
      <name val="Verdana"/>
      <family val="2"/>
    </font>
    <font>
      <b/>
      <sz val="8"/>
      <color theme="0"/>
      <name val="Verdana"/>
      <family val="2"/>
    </font>
    <font>
      <sz val="10"/>
      <color indexed="10"/>
      <name val="Verdana"/>
      <family val="2"/>
    </font>
    <font>
      <sz val="8"/>
      <name val="Calibri"/>
      <family val="2"/>
    </font>
    <font>
      <sz val="8"/>
      <name val="Verdana"/>
      <family val="2"/>
    </font>
    <font>
      <sz val="8"/>
      <color indexed="63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Verdana"/>
      <family val="2"/>
    </font>
    <font>
      <sz val="7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0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Verdana"/>
      <family val="2"/>
    </font>
    <font>
      <b/>
      <sz val="8"/>
      <name val="Verdana"/>
      <family val="2"/>
    </font>
    <font>
      <b/>
      <sz val="8"/>
      <color indexed="9"/>
      <name val="Verdana"/>
      <family val="2"/>
    </font>
    <font>
      <sz val="11"/>
      <color indexed="10"/>
      <name val="Verdana"/>
      <family val="2"/>
    </font>
    <font>
      <b/>
      <sz val="11"/>
      <name val="Verdana"/>
      <family val="2"/>
    </font>
    <font>
      <sz val="8"/>
      <color indexed="10"/>
      <name val="Verdana"/>
      <family val="2"/>
    </font>
    <font>
      <sz val="8"/>
      <color theme="1"/>
      <name val="Verdana"/>
      <family val="2"/>
    </font>
    <font>
      <sz val="9"/>
      <color theme="1"/>
      <name val="Verdana"/>
      <family val="2"/>
    </font>
    <font>
      <i/>
      <sz val="7"/>
      <color theme="1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7"/>
      <name val="Verdana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Verdana"/>
      <family val="2"/>
    </font>
    <font>
      <b/>
      <u/>
      <sz val="12"/>
      <color theme="0"/>
      <name val="Verdana"/>
      <family val="2"/>
    </font>
    <font>
      <u/>
      <sz val="12"/>
      <color theme="0"/>
      <name val="Verdana"/>
      <family val="2"/>
    </font>
    <font>
      <sz val="11"/>
      <color rgb="FF393E47"/>
      <name val="Arial"/>
      <family val="2"/>
    </font>
    <font>
      <b/>
      <sz val="16"/>
      <color rgb="FF00447C"/>
      <name val="Verdana"/>
      <family val="2"/>
    </font>
    <font>
      <b/>
      <sz val="14"/>
      <color theme="0"/>
      <name val="Calibri"/>
      <family val="2"/>
      <scheme val="minor"/>
    </font>
    <font>
      <b/>
      <sz val="14"/>
      <color rgb="FF00447C"/>
      <name val="Calibri"/>
      <family val="2"/>
      <scheme val="minor"/>
    </font>
    <font>
      <b/>
      <sz val="24"/>
      <color rgb="FF00447C"/>
      <name val="Verdana"/>
      <family val="2"/>
    </font>
    <font>
      <b/>
      <i/>
      <sz val="14"/>
      <color theme="0"/>
      <name val="Calibri"/>
      <family val="2"/>
      <scheme val="minor"/>
    </font>
    <font>
      <b/>
      <sz val="24"/>
      <color rgb="FFFF0000"/>
      <name val="Verdana"/>
      <family val="2"/>
    </font>
    <font>
      <sz val="12"/>
      <color theme="1"/>
      <name val="Verdana"/>
      <family val="2"/>
    </font>
    <font>
      <b/>
      <sz val="16"/>
      <color theme="1"/>
      <name val="Verdana"/>
      <family val="2"/>
    </font>
    <font>
      <b/>
      <sz val="28"/>
      <color theme="0"/>
      <name val="Verdana"/>
      <family val="2"/>
    </font>
    <font>
      <sz val="10"/>
      <color rgb="FFFFFFFF"/>
      <name val="Verdana"/>
      <family val="2"/>
    </font>
    <font>
      <b/>
      <u/>
      <sz val="10"/>
      <color theme="0"/>
      <name val="Verdana"/>
      <family val="2"/>
    </font>
    <font>
      <sz val="10"/>
      <color theme="0"/>
      <name val="Verdana"/>
      <family val="2"/>
    </font>
    <font>
      <i/>
      <sz val="10"/>
      <color theme="0"/>
      <name val="Verdana"/>
      <family val="2"/>
    </font>
    <font>
      <u/>
      <sz val="11"/>
      <color rgb="FFFFFFFF"/>
      <name val="Calibri"/>
      <family val="2"/>
      <scheme val="minor"/>
    </font>
    <font>
      <sz val="14"/>
      <color theme="1"/>
      <name val="Verdana"/>
      <family val="2"/>
    </font>
    <font>
      <u/>
      <sz val="14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color rgb="FFFF0000"/>
      <name val="Verdana"/>
      <family val="2"/>
    </font>
  </fonts>
  <fills count="2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447C"/>
        <bgColor indexed="64"/>
      </patternFill>
    </fill>
    <fill>
      <patternFill patternType="solid">
        <fgColor rgb="FF4E98D2"/>
        <bgColor indexed="64"/>
      </patternFill>
    </fill>
    <fill>
      <patternFill patternType="solid">
        <fgColor rgb="FFC9E7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3366"/>
        <bgColor indexed="64"/>
      </patternFill>
    </fill>
  </fills>
  <borders count="5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0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medium">
        <color theme="3" tint="-0.499984740745262"/>
      </bottom>
      <diagonal/>
    </border>
    <border>
      <left/>
      <right/>
      <top/>
      <bottom style="medium">
        <color theme="3" tint="-0.499984740745262"/>
      </bottom>
      <diagonal/>
    </border>
    <border>
      <left/>
      <right style="medium">
        <color indexed="64"/>
      </right>
      <top/>
      <bottom style="medium">
        <color theme="3" tint="-0.499984740745262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0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/>
      <bottom style="thin">
        <color rgb="FF00447C"/>
      </bottom>
      <diagonal/>
    </border>
    <border>
      <left/>
      <right/>
      <top style="thin">
        <color theme="4" tint="0.39997558519241921"/>
      </top>
      <bottom/>
      <diagonal/>
    </border>
  </borders>
  <cellStyleXfs count="91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7" fontId="1" fillId="0" borderId="0" applyFont="0" applyFill="0" applyBorder="0" applyAlignment="0" applyProtection="0"/>
    <xf numFmtId="0" fontId="35" fillId="0" borderId="0"/>
    <xf numFmtId="43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0" fontId="1" fillId="0" borderId="0"/>
    <xf numFmtId="0" fontId="38" fillId="2" borderId="9" applyNumberFormat="0" applyBorder="0" applyProtection="0"/>
    <xf numFmtId="0" fontId="38" fillId="2" borderId="30" applyNumberFormat="0" applyProtection="0"/>
    <xf numFmtId="0" fontId="38" fillId="2" borderId="30" applyNumberFormat="0" applyProtection="0"/>
    <xf numFmtId="37" fontId="4" fillId="0" borderId="30">
      <alignment horizontal="center" vertical="center"/>
      <protection locked="0"/>
    </xf>
    <xf numFmtId="37" fontId="4" fillId="0" borderId="30">
      <alignment horizontal="center" vertical="center"/>
      <protection locked="0"/>
    </xf>
    <xf numFmtId="0" fontId="36" fillId="0" borderId="0">
      <alignment vertical="top"/>
    </xf>
    <xf numFmtId="0" fontId="36" fillId="0" borderId="0">
      <alignment vertical="top"/>
    </xf>
    <xf numFmtId="166" fontId="1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6" fillId="6" borderId="30" applyNumberFormat="0" applyFont="0" applyBorder="0" applyAlignment="0" applyProtection="0">
      <alignment horizontal="center"/>
    </xf>
    <xf numFmtId="0" fontId="36" fillId="6" borderId="30" applyNumberFormat="0" applyFont="0" applyBorder="0" applyAlignment="0" applyProtection="0">
      <alignment horizontal="center"/>
    </xf>
    <xf numFmtId="0" fontId="38" fillId="2" borderId="46" applyNumberFormat="0" applyFont="0" applyFill="0" applyAlignment="0" applyProtection="0"/>
    <xf numFmtId="0" fontId="36" fillId="0" borderId="0"/>
    <xf numFmtId="0" fontId="1" fillId="0" borderId="0"/>
    <xf numFmtId="0" fontId="1" fillId="0" borderId="0"/>
    <xf numFmtId="0" fontId="1" fillId="0" borderId="0"/>
    <xf numFmtId="9" fontId="36" fillId="0" borderId="0" applyFont="0" applyFill="0" applyBorder="0" applyAlignment="0" applyProtection="0"/>
    <xf numFmtId="3" fontId="36" fillId="7" borderId="30" applyFont="0" applyProtection="0">
      <alignment horizontal="right"/>
    </xf>
    <xf numFmtId="3" fontId="36" fillId="7" borderId="30" applyFont="0" applyProtection="0">
      <alignment horizontal="right"/>
    </xf>
    <xf numFmtId="9" fontId="36" fillId="7" borderId="30" applyFont="0" applyProtection="0">
      <alignment horizontal="right"/>
    </xf>
    <xf numFmtId="9" fontId="36" fillId="7" borderId="30" applyFont="0" applyProtection="0">
      <alignment horizontal="right"/>
    </xf>
    <xf numFmtId="0" fontId="38" fillId="2" borderId="9" applyNumberFormat="0" applyFill="0" applyBorder="0" applyProtection="0"/>
    <xf numFmtId="0" fontId="38" fillId="5" borderId="9" applyNumberFormat="0" applyFill="0" applyBorder="0" applyProtection="0"/>
    <xf numFmtId="44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35" fillId="0" borderId="0">
      <alignment vertical="top"/>
    </xf>
    <xf numFmtId="0" fontId="35" fillId="0" borderId="0">
      <alignment vertical="top"/>
    </xf>
    <xf numFmtId="166" fontId="35" fillId="0" borderId="0" applyFont="0" applyFill="0" applyBorder="0" applyAlignment="0" applyProtection="0"/>
    <xf numFmtId="166" fontId="35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35" fillId="6" borderId="30" applyNumberFormat="0" applyFont="0" applyBorder="0" applyAlignment="0" applyProtection="0">
      <alignment horizontal="center"/>
    </xf>
    <xf numFmtId="0" fontId="35" fillId="6" borderId="30" applyNumberFormat="0" applyFont="0" applyBorder="0" applyAlignment="0" applyProtection="0">
      <alignment horizontal="center"/>
    </xf>
    <xf numFmtId="0" fontId="1" fillId="0" borderId="0"/>
    <xf numFmtId="0" fontId="35" fillId="0" borderId="0"/>
    <xf numFmtId="9" fontId="35" fillId="0" borderId="0" applyFont="0" applyFill="0" applyBorder="0" applyAlignment="0" applyProtection="0"/>
    <xf numFmtId="3" fontId="35" fillId="7" borderId="30" applyFont="0" applyProtection="0">
      <alignment horizontal="right"/>
    </xf>
    <xf numFmtId="3" fontId="35" fillId="7" borderId="30" applyFont="0" applyProtection="0">
      <alignment horizontal="right"/>
    </xf>
    <xf numFmtId="9" fontId="35" fillId="7" borderId="30" applyFont="0" applyProtection="0">
      <alignment horizontal="right"/>
    </xf>
    <xf numFmtId="9" fontId="35" fillId="7" borderId="30" applyFont="0" applyProtection="0">
      <alignment horizontal="right"/>
    </xf>
    <xf numFmtId="165" fontId="1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9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5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35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39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44">
    <xf numFmtId="0" fontId="0" fillId="0" borderId="0" xfId="0"/>
    <xf numFmtId="0" fontId="0" fillId="3" borderId="0" xfId="0" applyFill="1"/>
    <xf numFmtId="0" fontId="16" fillId="3" borderId="0" xfId="0" applyFont="1" applyFill="1"/>
    <xf numFmtId="0" fontId="21" fillId="3" borderId="0" xfId="0" applyFont="1" applyFill="1"/>
    <xf numFmtId="0" fontId="22" fillId="3" borderId="0" xfId="0" applyFont="1" applyFill="1"/>
    <xf numFmtId="0" fontId="20" fillId="3" borderId="0" xfId="0" applyFont="1" applyFill="1"/>
    <xf numFmtId="0" fontId="18" fillId="3" borderId="0" xfId="0" applyFont="1" applyFill="1"/>
    <xf numFmtId="170" fontId="24" fillId="3" borderId="0" xfId="0" applyNumberFormat="1" applyFont="1" applyFill="1" applyAlignment="1">
      <alignment horizontal="center"/>
    </xf>
    <xf numFmtId="0" fontId="24" fillId="3" borderId="0" xfId="0" applyFont="1" applyFill="1" applyAlignment="1">
      <alignment horizontal="center"/>
    </xf>
    <xf numFmtId="0" fontId="5" fillId="3" borderId="0" xfId="0" applyFont="1" applyFill="1"/>
    <xf numFmtId="0" fontId="6" fillId="3" borderId="0" xfId="0" applyFont="1" applyFill="1"/>
    <xf numFmtId="0" fontId="27" fillId="3" borderId="0" xfId="0" applyFont="1" applyFill="1"/>
    <xf numFmtId="0" fontId="31" fillId="3" borderId="0" xfId="0" applyFont="1" applyFill="1"/>
    <xf numFmtId="0" fontId="32" fillId="3" borderId="0" xfId="0" applyFont="1" applyFill="1"/>
    <xf numFmtId="0" fontId="32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 vertical="center"/>
    </xf>
    <xf numFmtId="0" fontId="22" fillId="3" borderId="0" xfId="0" applyFont="1" applyFill="1" applyAlignment="1">
      <alignment horizontal="left" indent="1"/>
    </xf>
    <xf numFmtId="0" fontId="32" fillId="3" borderId="20" xfId="0" applyFont="1" applyFill="1" applyBorder="1"/>
    <xf numFmtId="0" fontId="0" fillId="3" borderId="27" xfId="0" applyFill="1" applyBorder="1"/>
    <xf numFmtId="0" fontId="21" fillId="3" borderId="36" xfId="0" applyFont="1" applyFill="1" applyBorder="1"/>
    <xf numFmtId="0" fontId="20" fillId="3" borderId="36" xfId="0" applyFont="1" applyFill="1" applyBorder="1"/>
    <xf numFmtId="0" fontId="0" fillId="3" borderId="36" xfId="0" applyFill="1" applyBorder="1"/>
    <xf numFmtId="0" fontId="32" fillId="3" borderId="27" xfId="0" applyFont="1" applyFill="1" applyBorder="1"/>
    <xf numFmtId="0" fontId="32" fillId="3" borderId="36" xfId="0" applyFont="1" applyFill="1" applyBorder="1" applyAlignment="1">
      <alignment horizontal="center"/>
    </xf>
    <xf numFmtId="0" fontId="32" fillId="3" borderId="26" xfId="0" applyFont="1" applyFill="1" applyBorder="1"/>
    <xf numFmtId="0" fontId="22" fillId="3" borderId="20" xfId="0" applyFont="1" applyFill="1" applyBorder="1" applyAlignment="1">
      <alignment horizontal="left" indent="1"/>
    </xf>
    <xf numFmtId="0" fontId="32" fillId="3" borderId="20" xfId="0" applyFont="1" applyFill="1" applyBorder="1" applyAlignment="1">
      <alignment horizontal="center"/>
    </xf>
    <xf numFmtId="0" fontId="32" fillId="3" borderId="21" xfId="0" applyFont="1" applyFill="1" applyBorder="1" applyAlignment="1">
      <alignment horizontal="center"/>
    </xf>
    <xf numFmtId="0" fontId="7" fillId="3" borderId="27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32" fillId="3" borderId="36" xfId="0" applyFont="1" applyFill="1" applyBorder="1"/>
    <xf numFmtId="0" fontId="22" fillId="3" borderId="27" xfId="0" applyFont="1" applyFill="1" applyBorder="1" applyAlignment="1">
      <alignment horizontal="left" indent="1"/>
    </xf>
    <xf numFmtId="0" fontId="32" fillId="3" borderId="21" xfId="0" applyFont="1" applyFill="1" applyBorder="1"/>
    <xf numFmtId="0" fontId="0" fillId="3" borderId="40" xfId="0" applyFill="1" applyBorder="1"/>
    <xf numFmtId="0" fontId="0" fillId="3" borderId="41" xfId="0" applyFill="1" applyBorder="1"/>
    <xf numFmtId="0" fontId="0" fillId="3" borderId="42" xfId="0" applyFill="1" applyBorder="1"/>
    <xf numFmtId="170" fontId="20" fillId="3" borderId="0" xfId="1" applyNumberFormat="1" applyFont="1" applyFill="1"/>
    <xf numFmtId="0" fontId="4" fillId="3" borderId="0" xfId="0" applyFont="1" applyFill="1"/>
    <xf numFmtId="0" fontId="9" fillId="3" borderId="0" xfId="0" applyFont="1" applyFill="1"/>
    <xf numFmtId="0" fontId="11" fillId="3" borderId="0" xfId="0" applyFont="1" applyFill="1"/>
    <xf numFmtId="0" fontId="14" fillId="3" borderId="0" xfId="0" applyFont="1" applyFill="1"/>
    <xf numFmtId="1" fontId="4" fillId="3" borderId="0" xfId="0" applyNumberFormat="1" applyFont="1" applyFill="1"/>
    <xf numFmtId="0" fontId="29" fillId="3" borderId="0" xfId="0" applyFont="1" applyFill="1"/>
    <xf numFmtId="3" fontId="9" fillId="0" borderId="9" xfId="37" applyNumberFormat="1" applyFont="1" applyBorder="1" applyAlignment="1">
      <alignment horizontal="right"/>
    </xf>
    <xf numFmtId="3" fontId="9" fillId="0" borderId="9" xfId="37" applyNumberFormat="1" applyFont="1" applyBorder="1" applyAlignment="1" applyProtection="1">
      <alignment horizontal="right"/>
      <protection hidden="1"/>
    </xf>
    <xf numFmtId="0" fontId="7" fillId="4" borderId="3" xfId="0" applyFont="1" applyFill="1" applyBorder="1"/>
    <xf numFmtId="0" fontId="7" fillId="4" borderId="4" xfId="0" applyFont="1" applyFill="1" applyBorder="1" applyAlignment="1">
      <alignment horizontal="center"/>
    </xf>
    <xf numFmtId="0" fontId="7" fillId="4" borderId="4" xfId="0" applyFont="1" applyFill="1" applyBorder="1"/>
    <xf numFmtId="1" fontId="7" fillId="4" borderId="5" xfId="0" applyNumberFormat="1" applyFont="1" applyFill="1" applyBorder="1" applyAlignment="1">
      <alignment horizontal="center"/>
    </xf>
    <xf numFmtId="1" fontId="7" fillId="4" borderId="4" xfId="0" applyNumberFormat="1" applyFont="1" applyFill="1" applyBorder="1" applyAlignment="1">
      <alignment horizontal="center"/>
    </xf>
    <xf numFmtId="1" fontId="8" fillId="4" borderId="31" xfId="0" applyNumberFormat="1" applyFont="1" applyFill="1" applyBorder="1" applyAlignment="1">
      <alignment horizontal="center"/>
    </xf>
    <xf numFmtId="0" fontId="8" fillId="4" borderId="22" xfId="0" applyFont="1" applyFill="1" applyBorder="1" applyAlignment="1">
      <alignment horizontal="left"/>
    </xf>
    <xf numFmtId="0" fontId="7" fillId="4" borderId="5" xfId="0" applyFont="1" applyFill="1" applyBorder="1" applyAlignment="1">
      <alignment horizontal="center"/>
    </xf>
    <xf numFmtId="1" fontId="12" fillId="4" borderId="5" xfId="0" applyNumberFormat="1" applyFont="1" applyFill="1" applyBorder="1" applyAlignment="1">
      <alignment horizontal="center"/>
    </xf>
    <xf numFmtId="168" fontId="9" fillId="0" borderId="9" xfId="0" applyNumberFormat="1" applyFont="1" applyBorder="1" applyAlignment="1">
      <alignment horizontal="center"/>
    </xf>
    <xf numFmtId="0" fontId="15" fillId="0" borderId="0" xfId="0" applyFont="1" applyAlignment="1">
      <alignment horizontal="left"/>
    </xf>
    <xf numFmtId="0" fontId="12" fillId="4" borderId="27" xfId="0" applyFont="1" applyFill="1" applyBorder="1" applyAlignment="1">
      <alignment horizontal="left"/>
    </xf>
    <xf numFmtId="0" fontId="12" fillId="4" borderId="3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26" fillId="0" borderId="5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26" fillId="2" borderId="5" xfId="0" applyFont="1" applyFill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2" borderId="5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left"/>
    </xf>
    <xf numFmtId="0" fontId="26" fillId="3" borderId="5" xfId="0" applyFont="1" applyFill="1" applyBorder="1" applyAlignment="1">
      <alignment horizontal="center"/>
    </xf>
    <xf numFmtId="0" fontId="26" fillId="3" borderId="4" xfId="0" applyFont="1" applyFill="1" applyBorder="1" applyAlignment="1">
      <alignment horizontal="center"/>
    </xf>
    <xf numFmtId="0" fontId="28" fillId="4" borderId="4" xfId="0" applyFont="1" applyFill="1" applyBorder="1"/>
    <xf numFmtId="0" fontId="28" fillId="4" borderId="5" xfId="0" applyFont="1" applyFill="1" applyBorder="1"/>
    <xf numFmtId="0" fontId="28" fillId="4" borderId="31" xfId="0" applyFont="1" applyFill="1" applyBorder="1"/>
    <xf numFmtId="0" fontId="27" fillId="3" borderId="3" xfId="0" applyFont="1" applyFill="1" applyBorder="1" applyAlignment="1">
      <alignment horizontal="left"/>
    </xf>
    <xf numFmtId="0" fontId="26" fillId="3" borderId="3" xfId="0" applyFont="1" applyFill="1" applyBorder="1" applyAlignment="1">
      <alignment horizontal="center"/>
    </xf>
    <xf numFmtId="0" fontId="27" fillId="0" borderId="45" xfId="0" applyFont="1" applyBorder="1" applyAlignment="1">
      <alignment horizontal="center"/>
    </xf>
    <xf numFmtId="0" fontId="27" fillId="2" borderId="45" xfId="0" applyFont="1" applyFill="1" applyBorder="1" applyAlignment="1">
      <alignment horizontal="center"/>
    </xf>
    <xf numFmtId="0" fontId="28" fillId="3" borderId="0" xfId="0" applyFont="1" applyFill="1" applyAlignment="1">
      <alignment horizontal="left"/>
    </xf>
    <xf numFmtId="0" fontId="27" fillId="0" borderId="0" xfId="0" applyFont="1"/>
    <xf numFmtId="0" fontId="27" fillId="3" borderId="4" xfId="0" applyFont="1" applyFill="1" applyBorder="1" applyAlignment="1">
      <alignment horizontal="center"/>
    </xf>
    <xf numFmtId="0" fontId="28" fillId="3" borderId="4" xfId="0" applyFont="1" applyFill="1" applyBorder="1" applyAlignment="1">
      <alignment horizontal="left"/>
    </xf>
    <xf numFmtId="0" fontId="17" fillId="3" borderId="0" xfId="0" applyFont="1" applyFill="1"/>
    <xf numFmtId="0" fontId="4" fillId="0" borderId="0" xfId="0" applyFont="1"/>
    <xf numFmtId="1" fontId="4" fillId="0" borderId="0" xfId="0" applyNumberFormat="1" applyFont="1"/>
    <xf numFmtId="0" fontId="7" fillId="4" borderId="3" xfId="0" applyFont="1" applyFill="1" applyBorder="1" applyAlignment="1">
      <alignment horizontal="left"/>
    </xf>
    <xf numFmtId="0" fontId="10" fillId="0" borderId="8" xfId="0" applyFont="1" applyBorder="1" applyAlignment="1">
      <alignment horizontal="left"/>
    </xf>
    <xf numFmtId="168" fontId="9" fillId="0" borderId="24" xfId="37" applyNumberFormat="1" applyFont="1" applyBorder="1" applyAlignment="1">
      <alignment horizontal="right"/>
    </xf>
    <xf numFmtId="164" fontId="9" fillId="0" borderId="2" xfId="37" applyNumberFormat="1" applyFont="1" applyBorder="1" applyAlignment="1" applyProtection="1">
      <alignment horizontal="right"/>
      <protection hidden="1"/>
    </xf>
    <xf numFmtId="164" fontId="9" fillId="0" borderId="24" xfId="0" applyNumberFormat="1" applyFont="1" applyBorder="1" applyAlignment="1">
      <alignment horizontal="right"/>
    </xf>
    <xf numFmtId="164" fontId="9" fillId="2" borderId="24" xfId="0" applyNumberFormat="1" applyFont="1" applyFill="1" applyBorder="1" applyAlignment="1">
      <alignment horizontal="right"/>
    </xf>
    <xf numFmtId="164" fontId="9" fillId="0" borderId="33" xfId="37" applyNumberFormat="1" applyFont="1" applyBorder="1" applyAlignment="1" applyProtection="1">
      <alignment horizontal="right"/>
      <protection hidden="1"/>
    </xf>
    <xf numFmtId="164" fontId="9" fillId="2" borderId="33" xfId="37" applyNumberFormat="1" applyFont="1" applyFill="1" applyBorder="1" applyAlignment="1" applyProtection="1">
      <alignment horizontal="right"/>
      <protection hidden="1"/>
    </xf>
    <xf numFmtId="0" fontId="10" fillId="0" borderId="12" xfId="0" applyFont="1" applyBorder="1" applyAlignment="1">
      <alignment horizontal="left"/>
    </xf>
    <xf numFmtId="168" fontId="9" fillId="0" borderId="9" xfId="37" applyNumberFormat="1" applyFont="1" applyBorder="1" applyAlignment="1">
      <alignment horizontal="right"/>
    </xf>
    <xf numFmtId="164" fontId="9" fillId="0" borderId="10" xfId="37" applyNumberFormat="1" applyFont="1" applyBorder="1" applyAlignment="1" applyProtection="1">
      <alignment horizontal="right"/>
      <protection hidden="1"/>
    </xf>
    <xf numFmtId="164" fontId="9" fillId="0" borderId="9" xfId="0" applyNumberFormat="1" applyFont="1" applyBorder="1" applyAlignment="1">
      <alignment horizontal="right"/>
    </xf>
    <xf numFmtId="164" fontId="9" fillId="2" borderId="9" xfId="0" applyNumberFormat="1" applyFont="1" applyFill="1" applyBorder="1" applyAlignment="1">
      <alignment horizontal="right"/>
    </xf>
    <xf numFmtId="164" fontId="9" fillId="0" borderId="13" xfId="37" applyNumberFormat="1" applyFont="1" applyBorder="1" applyAlignment="1" applyProtection="1">
      <alignment horizontal="right"/>
      <protection hidden="1"/>
    </xf>
    <xf numFmtId="0" fontId="10" fillId="0" borderId="14" xfId="0" applyFont="1" applyBorder="1" applyAlignment="1">
      <alignment horizontal="left"/>
    </xf>
    <xf numFmtId="168" fontId="9" fillId="0" borderId="9" xfId="37" applyNumberFormat="1" applyFont="1" applyBorder="1" applyAlignment="1">
      <alignment horizontal="center"/>
    </xf>
    <xf numFmtId="168" fontId="9" fillId="0" borderId="10" xfId="37" applyNumberFormat="1" applyFont="1" applyBorder="1" applyAlignment="1">
      <alignment horizontal="center"/>
    </xf>
    <xf numFmtId="168" fontId="9" fillId="2" borderId="10" xfId="37" applyNumberFormat="1" applyFont="1" applyFill="1" applyBorder="1" applyAlignment="1">
      <alignment horizontal="center"/>
    </xf>
    <xf numFmtId="168" fontId="9" fillId="2" borderId="9" xfId="37" applyNumberFormat="1" applyFont="1" applyFill="1" applyBorder="1" applyAlignment="1">
      <alignment horizontal="center"/>
    </xf>
    <xf numFmtId="164" fontId="9" fillId="0" borderId="15" xfId="37" applyNumberFormat="1" applyFont="1" applyBorder="1" applyAlignment="1" applyProtection="1">
      <alignment horizontal="right"/>
      <protection hidden="1"/>
    </xf>
    <xf numFmtId="164" fontId="9" fillId="0" borderId="16" xfId="37" applyNumberFormat="1" applyFont="1" applyBorder="1" applyAlignment="1" applyProtection="1">
      <alignment horizontal="center"/>
      <protection hidden="1"/>
    </xf>
    <xf numFmtId="164" fontId="9" fillId="0" borderId="17" xfId="37" applyNumberFormat="1" applyFont="1" applyBorder="1" applyAlignment="1" applyProtection="1">
      <alignment horizontal="center"/>
      <protection hidden="1"/>
    </xf>
    <xf numFmtId="164" fontId="9" fillId="2" borderId="16" xfId="37" applyNumberFormat="1" applyFont="1" applyFill="1" applyBorder="1" applyAlignment="1" applyProtection="1">
      <alignment horizontal="center"/>
      <protection hidden="1"/>
    </xf>
    <xf numFmtId="164" fontId="9" fillId="0" borderId="18" xfId="37" applyNumberFormat="1" applyFont="1" applyBorder="1" applyAlignment="1" applyProtection="1">
      <alignment horizontal="right"/>
      <protection hidden="1"/>
    </xf>
    <xf numFmtId="164" fontId="9" fillId="2" borderId="16" xfId="37" applyNumberFormat="1" applyFont="1" applyFill="1" applyBorder="1" applyAlignment="1" applyProtection="1">
      <alignment horizontal="right"/>
      <protection hidden="1"/>
    </xf>
    <xf numFmtId="168" fontId="13" fillId="4" borderId="19" xfId="37" applyNumberFormat="1" applyFont="1" applyFill="1" applyBorder="1" applyAlignment="1">
      <alignment horizontal="right"/>
    </xf>
    <xf numFmtId="168" fontId="13" fillId="4" borderId="20" xfId="37" applyNumberFormat="1" applyFont="1" applyFill="1" applyBorder="1" applyAlignment="1">
      <alignment horizontal="right"/>
    </xf>
    <xf numFmtId="168" fontId="13" fillId="4" borderId="21" xfId="37" applyNumberFormat="1" applyFont="1" applyFill="1" applyBorder="1" applyAlignment="1">
      <alignment horizontal="right"/>
    </xf>
    <xf numFmtId="169" fontId="9" fillId="0" borderId="24" xfId="2" applyNumberFormat="1" applyFont="1" applyBorder="1" applyAlignment="1">
      <alignment horizontal="center"/>
    </xf>
    <xf numFmtId="169" fontId="9" fillId="2" borderId="2" xfId="2" applyNumberFormat="1" applyFont="1" applyFill="1" applyBorder="1" applyAlignment="1">
      <alignment horizontal="center"/>
    </xf>
    <xf numFmtId="169" fontId="9" fillId="2" borderId="24" xfId="2" applyNumberFormat="1" applyFont="1" applyFill="1" applyBorder="1" applyAlignment="1">
      <alignment horizontal="center"/>
    </xf>
    <xf numFmtId="0" fontId="10" fillId="0" borderId="25" xfId="0" applyFont="1" applyBorder="1" applyAlignment="1">
      <alignment horizontal="left"/>
    </xf>
    <xf numFmtId="169" fontId="9" fillId="0" borderId="2" xfId="2" applyNumberFormat="1" applyFont="1" applyBorder="1" applyAlignment="1">
      <alignment horizontal="center"/>
    </xf>
    <xf numFmtId="9" fontId="13" fillId="4" borderId="5" xfId="2" applyFont="1" applyFill="1" applyBorder="1" applyAlignment="1">
      <alignment horizontal="center"/>
    </xf>
    <xf numFmtId="9" fontId="13" fillId="4" borderId="4" xfId="2" applyFont="1" applyFill="1" applyBorder="1" applyAlignment="1">
      <alignment horizontal="center"/>
    </xf>
    <xf numFmtId="0" fontId="7" fillId="4" borderId="22" xfId="0" applyFont="1" applyFill="1" applyBorder="1" applyAlignment="1">
      <alignment horizontal="center"/>
    </xf>
    <xf numFmtId="0" fontId="7" fillId="4" borderId="26" xfId="0" applyFont="1" applyFill="1" applyBorder="1" applyAlignment="1">
      <alignment horizontal="left"/>
    </xf>
    <xf numFmtId="3" fontId="9" fillId="0" borderId="24" xfId="37" applyNumberFormat="1" applyFont="1" applyBorder="1" applyAlignment="1" applyProtection="1">
      <alignment horizontal="right"/>
      <protection hidden="1"/>
    </xf>
    <xf numFmtId="3" fontId="9" fillId="0" borderId="24" xfId="0" applyNumberFormat="1" applyFont="1" applyBorder="1" applyAlignment="1">
      <alignment horizontal="right"/>
    </xf>
    <xf numFmtId="3" fontId="9" fillId="2" borderId="24" xfId="0" applyNumberFormat="1" applyFont="1" applyFill="1" applyBorder="1" applyAlignment="1">
      <alignment horizontal="right"/>
    </xf>
    <xf numFmtId="3" fontId="9" fillId="2" borderId="2" xfId="0" applyNumberFormat="1" applyFont="1" applyFill="1" applyBorder="1" applyAlignment="1">
      <alignment horizontal="right"/>
    </xf>
    <xf numFmtId="3" fontId="9" fillId="2" borderId="24" xfId="37" applyNumberFormat="1" applyFont="1" applyFill="1" applyBorder="1" applyAlignment="1" applyProtection="1">
      <alignment horizontal="right"/>
      <protection hidden="1"/>
    </xf>
    <xf numFmtId="3" fontId="9" fillId="0" borderId="9" xfId="0" applyNumberFormat="1" applyFont="1" applyBorder="1" applyAlignment="1">
      <alignment horizontal="right"/>
    </xf>
    <xf numFmtId="3" fontId="9" fillId="2" borderId="9" xfId="0" applyNumberFormat="1" applyFont="1" applyFill="1" applyBorder="1" applyAlignment="1">
      <alignment horizontal="right"/>
    </xf>
    <xf numFmtId="3" fontId="9" fillId="2" borderId="10" xfId="0" applyNumberFormat="1" applyFont="1" applyFill="1" applyBorder="1" applyAlignment="1">
      <alignment horizontal="right"/>
    </xf>
    <xf numFmtId="3" fontId="9" fillId="0" borderId="16" xfId="37" applyNumberFormat="1" applyFont="1" applyBorder="1" applyAlignment="1" applyProtection="1">
      <alignment horizontal="right"/>
      <protection hidden="1"/>
    </xf>
    <xf numFmtId="168" fontId="13" fillId="4" borderId="5" xfId="37" applyNumberFormat="1" applyFont="1" applyFill="1" applyBorder="1" applyAlignment="1">
      <alignment horizontal="right"/>
    </xf>
    <xf numFmtId="168" fontId="13" fillId="4" borderId="4" xfId="37" applyNumberFormat="1" applyFont="1" applyFill="1" applyBorder="1" applyAlignment="1">
      <alignment horizontal="right"/>
    </xf>
    <xf numFmtId="9" fontId="12" fillId="4" borderId="5" xfId="2" applyFont="1" applyFill="1" applyBorder="1" applyAlignment="1">
      <alignment horizontal="center"/>
    </xf>
    <xf numFmtId="0" fontId="10" fillId="0" borderId="29" xfId="0" applyFont="1" applyBorder="1" applyAlignment="1">
      <alignment horizontal="left"/>
    </xf>
    <xf numFmtId="169" fontId="9" fillId="0" borderId="23" xfId="2" applyNumberFormat="1" applyFont="1" applyBorder="1" applyAlignment="1">
      <alignment horizontal="center"/>
    </xf>
    <xf numFmtId="0" fontId="11" fillId="3" borderId="26" xfId="0" applyFont="1" applyFill="1" applyBorder="1"/>
    <xf numFmtId="0" fontId="10" fillId="0" borderId="8" xfId="0" applyFont="1" applyBorder="1"/>
    <xf numFmtId="170" fontId="9" fillId="3" borderId="24" xfId="0" applyNumberFormat="1" applyFont="1" applyFill="1" applyBorder="1" applyProtection="1">
      <protection hidden="1"/>
    </xf>
    <xf numFmtId="170" fontId="9" fillId="0" borderId="2" xfId="0" applyNumberFormat="1" applyFont="1" applyBorder="1"/>
    <xf numFmtId="170" fontId="9" fillId="2" borderId="24" xfId="0" applyNumberFormat="1" applyFont="1" applyFill="1" applyBorder="1"/>
    <xf numFmtId="170" fontId="9" fillId="2" borderId="24" xfId="0" applyNumberFormat="1" applyFont="1" applyFill="1" applyBorder="1" applyProtection="1">
      <protection hidden="1"/>
    </xf>
    <xf numFmtId="0" fontId="10" fillId="0" borderId="12" xfId="0" applyFont="1" applyBorder="1"/>
    <xf numFmtId="0" fontId="10" fillId="0" borderId="14" xfId="0" applyFont="1" applyBorder="1"/>
    <xf numFmtId="0" fontId="10" fillId="0" borderId="25" xfId="0" applyFont="1" applyBorder="1"/>
    <xf numFmtId="170" fontId="9" fillId="3" borderId="19" xfId="0" applyNumberFormat="1" applyFont="1" applyFill="1" applyBorder="1" applyProtection="1">
      <protection hidden="1"/>
    </xf>
    <xf numFmtId="170" fontId="9" fillId="2" borderId="19" xfId="0" applyNumberFormat="1" applyFont="1" applyFill="1" applyBorder="1"/>
    <xf numFmtId="0" fontId="8" fillId="4" borderId="3" xfId="0" applyFont="1" applyFill="1" applyBorder="1"/>
    <xf numFmtId="0" fontId="11" fillId="0" borderId="26" xfId="0" applyFont="1" applyBorder="1"/>
    <xf numFmtId="0" fontId="11" fillId="3" borderId="27" xfId="0" applyFont="1" applyFill="1" applyBorder="1"/>
    <xf numFmtId="170" fontId="9" fillId="3" borderId="2" xfId="0" applyNumberFormat="1" applyFont="1" applyFill="1" applyBorder="1" applyAlignment="1" applyProtection="1">
      <alignment horizontal="right"/>
      <protection hidden="1"/>
    </xf>
    <xf numFmtId="170" fontId="9" fillId="0" borderId="24" xfId="0" applyNumberFormat="1" applyFont="1" applyBorder="1" applyAlignment="1">
      <alignment horizontal="right"/>
    </xf>
    <xf numFmtId="170" fontId="9" fillId="2" borderId="24" xfId="0" applyNumberFormat="1" applyFont="1" applyFill="1" applyBorder="1" applyAlignment="1">
      <alignment horizontal="right"/>
    </xf>
    <xf numFmtId="170" fontId="9" fillId="3" borderId="24" xfId="0" applyNumberFormat="1" applyFont="1" applyFill="1" applyBorder="1" applyAlignment="1" applyProtection="1">
      <alignment horizontal="right"/>
      <protection hidden="1"/>
    </xf>
    <xf numFmtId="170" fontId="9" fillId="2" borderId="24" xfId="0" applyNumberFormat="1" applyFont="1" applyFill="1" applyBorder="1" applyAlignment="1" applyProtection="1">
      <alignment horizontal="right"/>
      <protection hidden="1"/>
    </xf>
    <xf numFmtId="170" fontId="9" fillId="2" borderId="19" xfId="0" applyNumberFormat="1" applyFont="1" applyFill="1" applyBorder="1" applyAlignment="1">
      <alignment horizontal="right"/>
    </xf>
    <xf numFmtId="170" fontId="9" fillId="3" borderId="19" xfId="0" applyNumberFormat="1" applyFont="1" applyFill="1" applyBorder="1" applyAlignment="1" applyProtection="1">
      <alignment horizontal="right"/>
      <protection hidden="1"/>
    </xf>
    <xf numFmtId="0" fontId="11" fillId="3" borderId="3" xfId="0" applyFont="1" applyFill="1" applyBorder="1" applyAlignment="1">
      <alignment horizontal="left"/>
    </xf>
    <xf numFmtId="170" fontId="9" fillId="3" borderId="5" xfId="0" applyNumberFormat="1" applyFont="1" applyFill="1" applyBorder="1" applyAlignment="1" applyProtection="1">
      <alignment horizontal="right"/>
      <protection hidden="1"/>
    </xf>
    <xf numFmtId="170" fontId="9" fillId="3" borderId="32" xfId="0" applyNumberFormat="1" applyFont="1" applyFill="1" applyBorder="1" applyAlignment="1" applyProtection="1">
      <alignment horizontal="right"/>
      <protection hidden="1"/>
    </xf>
    <xf numFmtId="170" fontId="9" fillId="2" borderId="5" xfId="0" applyNumberFormat="1" applyFont="1" applyFill="1" applyBorder="1" applyAlignment="1" applyProtection="1">
      <alignment horizontal="right"/>
      <protection hidden="1"/>
    </xf>
    <xf numFmtId="170" fontId="9" fillId="2" borderId="32" xfId="0" applyNumberFormat="1" applyFont="1" applyFill="1" applyBorder="1" applyAlignment="1" applyProtection="1">
      <alignment horizontal="right"/>
      <protection hidden="1"/>
    </xf>
    <xf numFmtId="0" fontId="10" fillId="3" borderId="11" xfId="0" applyFont="1" applyFill="1" applyBorder="1" applyAlignment="1">
      <alignment horizontal="left"/>
    </xf>
    <xf numFmtId="3" fontId="9" fillId="3" borderId="24" xfId="0" applyNumberFormat="1" applyFont="1" applyFill="1" applyBorder="1" applyAlignment="1">
      <alignment horizontal="right"/>
    </xf>
    <xf numFmtId="0" fontId="10" fillId="3" borderId="9" xfId="0" applyFont="1" applyFill="1" applyBorder="1" applyAlignment="1">
      <alignment horizontal="left"/>
    </xf>
    <xf numFmtId="0" fontId="10" fillId="3" borderId="28" xfId="0" applyFont="1" applyFill="1" applyBorder="1" applyAlignment="1">
      <alignment horizontal="left"/>
    </xf>
    <xf numFmtId="3" fontId="9" fillId="3" borderId="9" xfId="0" applyNumberFormat="1" applyFont="1" applyFill="1" applyBorder="1" applyAlignment="1">
      <alignment horizontal="right"/>
    </xf>
    <xf numFmtId="0" fontId="10" fillId="0" borderId="28" xfId="0" applyFont="1" applyBorder="1" applyAlignment="1">
      <alignment horizontal="left"/>
    </xf>
    <xf numFmtId="0" fontId="10" fillId="0" borderId="9" xfId="0" applyFont="1" applyBorder="1" applyAlignment="1">
      <alignment horizontal="left"/>
    </xf>
    <xf numFmtId="0" fontId="10" fillId="3" borderId="19" xfId="0" applyFont="1" applyFill="1" applyBorder="1" applyAlignment="1">
      <alignment horizontal="left"/>
    </xf>
    <xf numFmtId="3" fontId="9" fillId="3" borderId="23" xfId="0" applyNumberFormat="1" applyFont="1" applyFill="1" applyBorder="1" applyAlignment="1">
      <alignment horizontal="right"/>
    </xf>
    <xf numFmtId="3" fontId="9" fillId="2" borderId="23" xfId="0" applyNumberFormat="1" applyFont="1" applyFill="1" applyBorder="1" applyAlignment="1">
      <alignment horizontal="right"/>
    </xf>
    <xf numFmtId="41" fontId="9" fillId="3" borderId="5" xfId="1" applyNumberFormat="1" applyFont="1" applyFill="1" applyBorder="1" applyAlignment="1">
      <alignment horizontal="right"/>
    </xf>
    <xf numFmtId="41" fontId="16" fillId="3" borderId="0" xfId="1" applyNumberFormat="1" applyFont="1" applyFill="1" applyAlignment="1">
      <alignment horizontal="center"/>
    </xf>
    <xf numFmtId="41" fontId="9" fillId="3" borderId="33" xfId="1" applyNumberFormat="1" applyFont="1" applyFill="1" applyBorder="1" applyAlignment="1">
      <alignment horizontal="right"/>
    </xf>
    <xf numFmtId="3" fontId="9" fillId="0" borderId="2" xfId="1" applyNumberFormat="1" applyFont="1" applyBorder="1" applyAlignment="1" applyProtection="1">
      <alignment horizontal="right"/>
      <protection hidden="1"/>
    </xf>
    <xf numFmtId="3" fontId="9" fillId="0" borderId="11" xfId="1" applyNumberFormat="1" applyFont="1" applyBorder="1" applyAlignment="1" applyProtection="1">
      <alignment horizontal="right"/>
      <protection hidden="1"/>
    </xf>
    <xf numFmtId="3" fontId="9" fillId="0" borderId="9" xfId="1" applyNumberFormat="1" applyFont="1" applyBorder="1" applyAlignment="1" applyProtection="1">
      <alignment horizontal="right"/>
      <protection hidden="1"/>
    </xf>
    <xf numFmtId="3" fontId="9" fillId="2" borderId="11" xfId="1" applyNumberFormat="1" applyFont="1" applyFill="1" applyBorder="1" applyAlignment="1" applyProtection="1">
      <alignment horizontal="right"/>
      <protection hidden="1"/>
    </xf>
    <xf numFmtId="41" fontId="9" fillId="3" borderId="13" xfId="1" applyNumberFormat="1" applyFont="1" applyFill="1" applyBorder="1" applyAlignment="1">
      <alignment horizontal="right"/>
    </xf>
    <xf numFmtId="3" fontId="9" fillId="0" borderId="10" xfId="1" applyNumberFormat="1" applyFont="1" applyBorder="1" applyAlignment="1" applyProtection="1">
      <alignment horizontal="right"/>
      <protection hidden="1"/>
    </xf>
    <xf numFmtId="3" fontId="9" fillId="2" borderId="9" xfId="1" applyNumberFormat="1" applyFont="1" applyFill="1" applyBorder="1" applyAlignment="1" applyProtection="1">
      <alignment horizontal="right"/>
      <protection hidden="1"/>
    </xf>
    <xf numFmtId="37" fontId="9" fillId="3" borderId="13" xfId="1" applyNumberFormat="1" applyFont="1" applyFill="1" applyBorder="1" applyAlignment="1">
      <alignment horizontal="right"/>
    </xf>
    <xf numFmtId="3" fontId="9" fillId="0" borderId="9" xfId="1" applyNumberFormat="1" applyFont="1" applyBorder="1" applyAlignment="1">
      <alignment horizontal="right"/>
    </xf>
    <xf numFmtId="41" fontId="9" fillId="3" borderId="13" xfId="1" applyNumberFormat="1" applyFont="1" applyFill="1" applyBorder="1" applyAlignment="1">
      <alignment horizontal="center"/>
    </xf>
    <xf numFmtId="41" fontId="9" fillId="3" borderId="9" xfId="1" applyNumberFormat="1" applyFont="1" applyFill="1" applyBorder="1" applyAlignment="1">
      <alignment horizontal="center"/>
    </xf>
    <xf numFmtId="41" fontId="9" fillId="2" borderId="9" xfId="1" applyNumberFormat="1" applyFont="1" applyFill="1" applyBorder="1" applyAlignment="1">
      <alignment horizontal="center"/>
    </xf>
    <xf numFmtId="41" fontId="9" fillId="3" borderId="15" xfId="1" applyNumberFormat="1" applyFont="1" applyFill="1" applyBorder="1" applyAlignment="1">
      <alignment horizontal="right"/>
    </xf>
    <xf numFmtId="3" fontId="9" fillId="0" borderId="1" xfId="1" applyNumberFormat="1" applyFont="1" applyBorder="1" applyAlignment="1" applyProtection="1">
      <alignment horizontal="right"/>
      <protection hidden="1"/>
    </xf>
    <xf numFmtId="42" fontId="11" fillId="3" borderId="5" xfId="1" applyNumberFormat="1" applyFont="1" applyFill="1" applyBorder="1" applyAlignment="1">
      <alignment horizontal="right"/>
    </xf>
    <xf numFmtId="42" fontId="11" fillId="3" borderId="4" xfId="1" applyNumberFormat="1" applyFont="1" applyFill="1" applyBorder="1" applyAlignment="1">
      <alignment horizontal="right"/>
    </xf>
    <xf numFmtId="172" fontId="11" fillId="0" borderId="5" xfId="4" applyNumberFormat="1" applyFont="1" applyBorder="1" applyAlignment="1" applyProtection="1">
      <alignment horizontal="right"/>
      <protection hidden="1"/>
    </xf>
    <xf numFmtId="172" fontId="11" fillId="2" borderId="5" xfId="4" applyNumberFormat="1" applyFont="1" applyFill="1" applyBorder="1" applyAlignment="1" applyProtection="1">
      <alignment horizontal="right"/>
      <protection hidden="1"/>
    </xf>
    <xf numFmtId="42" fontId="11" fillId="2" borderId="5" xfId="1" applyNumberFormat="1" applyFont="1" applyFill="1" applyBorder="1" applyAlignment="1">
      <alignment horizontal="right"/>
    </xf>
    <xf numFmtId="41" fontId="9" fillId="0" borderId="24" xfId="1" applyNumberFormat="1" applyFont="1" applyBorder="1"/>
    <xf numFmtId="41" fontId="9" fillId="0" borderId="9" xfId="1" applyNumberFormat="1" applyFont="1" applyBorder="1"/>
    <xf numFmtId="41" fontId="9" fillId="0" borderId="9" xfId="1" applyNumberFormat="1" applyFont="1" applyBorder="1" applyAlignment="1">
      <alignment horizontal="center"/>
    </xf>
    <xf numFmtId="41" fontId="9" fillId="0" borderId="10" xfId="1" applyNumberFormat="1" applyFont="1" applyBorder="1" applyAlignment="1">
      <alignment horizontal="center"/>
    </xf>
    <xf numFmtId="41" fontId="9" fillId="0" borderId="16" xfId="1" applyNumberFormat="1" applyFont="1" applyBorder="1"/>
    <xf numFmtId="168" fontId="28" fillId="4" borderId="19" xfId="1" applyNumberFormat="1" applyFont="1" applyFill="1" applyBorder="1"/>
    <xf numFmtId="168" fontId="28" fillId="4" borderId="21" xfId="1" applyNumberFormat="1" applyFont="1" applyFill="1" applyBorder="1"/>
    <xf numFmtId="42" fontId="27" fillId="0" borderId="19" xfId="1" applyNumberFormat="1" applyFont="1" applyBorder="1"/>
    <xf numFmtId="42" fontId="27" fillId="0" borderId="5" xfId="1" applyNumberFormat="1" applyFont="1" applyBorder="1"/>
    <xf numFmtId="42" fontId="27" fillId="2" borderId="19" xfId="1" applyNumberFormat="1" applyFont="1" applyFill="1" applyBorder="1"/>
    <xf numFmtId="42" fontId="27" fillId="2" borderId="5" xfId="1" applyNumberFormat="1" applyFont="1" applyFill="1" applyBorder="1"/>
    <xf numFmtId="37" fontId="9" fillId="0" borderId="24" xfId="1" applyNumberFormat="1" applyFont="1" applyBorder="1" applyAlignment="1">
      <alignment horizontal="right"/>
    </xf>
    <xf numFmtId="37" fontId="9" fillId="0" borderId="9" xfId="1" applyNumberFormat="1" applyFont="1" applyBorder="1" applyAlignment="1">
      <alignment horizontal="right"/>
    </xf>
    <xf numFmtId="41" fontId="9" fillId="3" borderId="9" xfId="1" applyNumberFormat="1" applyFont="1" applyFill="1" applyBorder="1" applyAlignment="1">
      <alignment horizontal="right"/>
    </xf>
    <xf numFmtId="37" fontId="9" fillId="0" borderId="16" xfId="1" applyNumberFormat="1" applyFont="1" applyBorder="1" applyAlignment="1">
      <alignment horizontal="right"/>
    </xf>
    <xf numFmtId="168" fontId="13" fillId="4" borderId="19" xfId="1" applyNumberFormat="1" applyFont="1" applyFill="1" applyBorder="1" applyAlignment="1">
      <alignment horizontal="right"/>
    </xf>
    <xf numFmtId="168" fontId="13" fillId="4" borderId="20" xfId="1" applyNumberFormat="1" applyFont="1" applyFill="1" applyBorder="1" applyAlignment="1">
      <alignment horizontal="right"/>
    </xf>
    <xf numFmtId="168" fontId="13" fillId="4" borderId="21" xfId="1" applyNumberFormat="1" applyFont="1" applyFill="1" applyBorder="1" applyAlignment="1">
      <alignment horizontal="right"/>
    </xf>
    <xf numFmtId="42" fontId="27" fillId="0" borderId="5" xfId="1" applyNumberFormat="1" applyFont="1" applyBorder="1" applyAlignment="1">
      <alignment horizontal="right"/>
    </xf>
    <xf numFmtId="42" fontId="27" fillId="0" borderId="3" xfId="1" applyNumberFormat="1" applyFont="1" applyBorder="1" applyAlignment="1">
      <alignment horizontal="right"/>
    </xf>
    <xf numFmtId="42" fontId="27" fillId="2" borderId="5" xfId="1" applyNumberFormat="1" applyFont="1" applyFill="1" applyBorder="1" applyAlignment="1">
      <alignment horizontal="right"/>
    </xf>
    <xf numFmtId="42" fontId="19" fillId="0" borderId="5" xfId="1" applyNumberFormat="1" applyFont="1" applyBorder="1" applyAlignment="1">
      <alignment horizontal="right"/>
    </xf>
    <xf numFmtId="42" fontId="19" fillId="2" borderId="5" xfId="1" applyNumberFormat="1" applyFont="1" applyFill="1" applyBorder="1" applyAlignment="1">
      <alignment horizontal="right"/>
    </xf>
    <xf numFmtId="1" fontId="14" fillId="3" borderId="0" xfId="0" applyNumberFormat="1" applyFont="1" applyFill="1"/>
    <xf numFmtId="0" fontId="15" fillId="3" borderId="0" xfId="0" applyFont="1" applyFill="1" applyAlignment="1">
      <alignment horizontal="left"/>
    </xf>
    <xf numFmtId="1" fontId="16" fillId="3" borderId="0" xfId="0" applyNumberFormat="1" applyFont="1" applyFill="1"/>
    <xf numFmtId="0" fontId="6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4" fillId="3" borderId="20" xfId="0" applyFont="1" applyFill="1" applyBorder="1"/>
    <xf numFmtId="42" fontId="19" fillId="3" borderId="0" xfId="1" applyNumberFormat="1" applyFont="1" applyFill="1"/>
    <xf numFmtId="0" fontId="30" fillId="3" borderId="0" xfId="0" applyFont="1" applyFill="1"/>
    <xf numFmtId="0" fontId="26" fillId="3" borderId="3" xfId="0" applyFont="1" applyFill="1" applyBorder="1"/>
    <xf numFmtId="0" fontId="26" fillId="3" borderId="4" xfId="0" applyFont="1" applyFill="1" applyBorder="1"/>
    <xf numFmtId="0" fontId="27" fillId="0" borderId="5" xfId="58" applyFont="1" applyBorder="1" applyAlignment="1">
      <alignment horizontal="center"/>
    </xf>
    <xf numFmtId="0" fontId="7" fillId="4" borderId="31" xfId="0" applyFont="1" applyFill="1" applyBorder="1"/>
    <xf numFmtId="0" fontId="7" fillId="4" borderId="31" xfId="0" applyFont="1" applyFill="1" applyBorder="1" applyAlignment="1">
      <alignment horizontal="center"/>
    </xf>
    <xf numFmtId="0" fontId="27" fillId="3" borderId="31" xfId="0" applyFont="1" applyFill="1" applyBorder="1" applyAlignment="1">
      <alignment horizontal="center"/>
    </xf>
    <xf numFmtId="0" fontId="26" fillId="3" borderId="31" xfId="0" applyFont="1" applyFill="1" applyBorder="1"/>
    <xf numFmtId="1" fontId="8" fillId="4" borderId="31" xfId="58" applyNumberFormat="1" applyFont="1" applyFill="1" applyBorder="1" applyAlignment="1">
      <alignment horizontal="center"/>
    </xf>
    <xf numFmtId="164" fontId="9" fillId="0" borderId="33" xfId="39" applyNumberFormat="1" applyFont="1" applyBorder="1" applyAlignment="1" applyProtection="1">
      <alignment horizontal="right"/>
      <protection hidden="1"/>
    </xf>
    <xf numFmtId="164" fontId="9" fillId="0" borderId="18" xfId="39" applyNumberFormat="1" applyFont="1" applyBorder="1" applyAlignment="1" applyProtection="1">
      <alignment horizontal="right"/>
      <protection hidden="1"/>
    </xf>
    <xf numFmtId="3" fontId="9" fillId="0" borderId="9" xfId="39" applyNumberFormat="1" applyFont="1" applyBorder="1" applyAlignment="1" applyProtection="1">
      <alignment horizontal="right"/>
      <protection hidden="1"/>
    </xf>
    <xf numFmtId="3" fontId="9" fillId="0" borderId="16" xfId="39" applyNumberFormat="1" applyFont="1" applyBorder="1" applyAlignment="1" applyProtection="1">
      <alignment horizontal="right"/>
      <protection hidden="1"/>
    </xf>
    <xf numFmtId="1" fontId="12" fillId="4" borderId="5" xfId="58" applyNumberFormat="1" applyFont="1" applyFill="1" applyBorder="1" applyAlignment="1">
      <alignment horizontal="center"/>
    </xf>
    <xf numFmtId="3" fontId="9" fillId="0" borderId="24" xfId="39" applyNumberFormat="1" applyFont="1" applyBorder="1" applyAlignment="1" applyProtection="1">
      <alignment horizontal="right"/>
      <protection hidden="1"/>
    </xf>
    <xf numFmtId="170" fontId="9" fillId="3" borderId="24" xfId="58" applyNumberFormat="1" applyFont="1" applyFill="1" applyBorder="1" applyProtection="1">
      <protection hidden="1"/>
    </xf>
    <xf numFmtId="170" fontId="9" fillId="3" borderId="19" xfId="58" applyNumberFormat="1" applyFont="1" applyFill="1" applyBorder="1" applyProtection="1">
      <protection hidden="1"/>
    </xf>
    <xf numFmtId="42" fontId="27" fillId="0" borderId="19" xfId="57" applyNumberFormat="1" applyFont="1" applyBorder="1"/>
    <xf numFmtId="170" fontId="9" fillId="3" borderId="19" xfId="58" applyNumberFormat="1" applyFont="1" applyFill="1" applyBorder="1" applyAlignment="1" applyProtection="1">
      <alignment horizontal="right"/>
      <protection hidden="1"/>
    </xf>
    <xf numFmtId="170" fontId="9" fillId="3" borderId="24" xfId="58" applyNumberFormat="1" applyFont="1" applyFill="1" applyBorder="1" applyAlignment="1" applyProtection="1">
      <alignment horizontal="right"/>
      <protection hidden="1"/>
    </xf>
    <xf numFmtId="42" fontId="27" fillId="0" borderId="5" xfId="57" applyNumberFormat="1" applyFont="1" applyBorder="1" applyAlignment="1">
      <alignment horizontal="right"/>
    </xf>
    <xf numFmtId="0" fontId="27" fillId="0" borderId="45" xfId="58" applyFont="1" applyBorder="1" applyAlignment="1">
      <alignment horizontal="center"/>
    </xf>
    <xf numFmtId="170" fontId="9" fillId="3" borderId="32" xfId="58" applyNumberFormat="1" applyFont="1" applyFill="1" applyBorder="1" applyAlignment="1" applyProtection="1">
      <alignment horizontal="right"/>
      <protection hidden="1"/>
    </xf>
    <xf numFmtId="3" fontId="9" fillId="0" borderId="11" xfId="57" applyNumberFormat="1" applyFont="1" applyBorder="1" applyAlignment="1" applyProtection="1">
      <alignment horizontal="right"/>
      <protection hidden="1"/>
    </xf>
    <xf numFmtId="3" fontId="9" fillId="0" borderId="9" xfId="57" applyNumberFormat="1" applyFont="1" applyBorder="1" applyAlignment="1" applyProtection="1">
      <alignment horizontal="right"/>
      <protection hidden="1"/>
    </xf>
    <xf numFmtId="0" fontId="12" fillId="8" borderId="0" xfId="0" applyFont="1" applyFill="1" applyAlignment="1">
      <alignment horizontal="left"/>
    </xf>
    <xf numFmtId="0" fontId="11" fillId="10" borderId="0" xfId="0" applyFont="1" applyFill="1" applyAlignment="1">
      <alignment horizontal="left"/>
    </xf>
    <xf numFmtId="0" fontId="12" fillId="9" borderId="0" xfId="0" applyFont="1" applyFill="1" applyAlignment="1">
      <alignment horizontal="left"/>
    </xf>
    <xf numFmtId="0" fontId="11" fillId="11" borderId="0" xfId="0" applyFont="1" applyFill="1" applyAlignment="1">
      <alignment horizontal="left"/>
    </xf>
    <xf numFmtId="0" fontId="12" fillId="12" borderId="0" xfId="0" applyFont="1" applyFill="1" applyAlignment="1">
      <alignment horizontal="left"/>
    </xf>
    <xf numFmtId="0" fontId="3" fillId="0" borderId="0" xfId="0" applyFont="1"/>
    <xf numFmtId="3" fontId="32" fillId="3" borderId="0" xfId="0" applyNumberFormat="1" applyFont="1" applyFill="1"/>
    <xf numFmtId="170" fontId="24" fillId="3" borderId="0" xfId="0" applyNumberFormat="1" applyFont="1" applyFill="1"/>
    <xf numFmtId="42" fontId="27" fillId="2" borderId="5" xfId="57" applyNumberFormat="1" applyFont="1" applyFill="1" applyBorder="1" applyAlignment="1">
      <alignment horizontal="right"/>
    </xf>
    <xf numFmtId="42" fontId="11" fillId="2" borderId="5" xfId="57" applyNumberFormat="1" applyFont="1" applyFill="1" applyBorder="1" applyAlignment="1">
      <alignment horizontal="right"/>
    </xf>
    <xf numFmtId="168" fontId="28" fillId="4" borderId="19" xfId="57" applyNumberFormat="1" applyFont="1" applyFill="1" applyBorder="1"/>
    <xf numFmtId="3" fontId="9" fillId="2" borderId="9" xfId="57" applyNumberFormat="1" applyFont="1" applyFill="1" applyBorder="1" applyAlignment="1" applyProtection="1">
      <alignment horizontal="right"/>
      <protection hidden="1"/>
    </xf>
    <xf numFmtId="42" fontId="27" fillId="2" borderId="19" xfId="57" applyNumberFormat="1" applyFont="1" applyFill="1" applyBorder="1"/>
    <xf numFmtId="3" fontId="9" fillId="2" borderId="11" xfId="57" applyNumberFormat="1" applyFont="1" applyFill="1" applyBorder="1" applyAlignment="1" applyProtection="1">
      <alignment horizontal="right"/>
      <protection hidden="1"/>
    </xf>
    <xf numFmtId="168" fontId="13" fillId="4" borderId="19" xfId="57" applyNumberFormat="1" applyFont="1" applyFill="1" applyBorder="1" applyAlignment="1">
      <alignment horizontal="right"/>
    </xf>
    <xf numFmtId="42" fontId="11" fillId="3" borderId="5" xfId="57" applyNumberFormat="1" applyFont="1" applyFill="1" applyBorder="1" applyAlignment="1">
      <alignment horizontal="right"/>
    </xf>
    <xf numFmtId="42" fontId="19" fillId="2" borderId="5" xfId="57" applyNumberFormat="1" applyFont="1" applyFill="1" applyBorder="1" applyAlignment="1">
      <alignment horizontal="right"/>
    </xf>
    <xf numFmtId="42" fontId="19" fillId="0" borderId="5" xfId="57" applyNumberFormat="1" applyFont="1" applyBorder="1" applyAlignment="1">
      <alignment horizontal="right"/>
    </xf>
    <xf numFmtId="169" fontId="0" fillId="3" borderId="0" xfId="2" applyNumberFormat="1" applyFont="1" applyFill="1"/>
    <xf numFmtId="169" fontId="9" fillId="0" borderId="24" xfId="51" applyNumberFormat="1" applyFont="1" applyBorder="1" applyAlignment="1">
      <alignment horizontal="center"/>
    </xf>
    <xf numFmtId="9" fontId="13" fillId="4" borderId="5" xfId="51" applyFont="1" applyFill="1" applyBorder="1" applyAlignment="1">
      <alignment horizontal="center"/>
    </xf>
    <xf numFmtId="169" fontId="9" fillId="2" borderId="24" xfId="51" applyNumberFormat="1" applyFont="1" applyFill="1" applyBorder="1" applyAlignment="1">
      <alignment horizontal="center"/>
    </xf>
    <xf numFmtId="9" fontId="12" fillId="4" borderId="5" xfId="51" applyFont="1" applyFill="1" applyBorder="1" applyAlignment="1">
      <alignment horizontal="center"/>
    </xf>
    <xf numFmtId="3" fontId="9" fillId="2" borderId="24" xfId="39" applyNumberFormat="1" applyFont="1" applyFill="1" applyBorder="1" applyAlignment="1" applyProtection="1">
      <alignment horizontal="right"/>
      <protection hidden="1"/>
    </xf>
    <xf numFmtId="164" fontId="9" fillId="2" borderId="33" xfId="39" applyNumberFormat="1" applyFont="1" applyFill="1" applyBorder="1" applyAlignment="1" applyProtection="1">
      <alignment horizontal="right"/>
      <protection hidden="1"/>
    </xf>
    <xf numFmtId="164" fontId="9" fillId="2" borderId="16" xfId="39" applyNumberFormat="1" applyFont="1" applyFill="1" applyBorder="1" applyAlignment="1" applyProtection="1">
      <alignment horizontal="right"/>
      <protection hidden="1"/>
    </xf>
    <xf numFmtId="168" fontId="13" fillId="4" borderId="21" xfId="39" applyNumberFormat="1" applyFont="1" applyFill="1" applyBorder="1" applyAlignment="1">
      <alignment horizontal="right"/>
    </xf>
    <xf numFmtId="168" fontId="13" fillId="4" borderId="5" xfId="39" applyNumberFormat="1" applyFont="1" applyFill="1" applyBorder="1" applyAlignment="1">
      <alignment horizontal="right"/>
    </xf>
    <xf numFmtId="0" fontId="26" fillId="0" borderId="31" xfId="0" applyFont="1" applyBorder="1"/>
    <xf numFmtId="0" fontId="14" fillId="0" borderId="0" xfId="0" applyFont="1"/>
    <xf numFmtId="170" fontId="9" fillId="3" borderId="24" xfId="0" applyNumberFormat="1" applyFont="1" applyFill="1" applyBorder="1"/>
    <xf numFmtId="170" fontId="9" fillId="3" borderId="19" xfId="0" applyNumberFormat="1" applyFont="1" applyFill="1" applyBorder="1"/>
    <xf numFmtId="42" fontId="27" fillId="3" borderId="19" xfId="1" applyNumberFormat="1" applyFont="1" applyFill="1" applyBorder="1"/>
    <xf numFmtId="170" fontId="9" fillId="3" borderId="24" xfId="0" applyNumberFormat="1" applyFont="1" applyFill="1" applyBorder="1" applyAlignment="1">
      <alignment horizontal="right"/>
    </xf>
    <xf numFmtId="170" fontId="9" fillId="3" borderId="19" xfId="0" applyNumberFormat="1" applyFont="1" applyFill="1" applyBorder="1" applyAlignment="1">
      <alignment horizontal="right"/>
    </xf>
    <xf numFmtId="42" fontId="27" fillId="3" borderId="5" xfId="1" applyNumberFormat="1" applyFont="1" applyFill="1" applyBorder="1" applyAlignment="1">
      <alignment horizontal="right"/>
    </xf>
    <xf numFmtId="42" fontId="19" fillId="3" borderId="5" xfId="1" applyNumberFormat="1" applyFont="1" applyFill="1" applyBorder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3" fontId="9" fillId="3" borderId="0" xfId="0" applyNumberFormat="1" applyFont="1" applyFill="1" applyAlignment="1">
      <alignment horizontal="right"/>
    </xf>
    <xf numFmtId="172" fontId="11" fillId="3" borderId="4" xfId="4" applyNumberFormat="1" applyFont="1" applyFill="1" applyBorder="1" applyAlignment="1" applyProtection="1">
      <alignment horizontal="right"/>
      <protection hidden="1"/>
    </xf>
    <xf numFmtId="6" fontId="27" fillId="0" borderId="5" xfId="57" applyNumberFormat="1" applyFont="1" applyBorder="1" applyAlignment="1">
      <alignment horizontal="right"/>
    </xf>
    <xf numFmtId="6" fontId="27" fillId="0" borderId="19" xfId="57" applyNumberFormat="1" applyFont="1" applyBorder="1"/>
    <xf numFmtId="169" fontId="0" fillId="3" borderId="0" xfId="0" applyNumberFormat="1" applyFill="1"/>
    <xf numFmtId="0" fontId="7" fillId="3" borderId="4" xfId="0" applyFont="1" applyFill="1" applyBorder="1" applyAlignment="1">
      <alignment horizontal="center"/>
    </xf>
    <xf numFmtId="0" fontId="7" fillId="3" borderId="31" xfId="0" applyFont="1" applyFill="1" applyBorder="1"/>
    <xf numFmtId="164" fontId="9" fillId="13" borderId="33" xfId="37" applyNumberFormat="1" applyFont="1" applyFill="1" applyBorder="1" applyAlignment="1" applyProtection="1">
      <alignment horizontal="right"/>
      <protection hidden="1"/>
    </xf>
    <xf numFmtId="169" fontId="9" fillId="13" borderId="24" xfId="2" applyNumberFormat="1" applyFont="1" applyFill="1" applyBorder="1" applyAlignment="1">
      <alignment horizontal="center"/>
    </xf>
    <xf numFmtId="169" fontId="9" fillId="13" borderId="24" xfId="51" applyNumberFormat="1" applyFont="1" applyFill="1" applyBorder="1" applyAlignment="1">
      <alignment horizontal="center"/>
    </xf>
    <xf numFmtId="164" fontId="9" fillId="13" borderId="33" xfId="39" applyNumberFormat="1" applyFont="1" applyFill="1" applyBorder="1" applyAlignment="1" applyProtection="1">
      <alignment horizontal="right"/>
      <protection hidden="1"/>
    </xf>
    <xf numFmtId="164" fontId="9" fillId="13" borderId="18" xfId="37" applyNumberFormat="1" applyFont="1" applyFill="1" applyBorder="1" applyAlignment="1" applyProtection="1">
      <alignment horizontal="right"/>
      <protection hidden="1"/>
    </xf>
    <xf numFmtId="164" fontId="9" fillId="13" borderId="18" xfId="39" applyNumberFormat="1" applyFont="1" applyFill="1" applyBorder="1" applyAlignment="1" applyProtection="1">
      <alignment horizontal="right"/>
      <protection hidden="1"/>
    </xf>
    <xf numFmtId="0" fontId="26" fillId="13" borderId="4" xfId="0" applyFont="1" applyFill="1" applyBorder="1"/>
    <xf numFmtId="0" fontId="26" fillId="13" borderId="31" xfId="0" applyFont="1" applyFill="1" applyBorder="1"/>
    <xf numFmtId="170" fontId="9" fillId="13" borderId="24" xfId="0" applyNumberFormat="1" applyFont="1" applyFill="1" applyBorder="1" applyProtection="1">
      <protection hidden="1"/>
    </xf>
    <xf numFmtId="170" fontId="9" fillId="13" borderId="19" xfId="0" applyNumberFormat="1" applyFont="1" applyFill="1" applyBorder="1" applyProtection="1">
      <protection hidden="1"/>
    </xf>
    <xf numFmtId="42" fontId="27" fillId="13" borderId="19" xfId="1" applyNumberFormat="1" applyFont="1" applyFill="1" applyBorder="1"/>
    <xf numFmtId="42" fontId="27" fillId="13" borderId="19" xfId="57" applyNumberFormat="1" applyFont="1" applyFill="1" applyBorder="1"/>
    <xf numFmtId="170" fontId="9" fillId="13" borderId="24" xfId="0" applyNumberFormat="1" applyFont="1" applyFill="1" applyBorder="1" applyAlignment="1" applyProtection="1">
      <alignment horizontal="right"/>
      <protection hidden="1"/>
    </xf>
    <xf numFmtId="170" fontId="9" fillId="13" borderId="19" xfId="0" applyNumberFormat="1" applyFont="1" applyFill="1" applyBorder="1" applyAlignment="1" applyProtection="1">
      <alignment horizontal="right"/>
      <protection hidden="1"/>
    </xf>
    <xf numFmtId="42" fontId="27" fillId="13" borderId="5" xfId="1" applyNumberFormat="1" applyFont="1" applyFill="1" applyBorder="1" applyAlignment="1">
      <alignment horizontal="right"/>
    </xf>
    <xf numFmtId="42" fontId="27" fillId="13" borderId="5" xfId="57" applyNumberFormat="1" applyFont="1" applyFill="1" applyBorder="1" applyAlignment="1">
      <alignment horizontal="right"/>
    </xf>
    <xf numFmtId="42" fontId="19" fillId="13" borderId="5" xfId="1" applyNumberFormat="1" applyFont="1" applyFill="1" applyBorder="1" applyAlignment="1">
      <alignment horizontal="right"/>
    </xf>
    <xf numFmtId="42" fontId="19" fillId="13" borderId="5" xfId="57" applyNumberFormat="1" applyFont="1" applyFill="1" applyBorder="1" applyAlignment="1">
      <alignment horizontal="right"/>
    </xf>
    <xf numFmtId="0" fontId="0" fillId="13" borderId="0" xfId="0" applyFill="1"/>
    <xf numFmtId="0" fontId="28" fillId="3" borderId="4" xfId="0" applyFont="1" applyFill="1" applyBorder="1"/>
    <xf numFmtId="0" fontId="28" fillId="3" borderId="31" xfId="0" applyFont="1" applyFill="1" applyBorder="1"/>
    <xf numFmtId="0" fontId="7" fillId="3" borderId="31" xfId="0" applyFont="1" applyFill="1" applyBorder="1" applyAlignment="1">
      <alignment horizontal="center"/>
    </xf>
    <xf numFmtId="3" fontId="9" fillId="13" borderId="11" xfId="1" applyNumberFormat="1" applyFont="1" applyFill="1" applyBorder="1" applyAlignment="1" applyProtection="1">
      <alignment horizontal="right"/>
      <protection hidden="1"/>
    </xf>
    <xf numFmtId="3" fontId="9" fillId="13" borderId="11" xfId="57" applyNumberFormat="1" applyFont="1" applyFill="1" applyBorder="1" applyAlignment="1" applyProtection="1">
      <alignment horizontal="right"/>
      <protection hidden="1"/>
    </xf>
    <xf numFmtId="3" fontId="9" fillId="13" borderId="9" xfId="1" applyNumberFormat="1" applyFont="1" applyFill="1" applyBorder="1" applyAlignment="1" applyProtection="1">
      <alignment horizontal="right"/>
      <protection hidden="1"/>
    </xf>
    <xf numFmtId="3" fontId="9" fillId="13" borderId="9" xfId="57" applyNumberFormat="1" applyFont="1" applyFill="1" applyBorder="1" applyAlignment="1" applyProtection="1">
      <alignment horizontal="right"/>
      <protection hidden="1"/>
    </xf>
    <xf numFmtId="42" fontId="11" fillId="13" borderId="5" xfId="1" applyNumberFormat="1" applyFont="1" applyFill="1" applyBorder="1" applyAlignment="1">
      <alignment horizontal="right"/>
    </xf>
    <xf numFmtId="42" fontId="11" fillId="13" borderId="5" xfId="57" applyNumberFormat="1" applyFont="1" applyFill="1" applyBorder="1" applyAlignment="1">
      <alignment horizontal="right"/>
    </xf>
    <xf numFmtId="9" fontId="9" fillId="13" borderId="33" xfId="2" applyFont="1" applyFill="1" applyBorder="1" applyAlignment="1" applyProtection="1">
      <alignment horizontal="right"/>
      <protection hidden="1"/>
    </xf>
    <xf numFmtId="170" fontId="9" fillId="13" borderId="32" xfId="0" applyNumberFormat="1" applyFont="1" applyFill="1" applyBorder="1" applyAlignment="1" applyProtection="1">
      <alignment horizontal="right"/>
      <protection hidden="1"/>
    </xf>
    <xf numFmtId="9" fontId="27" fillId="13" borderId="19" xfId="2" applyFont="1" applyFill="1" applyBorder="1"/>
    <xf numFmtId="170" fontId="0" fillId="3" borderId="0" xfId="1" applyNumberFormat="1" applyFont="1" applyFill="1"/>
    <xf numFmtId="175" fontId="0" fillId="3" borderId="0" xfId="0" applyNumberFormat="1" applyFill="1"/>
    <xf numFmtId="173" fontId="0" fillId="3" borderId="0" xfId="0" applyNumberFormat="1" applyFill="1"/>
    <xf numFmtId="168" fontId="28" fillId="4" borderId="19" xfId="39" applyNumberFormat="1" applyFont="1" applyFill="1" applyBorder="1"/>
    <xf numFmtId="42" fontId="27" fillId="0" borderId="19" xfId="39" applyNumberFormat="1" applyFont="1" applyBorder="1"/>
    <xf numFmtId="168" fontId="13" fillId="4" borderId="19" xfId="39" applyNumberFormat="1" applyFont="1" applyFill="1" applyBorder="1" applyAlignment="1">
      <alignment horizontal="right"/>
    </xf>
    <xf numFmtId="42" fontId="27" fillId="0" borderId="5" xfId="39" applyNumberFormat="1" applyFont="1" applyBorder="1" applyAlignment="1">
      <alignment horizontal="right"/>
    </xf>
    <xf numFmtId="42" fontId="19" fillId="0" borderId="5" xfId="39" applyNumberFormat="1" applyFont="1" applyBorder="1" applyAlignment="1">
      <alignment horizontal="right"/>
    </xf>
    <xf numFmtId="3" fontId="9" fillId="0" borderId="11" xfId="39" applyNumberFormat="1" applyFont="1" applyBorder="1" applyAlignment="1" applyProtection="1">
      <alignment horizontal="right"/>
      <protection hidden="1"/>
    </xf>
    <xf numFmtId="42" fontId="11" fillId="3" borderId="5" xfId="39" applyNumberFormat="1" applyFont="1" applyFill="1" applyBorder="1" applyAlignment="1">
      <alignment horizontal="right"/>
    </xf>
    <xf numFmtId="0" fontId="11" fillId="0" borderId="0" xfId="0" applyFont="1" applyAlignment="1">
      <alignment horizontal="left"/>
    </xf>
    <xf numFmtId="10" fontId="0" fillId="3" borderId="0" xfId="2" applyNumberFormat="1" applyFont="1" applyFill="1"/>
    <xf numFmtId="0" fontId="27" fillId="2" borderId="19" xfId="0" applyFont="1" applyFill="1" applyBorder="1" applyAlignment="1">
      <alignment horizontal="center"/>
    </xf>
    <xf numFmtId="168" fontId="9" fillId="2" borderId="9" xfId="1" applyNumberFormat="1" applyFont="1" applyFill="1" applyBorder="1"/>
    <xf numFmtId="168" fontId="28" fillId="4" borderId="5" xfId="1" applyNumberFormat="1" applyFont="1" applyFill="1" applyBorder="1"/>
    <xf numFmtId="170" fontId="9" fillId="2" borderId="23" xfId="0" applyNumberFormat="1" applyFont="1" applyFill="1" applyBorder="1" applyAlignment="1" applyProtection="1">
      <alignment horizontal="right"/>
      <protection hidden="1"/>
    </xf>
    <xf numFmtId="168" fontId="13" fillId="4" borderId="5" xfId="1" applyNumberFormat="1" applyFont="1" applyFill="1" applyBorder="1" applyAlignment="1">
      <alignment horizontal="right"/>
    </xf>
    <xf numFmtId="0" fontId="27" fillId="0" borderId="47" xfId="0" applyFont="1" applyBorder="1" applyAlignment="1">
      <alignment horizontal="center"/>
    </xf>
    <xf numFmtId="0" fontId="27" fillId="2" borderId="23" xfId="0" applyFont="1" applyFill="1" applyBorder="1" applyAlignment="1">
      <alignment horizontal="center"/>
    </xf>
    <xf numFmtId="0" fontId="27" fillId="0" borderId="19" xfId="0" applyFont="1" applyBorder="1" applyAlignment="1">
      <alignment horizontal="center"/>
    </xf>
    <xf numFmtId="1" fontId="12" fillId="4" borderId="19" xfId="0" applyNumberFormat="1" applyFont="1" applyFill="1" applyBorder="1" applyAlignment="1">
      <alignment horizontal="center"/>
    </xf>
    <xf numFmtId="9" fontId="12" fillId="4" borderId="19" xfId="51" applyFont="1" applyFill="1" applyBorder="1" applyAlignment="1">
      <alignment horizontal="center"/>
    </xf>
    <xf numFmtId="1" fontId="9" fillId="3" borderId="24" xfId="0" applyNumberFormat="1" applyFont="1" applyFill="1" applyBorder="1" applyProtection="1">
      <protection hidden="1"/>
    </xf>
    <xf numFmtId="1" fontId="9" fillId="2" borderId="24" xfId="0" applyNumberFormat="1" applyFont="1" applyFill="1" applyBorder="1" applyAlignment="1" applyProtection="1">
      <alignment horizontal="right"/>
      <protection hidden="1"/>
    </xf>
    <xf numFmtId="1" fontId="9" fillId="2" borderId="9" xfId="1" applyNumberFormat="1" applyFont="1" applyFill="1" applyBorder="1"/>
    <xf numFmtId="1" fontId="9" fillId="2" borderId="33" xfId="39" applyNumberFormat="1" applyFont="1" applyFill="1" applyBorder="1" applyAlignment="1" applyProtection="1">
      <alignment horizontal="right"/>
      <protection hidden="1"/>
    </xf>
    <xf numFmtId="3" fontId="9" fillId="3" borderId="9" xfId="1" applyNumberFormat="1" applyFont="1" applyFill="1" applyBorder="1"/>
    <xf numFmtId="172" fontId="27" fillId="0" borderId="19" xfId="4" applyNumberFormat="1" applyFont="1" applyBorder="1"/>
    <xf numFmtId="1" fontId="8" fillId="4" borderId="21" xfId="0" applyNumberFormat="1" applyFont="1" applyFill="1" applyBorder="1" applyAlignment="1">
      <alignment horizontal="center"/>
    </xf>
    <xf numFmtId="168" fontId="9" fillId="0" borderId="33" xfId="39" applyNumberFormat="1" applyFont="1" applyBorder="1" applyAlignment="1" applyProtection="1">
      <alignment horizontal="right"/>
      <protection hidden="1"/>
    </xf>
    <xf numFmtId="1" fontId="9" fillId="0" borderId="33" xfId="39" applyNumberFormat="1" applyFont="1" applyBorder="1" applyAlignment="1" applyProtection="1">
      <alignment horizontal="right"/>
      <protection hidden="1"/>
    </xf>
    <xf numFmtId="0" fontId="10" fillId="10" borderId="12" xfId="0" applyFont="1" applyFill="1" applyBorder="1" applyAlignment="1">
      <alignment horizontal="left"/>
    </xf>
    <xf numFmtId="0" fontId="10" fillId="11" borderId="14" xfId="0" applyFont="1" applyFill="1" applyBorder="1" applyAlignment="1">
      <alignment horizontal="left"/>
    </xf>
    <xf numFmtId="0" fontId="12" fillId="9" borderId="14" xfId="0" applyFont="1" applyFill="1" applyBorder="1" applyAlignment="1">
      <alignment horizontal="left"/>
    </xf>
    <xf numFmtId="0" fontId="12" fillId="8" borderId="14" xfId="0" applyFont="1" applyFill="1" applyBorder="1" applyAlignment="1">
      <alignment horizontal="left"/>
    </xf>
    <xf numFmtId="0" fontId="12" fillId="12" borderId="14" xfId="0" applyFont="1" applyFill="1" applyBorder="1" applyAlignment="1">
      <alignment horizontal="left"/>
    </xf>
    <xf numFmtId="176" fontId="9" fillId="13" borderId="33" xfId="2" applyNumberFormat="1" applyFont="1" applyFill="1" applyBorder="1" applyAlignment="1" applyProtection="1">
      <alignment horizontal="right"/>
      <protection hidden="1"/>
    </xf>
    <xf numFmtId="10" fontId="13" fillId="4" borderId="21" xfId="2" applyNumberFormat="1" applyFont="1" applyFill="1" applyBorder="1" applyAlignment="1">
      <alignment horizontal="right"/>
    </xf>
    <xf numFmtId="0" fontId="0" fillId="10" borderId="0" xfId="0" applyFill="1"/>
    <xf numFmtId="0" fontId="7" fillId="4" borderId="5" xfId="0" applyFont="1" applyFill="1" applyBorder="1"/>
    <xf numFmtId="1" fontId="8" fillId="4" borderId="19" xfId="0" applyNumberFormat="1" applyFont="1" applyFill="1" applyBorder="1" applyAlignment="1">
      <alignment horizontal="center"/>
    </xf>
    <xf numFmtId="168" fontId="9" fillId="0" borderId="24" xfId="39" applyNumberFormat="1" applyFont="1" applyBorder="1" applyAlignment="1" applyProtection="1">
      <alignment horizontal="right"/>
      <protection hidden="1"/>
    </xf>
    <xf numFmtId="1" fontId="9" fillId="0" borderId="24" xfId="39" applyNumberFormat="1" applyFont="1" applyBorder="1" applyAlignment="1" applyProtection="1">
      <alignment horizontal="right"/>
      <protection hidden="1"/>
    </xf>
    <xf numFmtId="0" fontId="26" fillId="0" borderId="5" xfId="0" applyFont="1" applyBorder="1"/>
    <xf numFmtId="0" fontId="27" fillId="3" borderId="5" xfId="0" applyFont="1" applyFill="1" applyBorder="1" applyAlignment="1">
      <alignment horizontal="center"/>
    </xf>
    <xf numFmtId="0" fontId="41" fillId="3" borderId="0" xfId="0" applyFont="1" applyFill="1" applyAlignment="1">
      <alignment horizontal="left" indent="1"/>
    </xf>
    <xf numFmtId="0" fontId="41" fillId="3" borderId="26" xfId="0" applyFont="1" applyFill="1" applyBorder="1" applyAlignment="1">
      <alignment horizontal="left" indent="1"/>
    </xf>
    <xf numFmtId="0" fontId="41" fillId="3" borderId="20" xfId="0" applyFont="1" applyFill="1" applyBorder="1" applyAlignment="1">
      <alignment horizontal="left" indent="1"/>
    </xf>
    <xf numFmtId="0" fontId="27" fillId="3" borderId="19" xfId="0" applyFont="1" applyFill="1" applyBorder="1" applyAlignment="1">
      <alignment horizontal="center"/>
    </xf>
    <xf numFmtId="1" fontId="12" fillId="4" borderId="31" xfId="0" applyNumberFormat="1" applyFont="1" applyFill="1" applyBorder="1" applyAlignment="1">
      <alignment horizontal="center"/>
    </xf>
    <xf numFmtId="1" fontId="12" fillId="4" borderId="21" xfId="0" applyNumberFormat="1" applyFont="1" applyFill="1" applyBorder="1" applyAlignment="1">
      <alignment horizontal="center"/>
    </xf>
    <xf numFmtId="0" fontId="0" fillId="14" borderId="37" xfId="0" applyFill="1" applyBorder="1"/>
    <xf numFmtId="0" fontId="18" fillId="14" borderId="34" xfId="0" applyFont="1" applyFill="1" applyBorder="1"/>
    <xf numFmtId="0" fontId="25" fillId="14" borderId="34" xfId="0" applyFont="1" applyFill="1" applyBorder="1"/>
    <xf numFmtId="0" fontId="0" fillId="14" borderId="34" xfId="0" applyFill="1" applyBorder="1"/>
    <xf numFmtId="0" fontId="0" fillId="14" borderId="38" xfId="0" applyFill="1" applyBorder="1"/>
    <xf numFmtId="0" fontId="24" fillId="14" borderId="34" xfId="0" applyFont="1" applyFill="1" applyBorder="1"/>
    <xf numFmtId="0" fontId="3" fillId="14" borderId="34" xfId="0" applyFont="1" applyFill="1" applyBorder="1"/>
    <xf numFmtId="9" fontId="13" fillId="14" borderId="31" xfId="2" applyFont="1" applyFill="1" applyBorder="1" applyAlignment="1">
      <alignment horizontal="center" vertical="center"/>
    </xf>
    <xf numFmtId="0" fontId="24" fillId="14" borderId="3" xfId="0" applyFont="1" applyFill="1" applyBorder="1"/>
    <xf numFmtId="0" fontId="24" fillId="14" borderId="4" xfId="0" applyFont="1" applyFill="1" applyBorder="1"/>
    <xf numFmtId="0" fontId="0" fillId="3" borderId="31" xfId="0" applyFill="1" applyBorder="1"/>
    <xf numFmtId="0" fontId="16" fillId="3" borderId="31" xfId="0" applyFont="1" applyFill="1" applyBorder="1"/>
    <xf numFmtId="0" fontId="20" fillId="3" borderId="21" xfId="0" applyFont="1" applyFill="1" applyBorder="1"/>
    <xf numFmtId="170" fontId="20" fillId="3" borderId="36" xfId="1" applyNumberFormat="1" applyFont="1" applyFill="1" applyBorder="1" applyAlignment="1">
      <alignment horizontal="center"/>
    </xf>
    <xf numFmtId="170" fontId="20" fillId="3" borderId="21" xfId="1" applyNumberFormat="1" applyFont="1" applyFill="1" applyBorder="1" applyAlignment="1">
      <alignment horizontal="center"/>
    </xf>
    <xf numFmtId="0" fontId="20" fillId="3" borderId="31" xfId="0" applyFont="1" applyFill="1" applyBorder="1"/>
    <xf numFmtId="170" fontId="20" fillId="3" borderId="31" xfId="1" applyNumberFormat="1" applyFont="1" applyFill="1" applyBorder="1" applyAlignment="1">
      <alignment horizontal="center"/>
    </xf>
    <xf numFmtId="0" fontId="20" fillId="3" borderId="4" xfId="0" applyFont="1" applyFill="1" applyBorder="1"/>
    <xf numFmtId="0" fontId="24" fillId="14" borderId="31" xfId="0" applyFont="1" applyFill="1" applyBorder="1"/>
    <xf numFmtId="170" fontId="24" fillId="14" borderId="31" xfId="1" applyNumberFormat="1" applyFont="1" applyFill="1" applyBorder="1" applyAlignment="1">
      <alignment horizontal="center"/>
    </xf>
    <xf numFmtId="170" fontId="20" fillId="3" borderId="3" xfId="1" applyNumberFormat="1" applyFont="1" applyFill="1" applyBorder="1" applyAlignment="1">
      <alignment horizontal="right"/>
    </xf>
    <xf numFmtId="170" fontId="24" fillId="14" borderId="31" xfId="0" applyNumberFormat="1" applyFont="1" applyFill="1" applyBorder="1" applyAlignment="1">
      <alignment horizontal="center"/>
    </xf>
    <xf numFmtId="170" fontId="20" fillId="3" borderId="4" xfId="1" applyNumberFormat="1" applyFont="1" applyFill="1" applyBorder="1"/>
    <xf numFmtId="9" fontId="13" fillId="14" borderId="3" xfId="2" applyFont="1" applyFill="1" applyBorder="1" applyAlignment="1">
      <alignment horizontal="center" vertical="center"/>
    </xf>
    <xf numFmtId="168" fontId="13" fillId="14" borderId="5" xfId="1" applyNumberFormat="1" applyFont="1" applyFill="1" applyBorder="1" applyAlignment="1">
      <alignment vertical="center"/>
    </xf>
    <xf numFmtId="0" fontId="18" fillId="15" borderId="20" xfId="0" applyFont="1" applyFill="1" applyBorder="1"/>
    <xf numFmtId="0" fontId="0" fillId="15" borderId="27" xfId="0" applyFill="1" applyBorder="1"/>
    <xf numFmtId="0" fontId="21" fillId="15" borderId="6" xfId="0" applyFont="1" applyFill="1" applyBorder="1"/>
    <xf numFmtId="0" fontId="21" fillId="15" borderId="0" xfId="0" applyFont="1" applyFill="1"/>
    <xf numFmtId="0" fontId="21" fillId="15" borderId="7" xfId="0" applyFont="1" applyFill="1" applyBorder="1"/>
    <xf numFmtId="0" fontId="21" fillId="15" borderId="36" xfId="0" applyFont="1" applyFill="1" applyBorder="1"/>
    <xf numFmtId="0" fontId="0" fillId="15" borderId="26" xfId="0" applyFill="1" applyBorder="1"/>
    <xf numFmtId="0" fontId="20" fillId="15" borderId="21" xfId="0" applyFont="1" applyFill="1" applyBorder="1"/>
    <xf numFmtId="0" fontId="20" fillId="15" borderId="20" xfId="0" applyFont="1" applyFill="1" applyBorder="1"/>
    <xf numFmtId="0" fontId="18" fillId="15" borderId="21" xfId="0" applyFont="1" applyFill="1" applyBorder="1" applyAlignment="1">
      <alignment horizontal="right"/>
    </xf>
    <xf numFmtId="0" fontId="18" fillId="15" borderId="20" xfId="0" applyFont="1" applyFill="1" applyBorder="1" applyAlignment="1">
      <alignment horizontal="right"/>
    </xf>
    <xf numFmtId="0" fontId="24" fillId="15" borderId="0" xfId="0" applyFont="1" applyFill="1"/>
    <xf numFmtId="0" fontId="24" fillId="15" borderId="7" xfId="0" applyFont="1" applyFill="1" applyBorder="1"/>
    <xf numFmtId="0" fontId="24" fillId="15" borderId="0" xfId="0" applyFont="1" applyFill="1" applyAlignment="1">
      <alignment horizontal="center"/>
    </xf>
    <xf numFmtId="171" fontId="24" fillId="15" borderId="0" xfId="0" applyNumberFormat="1" applyFont="1" applyFill="1" applyAlignment="1">
      <alignment horizontal="center"/>
    </xf>
    <xf numFmtId="0" fontId="24" fillId="15" borderId="36" xfId="0" applyFont="1" applyFill="1" applyBorder="1" applyAlignment="1">
      <alignment horizontal="center"/>
    </xf>
    <xf numFmtId="0" fontId="18" fillId="15" borderId="21" xfId="0" applyFont="1" applyFill="1" applyBorder="1"/>
    <xf numFmtId="170" fontId="24" fillId="15" borderId="0" xfId="1" applyNumberFormat="1" applyFont="1" applyFill="1" applyAlignment="1">
      <alignment horizontal="center"/>
    </xf>
    <xf numFmtId="170" fontId="24" fillId="15" borderId="36" xfId="1" applyNumberFormat="1" applyFont="1" applyFill="1" applyBorder="1" applyAlignment="1">
      <alignment horizontal="center"/>
    </xf>
    <xf numFmtId="170" fontId="24" fillId="15" borderId="0" xfId="0" applyNumberFormat="1" applyFont="1" applyFill="1" applyAlignment="1">
      <alignment horizontal="center"/>
    </xf>
    <xf numFmtId="0" fontId="24" fillId="15" borderId="36" xfId="0" applyFont="1" applyFill="1" applyBorder="1"/>
    <xf numFmtId="171" fontId="24" fillId="15" borderId="36" xfId="0" applyNumberFormat="1" applyFont="1" applyFill="1" applyBorder="1" applyAlignment="1">
      <alignment horizontal="center"/>
    </xf>
    <xf numFmtId="170" fontId="24" fillId="15" borderId="36" xfId="0" applyNumberFormat="1" applyFont="1" applyFill="1" applyBorder="1" applyAlignment="1">
      <alignment horizontal="center"/>
    </xf>
    <xf numFmtId="0" fontId="21" fillId="15" borderId="27" xfId="0" applyFont="1" applyFill="1" applyBorder="1"/>
    <xf numFmtId="0" fontId="19" fillId="15" borderId="0" xfId="0" applyFont="1" applyFill="1"/>
    <xf numFmtId="0" fontId="21" fillId="15" borderId="48" xfId="0" applyFont="1" applyFill="1" applyBorder="1"/>
    <xf numFmtId="0" fontId="19" fillId="15" borderId="48" xfId="0" applyFont="1" applyFill="1" applyBorder="1"/>
    <xf numFmtId="0" fontId="21" fillId="15" borderId="50" xfId="0" applyFont="1" applyFill="1" applyBorder="1"/>
    <xf numFmtId="0" fontId="32" fillId="15" borderId="27" xfId="0" applyFont="1" applyFill="1" applyBorder="1"/>
    <xf numFmtId="0" fontId="32" fillId="15" borderId="0" xfId="0" applyFont="1" applyFill="1"/>
    <xf numFmtId="0" fontId="32" fillId="16" borderId="3" xfId="0" applyFont="1" applyFill="1" applyBorder="1"/>
    <xf numFmtId="0" fontId="16" fillId="16" borderId="4" xfId="0" applyFont="1" applyFill="1" applyBorder="1"/>
    <xf numFmtId="0" fontId="32" fillId="16" borderId="4" xfId="0" applyFont="1" applyFill="1" applyBorder="1"/>
    <xf numFmtId="0" fontId="32" fillId="16" borderId="27" xfId="0" applyFont="1" applyFill="1" applyBorder="1"/>
    <xf numFmtId="3" fontId="16" fillId="16" borderId="4" xfId="0" applyNumberFormat="1" applyFont="1" applyFill="1" applyBorder="1"/>
    <xf numFmtId="0" fontId="32" fillId="16" borderId="22" xfId="0" applyFont="1" applyFill="1" applyBorder="1"/>
    <xf numFmtId="0" fontId="16" fillId="16" borderId="20" xfId="0" applyFont="1" applyFill="1" applyBorder="1"/>
    <xf numFmtId="0" fontId="32" fillId="16" borderId="26" xfId="0" applyFont="1" applyFill="1" applyBorder="1"/>
    <xf numFmtId="169" fontId="9" fillId="3" borderId="4" xfId="2" applyNumberFormat="1" applyFont="1" applyFill="1" applyBorder="1" applyAlignment="1">
      <alignment horizontal="center"/>
    </xf>
    <xf numFmtId="49" fontId="9" fillId="3" borderId="3" xfId="1" applyNumberFormat="1" applyFont="1" applyFill="1" applyBorder="1" applyAlignment="1" applyProtection="1">
      <alignment horizontal="right" vertical="center"/>
      <protection hidden="1"/>
    </xf>
    <xf numFmtId="169" fontId="9" fillId="3" borderId="31" xfId="2" applyNumberFormat="1" applyFont="1" applyFill="1" applyBorder="1" applyAlignment="1">
      <alignment horizontal="center"/>
    </xf>
    <xf numFmtId="164" fontId="9" fillId="3" borderId="3" xfId="1" applyNumberFormat="1" applyFont="1" applyFill="1" applyBorder="1" applyAlignment="1" applyProtection="1">
      <alignment horizontal="right" vertical="center"/>
      <protection hidden="1"/>
    </xf>
    <xf numFmtId="0" fontId="4" fillId="16" borderId="0" xfId="0" applyFont="1" applyFill="1"/>
    <xf numFmtId="0" fontId="20" fillId="16" borderId="4" xfId="0" applyFont="1" applyFill="1" applyBorder="1"/>
    <xf numFmtId="0" fontId="20" fillId="16" borderId="31" xfId="0" applyFont="1" applyFill="1" applyBorder="1"/>
    <xf numFmtId="0" fontId="4" fillId="16" borderId="4" xfId="0" applyFont="1" applyFill="1" applyBorder="1"/>
    <xf numFmtId="0" fontId="20" fillId="16" borderId="0" xfId="0" applyFont="1" applyFill="1"/>
    <xf numFmtId="0" fontId="20" fillId="16" borderId="36" xfId="0" applyFont="1" applyFill="1" applyBorder="1"/>
    <xf numFmtId="0" fontId="0" fillId="16" borderId="27" xfId="0" applyFill="1" applyBorder="1"/>
    <xf numFmtId="0" fontId="0" fillId="16" borderId="3" xfId="0" applyFill="1" applyBorder="1"/>
    <xf numFmtId="0" fontId="20" fillId="16" borderId="21" xfId="0" applyFont="1" applyFill="1" applyBorder="1"/>
    <xf numFmtId="0" fontId="43" fillId="14" borderId="0" xfId="0" applyFont="1" applyFill="1"/>
    <xf numFmtId="169" fontId="0" fillId="0" borderId="0" xfId="2" applyNumberFormat="1" applyFont="1"/>
    <xf numFmtId="169" fontId="42" fillId="0" borderId="0" xfId="2" applyNumberFormat="1" applyFont="1"/>
    <xf numFmtId="0" fontId="46" fillId="14" borderId="0" xfId="0" applyFont="1" applyFill="1" applyAlignment="1">
      <alignment horizontal="center" vertical="center" wrapText="1"/>
    </xf>
    <xf numFmtId="177" fontId="0" fillId="3" borderId="0" xfId="0" applyNumberFormat="1" applyFill="1"/>
    <xf numFmtId="177" fontId="0" fillId="3" borderId="52" xfId="0" applyNumberFormat="1" applyFill="1" applyBorder="1"/>
    <xf numFmtId="0" fontId="0" fillId="3" borderId="0" xfId="0" applyFill="1" applyAlignment="1">
      <alignment horizontal="left" indent="1"/>
    </xf>
    <xf numFmtId="0" fontId="0" fillId="3" borderId="52" xfId="0" applyFill="1" applyBorder="1" applyAlignment="1">
      <alignment horizontal="left" indent="1"/>
    </xf>
    <xf numFmtId="0" fontId="0" fillId="0" borderId="0" xfId="0" applyAlignment="1">
      <alignment wrapText="1"/>
    </xf>
    <xf numFmtId="178" fontId="0" fillId="0" borderId="0" xfId="4" applyNumberFormat="1" applyFont="1" applyAlignment="1">
      <alignment wrapText="1"/>
    </xf>
    <xf numFmtId="0" fontId="47" fillId="0" borderId="0" xfId="0" applyFont="1"/>
    <xf numFmtId="0" fontId="0" fillId="17" borderId="0" xfId="0" applyFill="1"/>
    <xf numFmtId="178" fontId="0" fillId="17" borderId="0" xfId="4" applyNumberFormat="1" applyFont="1" applyFill="1"/>
    <xf numFmtId="178" fontId="0" fillId="18" borderId="0" xfId="4" applyNumberFormat="1" applyFont="1" applyFill="1"/>
    <xf numFmtId="0" fontId="0" fillId="18" borderId="0" xfId="0" applyFill="1"/>
    <xf numFmtId="0" fontId="7" fillId="4" borderId="5" xfId="0" applyFont="1" applyFill="1" applyBorder="1" applyAlignment="1">
      <alignment horizontal="left"/>
    </xf>
    <xf numFmtId="0" fontId="48" fillId="0" borderId="0" xfId="0" applyFont="1" applyAlignment="1">
      <alignment horizontal="left" vertical="center" readingOrder="1"/>
    </xf>
    <xf numFmtId="0" fontId="49" fillId="14" borderId="0" xfId="0" applyFont="1" applyFill="1"/>
    <xf numFmtId="0" fontId="49" fillId="14" borderId="0" xfId="0" applyFont="1" applyFill="1" applyAlignment="1">
      <alignment horizontal="right"/>
    </xf>
    <xf numFmtId="0" fontId="0" fillId="19" borderId="0" xfId="0" applyFill="1"/>
    <xf numFmtId="0" fontId="49" fillId="14" borderId="0" xfId="0" applyFont="1" applyFill="1" applyAlignment="1">
      <alignment horizontal="left"/>
    </xf>
    <xf numFmtId="0" fontId="43" fillId="20" borderId="0" xfId="0" applyFont="1" applyFill="1"/>
    <xf numFmtId="0" fontId="48" fillId="0" borderId="0" xfId="0" applyFont="1" applyAlignment="1">
      <alignment horizontal="left"/>
    </xf>
    <xf numFmtId="0" fontId="48" fillId="0" borderId="0" xfId="0" applyFont="1"/>
    <xf numFmtId="0" fontId="0" fillId="21" borderId="0" xfId="0" applyFill="1"/>
    <xf numFmtId="0" fontId="2" fillId="0" borderId="0" xfId="3"/>
    <xf numFmtId="0" fontId="50" fillId="0" borderId="0" xfId="0" applyFont="1" applyAlignment="1">
      <alignment horizontal="center" vertical="center" readingOrder="1"/>
    </xf>
    <xf numFmtId="0" fontId="50" fillId="0" borderId="0" xfId="0" applyFont="1" applyAlignment="1">
      <alignment horizontal="left" vertical="center" readingOrder="1"/>
    </xf>
    <xf numFmtId="0" fontId="49" fillId="14" borderId="0" xfId="0" applyFont="1" applyFill="1" applyAlignment="1">
      <alignment horizontal="left" wrapText="1"/>
    </xf>
    <xf numFmtId="178" fontId="0" fillId="21" borderId="0" xfId="4" applyNumberFormat="1" applyFont="1" applyFill="1" applyAlignment="1">
      <alignment wrapText="1"/>
    </xf>
    <xf numFmtId="0" fontId="51" fillId="0" borderId="0" xfId="0" applyFont="1" applyAlignment="1">
      <alignment horizontal="left" vertical="center" readingOrder="1"/>
    </xf>
    <xf numFmtId="0" fontId="52" fillId="14" borderId="0" xfId="0" applyFont="1" applyFill="1" applyAlignment="1">
      <alignment horizontal="left" wrapText="1"/>
    </xf>
    <xf numFmtId="0" fontId="53" fillId="0" borderId="0" xfId="0" applyFont="1" applyAlignment="1">
      <alignment horizontal="left" vertical="center" readingOrder="1"/>
    </xf>
    <xf numFmtId="0" fontId="54" fillId="3" borderId="0" xfId="0" applyFont="1" applyFill="1"/>
    <xf numFmtId="0" fontId="54" fillId="14" borderId="0" xfId="0" applyFont="1" applyFill="1"/>
    <xf numFmtId="0" fontId="55" fillId="3" borderId="0" xfId="0" applyFont="1" applyFill="1"/>
    <xf numFmtId="0" fontId="56" fillId="14" borderId="0" xfId="0" applyFont="1" applyFill="1" applyAlignment="1">
      <alignment vertical="center"/>
    </xf>
    <xf numFmtId="0" fontId="7" fillId="4" borderId="0" xfId="0" applyFont="1" applyFill="1"/>
    <xf numFmtId="3" fontId="9" fillId="0" borderId="33" xfId="39" applyNumberFormat="1" applyFont="1" applyBorder="1" applyAlignment="1" applyProtection="1">
      <alignment horizontal="right"/>
      <protection hidden="1"/>
    </xf>
    <xf numFmtId="3" fontId="9" fillId="2" borderId="23" xfId="39" applyNumberFormat="1" applyFont="1" applyFill="1" applyBorder="1" applyAlignment="1" applyProtection="1">
      <alignment horizontal="right"/>
      <protection hidden="1"/>
    </xf>
    <xf numFmtId="168" fontId="13" fillId="4" borderId="5" xfId="39" applyNumberFormat="1" applyFont="1" applyFill="1" applyBorder="1" applyAlignment="1">
      <alignment horizontal="right" indent="1"/>
    </xf>
    <xf numFmtId="0" fontId="26" fillId="0" borderId="4" xfId="0" applyFont="1" applyBorder="1"/>
    <xf numFmtId="43" fontId="0" fillId="0" borderId="0" xfId="0" applyNumberFormat="1"/>
    <xf numFmtId="174" fontId="20" fillId="3" borderId="30" xfId="1" applyNumberFormat="1" applyFont="1" applyFill="1" applyBorder="1" applyAlignment="1"/>
    <xf numFmtId="0" fontId="58" fillId="14" borderId="0" xfId="0" applyFont="1" applyFill="1"/>
    <xf numFmtId="0" fontId="57" fillId="14" borderId="0" xfId="0" applyFont="1" applyFill="1"/>
    <xf numFmtId="0" fontId="59" fillId="14" borderId="0" xfId="0" applyFont="1" applyFill="1"/>
    <xf numFmtId="179" fontId="59" fillId="14" borderId="0" xfId="0" applyNumberFormat="1" applyFont="1" applyFill="1"/>
    <xf numFmtId="0" fontId="60" fillId="14" borderId="0" xfId="0" applyFont="1" applyFill="1"/>
    <xf numFmtId="0" fontId="16" fillId="3" borderId="21" xfId="0" applyFont="1" applyFill="1" applyBorder="1" applyAlignment="1">
      <alignment horizontal="center"/>
    </xf>
    <xf numFmtId="0" fontId="16" fillId="3" borderId="31" xfId="0" applyFont="1" applyFill="1" applyBorder="1" applyAlignment="1">
      <alignment horizontal="center"/>
    </xf>
    <xf numFmtId="3" fontId="33" fillId="14" borderId="35" xfId="0" applyNumberFormat="1" applyFont="1" applyFill="1" applyBorder="1"/>
    <xf numFmtId="3" fontId="33" fillId="14" borderId="35" xfId="0" applyNumberFormat="1" applyFont="1" applyFill="1" applyBorder="1" applyAlignment="1">
      <alignment horizontal="left" vertical="center"/>
    </xf>
    <xf numFmtId="0" fontId="33" fillId="14" borderId="35" xfId="0" applyFont="1" applyFill="1" applyBorder="1" applyAlignment="1">
      <alignment horizontal="center"/>
    </xf>
    <xf numFmtId="0" fontId="19" fillId="15" borderId="31" xfId="0" applyFont="1" applyFill="1" applyBorder="1" applyAlignment="1">
      <alignment horizontal="center"/>
    </xf>
    <xf numFmtId="0" fontId="19" fillId="15" borderId="3" xfId="0" applyFont="1" applyFill="1" applyBorder="1"/>
    <xf numFmtId="0" fontId="19" fillId="15" borderId="31" xfId="0" applyFont="1" applyFill="1" applyBorder="1"/>
    <xf numFmtId="0" fontId="16" fillId="3" borderId="3" xfId="0" applyFont="1" applyFill="1" applyBorder="1"/>
    <xf numFmtId="0" fontId="9" fillId="3" borderId="4" xfId="0" applyFont="1" applyFill="1" applyBorder="1"/>
    <xf numFmtId="0" fontId="3" fillId="14" borderId="35" xfId="0" applyFont="1" applyFill="1" applyBorder="1"/>
    <xf numFmtId="0" fontId="32" fillId="15" borderId="3" xfId="0" applyFont="1" applyFill="1" applyBorder="1"/>
    <xf numFmtId="0" fontId="32" fillId="0" borderId="26" xfId="0" applyFont="1" applyBorder="1"/>
    <xf numFmtId="0" fontId="19" fillId="15" borderId="7" xfId="0" applyFont="1" applyFill="1" applyBorder="1"/>
    <xf numFmtId="0" fontId="16" fillId="0" borderId="3" xfId="0" applyFont="1" applyBorder="1"/>
    <xf numFmtId="0" fontId="16" fillId="0" borderId="26" xfId="0" applyFont="1" applyBorder="1"/>
    <xf numFmtId="0" fontId="27" fillId="15" borderId="31" xfId="0" applyFont="1" applyFill="1" applyBorder="1"/>
    <xf numFmtId="3" fontId="9" fillId="3" borderId="21" xfId="0" applyNumberFormat="1" applyFont="1" applyFill="1" applyBorder="1"/>
    <xf numFmtId="0" fontId="0" fillId="14" borderId="35" xfId="0" applyFill="1" applyBorder="1"/>
    <xf numFmtId="0" fontId="19" fillId="15" borderId="7" xfId="0" applyFont="1" applyFill="1" applyBorder="1" applyAlignment="1">
      <alignment horizontal="center"/>
    </xf>
    <xf numFmtId="0" fontId="19" fillId="15" borderId="22" xfId="0" applyFont="1" applyFill="1" applyBorder="1"/>
    <xf numFmtId="0" fontId="25" fillId="14" borderId="35" xfId="0" applyFont="1" applyFill="1" applyBorder="1"/>
    <xf numFmtId="0" fontId="21" fillId="15" borderId="3" xfId="0" applyFont="1" applyFill="1" applyBorder="1"/>
    <xf numFmtId="0" fontId="62" fillId="3" borderId="0" xfId="0" applyFont="1" applyFill="1"/>
    <xf numFmtId="0" fontId="64" fillId="3" borderId="0" xfId="0" applyFont="1" applyFill="1"/>
    <xf numFmtId="3" fontId="4" fillId="3" borderId="0" xfId="0" applyNumberFormat="1" applyFont="1" applyFill="1"/>
    <xf numFmtId="3" fontId="0" fillId="0" borderId="0" xfId="0" applyNumberFormat="1" applyAlignment="1">
      <alignment horizontal="center"/>
    </xf>
    <xf numFmtId="0" fontId="25" fillId="3" borderId="52" xfId="0" applyFont="1" applyFill="1" applyBorder="1" applyAlignment="1">
      <alignment wrapText="1"/>
    </xf>
    <xf numFmtId="0" fontId="25" fillId="3" borderId="51" xfId="0" applyFont="1" applyFill="1" applyBorder="1" applyAlignment="1">
      <alignment horizontal="left"/>
    </xf>
    <xf numFmtId="0" fontId="25" fillId="3" borderId="53" xfId="0" applyFont="1" applyFill="1" applyBorder="1" applyAlignment="1">
      <alignment horizontal="left"/>
    </xf>
    <xf numFmtId="177" fontId="25" fillId="3" borderId="51" xfId="0" applyNumberFormat="1" applyFont="1" applyFill="1" applyBorder="1"/>
    <xf numFmtId="177" fontId="25" fillId="3" borderId="53" xfId="0" applyNumberFormat="1" applyFont="1" applyFill="1" applyBorder="1"/>
    <xf numFmtId="37" fontId="25" fillId="3" borderId="51" xfId="1" applyNumberFormat="1" applyFont="1" applyFill="1" applyBorder="1"/>
    <xf numFmtId="37" fontId="0" fillId="3" borderId="0" xfId="1" applyNumberFormat="1" applyFont="1" applyFill="1"/>
    <xf numFmtId="37" fontId="0" fillId="3" borderId="52" xfId="1" applyNumberFormat="1" applyFont="1" applyFill="1" applyBorder="1"/>
    <xf numFmtId="37" fontId="25" fillId="3" borderId="53" xfId="1" applyNumberFormat="1" applyFont="1" applyFill="1" applyBorder="1"/>
    <xf numFmtId="168" fontId="65" fillId="4" borderId="5" xfId="39" applyNumberFormat="1" applyFont="1" applyFill="1" applyBorder="1" applyAlignment="1">
      <alignment horizontal="right"/>
    </xf>
    <xf numFmtId="42" fontId="65" fillId="0" borderId="5" xfId="1" applyNumberFormat="1" applyFont="1" applyBorder="1" applyAlignment="1">
      <alignment horizontal="right"/>
    </xf>
    <xf numFmtId="172" fontId="65" fillId="0" borderId="19" xfId="4" applyNumberFormat="1" applyFont="1" applyBorder="1"/>
    <xf numFmtId="4" fontId="9" fillId="3" borderId="0" xfId="0" applyNumberFormat="1" applyFont="1" applyFill="1"/>
    <xf numFmtId="0" fontId="63" fillId="3" borderId="0" xfId="3" applyFont="1" applyFill="1" applyAlignment="1">
      <alignment horizontal="left"/>
    </xf>
    <xf numFmtId="179" fontId="59" fillId="14" borderId="0" xfId="0" applyNumberFormat="1" applyFont="1" applyFill="1" applyAlignment="1">
      <alignment horizontal="center"/>
    </xf>
    <xf numFmtId="0" fontId="61" fillId="14" borderId="0" xfId="3" applyFont="1" applyFill="1" applyAlignment="1">
      <alignment horizontal="left"/>
    </xf>
    <xf numFmtId="0" fontId="63" fillId="3" borderId="0" xfId="3" applyFont="1" applyFill="1" applyAlignment="1">
      <alignment horizontal="center"/>
    </xf>
    <xf numFmtId="0" fontId="10" fillId="16" borderId="3" xfId="0" applyFont="1" applyFill="1" applyBorder="1"/>
    <xf numFmtId="0" fontId="10" fillId="16" borderId="4" xfId="0" applyFont="1" applyFill="1" applyBorder="1"/>
    <xf numFmtId="164" fontId="9" fillId="3" borderId="3" xfId="1" applyNumberFormat="1" applyFont="1" applyFill="1" applyBorder="1" applyAlignment="1" applyProtection="1">
      <alignment horizontal="center" vertical="center"/>
      <protection hidden="1"/>
    </xf>
    <xf numFmtId="164" fontId="9" fillId="3" borderId="4" xfId="1" applyNumberFormat="1" applyFont="1" applyFill="1" applyBorder="1" applyAlignment="1" applyProtection="1">
      <alignment horizontal="center" vertical="center"/>
      <protection hidden="1"/>
    </xf>
    <xf numFmtId="164" fontId="9" fillId="3" borderId="5" xfId="1" applyNumberFormat="1" applyFont="1" applyFill="1" applyBorder="1" applyAlignment="1" applyProtection="1">
      <alignment horizontal="center" vertical="center"/>
      <protection hidden="1"/>
    </xf>
    <xf numFmtId="0" fontId="12" fillId="14" borderId="3" xfId="0" applyFont="1" applyFill="1" applyBorder="1" applyAlignment="1">
      <alignment vertical="center"/>
    </xf>
    <xf numFmtId="0" fontId="12" fillId="14" borderId="4" xfId="0" applyFont="1" applyFill="1" applyBorder="1" applyAlignment="1">
      <alignment vertical="center"/>
    </xf>
    <xf numFmtId="0" fontId="12" fillId="14" borderId="31" xfId="0" applyFont="1" applyFill="1" applyBorder="1" applyAlignment="1">
      <alignment vertical="center"/>
    </xf>
    <xf numFmtId="168" fontId="13" fillId="14" borderId="3" xfId="1" applyNumberFormat="1" applyFont="1" applyFill="1" applyBorder="1" applyAlignment="1">
      <alignment vertical="center"/>
    </xf>
    <xf numFmtId="168" fontId="13" fillId="14" borderId="31" xfId="1" applyNumberFormat="1" applyFont="1" applyFill="1" applyBorder="1" applyAlignment="1">
      <alignment vertical="center"/>
    </xf>
    <xf numFmtId="168" fontId="13" fillId="14" borderId="4" xfId="1" applyNumberFormat="1" applyFont="1" applyFill="1" applyBorder="1" applyAlignment="1">
      <alignment vertical="center"/>
    </xf>
    <xf numFmtId="0" fontId="10" fillId="16" borderId="31" xfId="0" applyFont="1" applyFill="1" applyBorder="1"/>
    <xf numFmtId="0" fontId="10" fillId="16" borderId="26" xfId="0" applyFont="1" applyFill="1" applyBorder="1"/>
    <xf numFmtId="0" fontId="10" fillId="16" borderId="20" xfId="0" applyFont="1" applyFill="1" applyBorder="1"/>
    <xf numFmtId="0" fontId="10" fillId="16" borderId="21" xfId="0" applyFont="1" applyFill="1" applyBorder="1"/>
    <xf numFmtId="0" fontId="10" fillId="16" borderId="22" xfId="0" applyFont="1" applyFill="1" applyBorder="1"/>
    <xf numFmtId="0" fontId="10" fillId="16" borderId="6" xfId="0" applyFont="1" applyFill="1" applyBorder="1"/>
    <xf numFmtId="0" fontId="10" fillId="16" borderId="7" xfId="0" applyFont="1" applyFill="1" applyBorder="1"/>
    <xf numFmtId="49" fontId="9" fillId="3" borderId="3" xfId="1" applyNumberFormat="1" applyFont="1" applyFill="1" applyBorder="1" applyAlignment="1" applyProtection="1">
      <alignment horizontal="right" vertical="center"/>
      <protection hidden="1"/>
    </xf>
    <xf numFmtId="49" fontId="9" fillId="3" borderId="4" xfId="1" applyNumberFormat="1" applyFont="1" applyFill="1" applyBorder="1" applyAlignment="1" applyProtection="1">
      <alignment horizontal="right" vertical="center"/>
      <protection hidden="1"/>
    </xf>
    <xf numFmtId="49" fontId="9" fillId="3" borderId="5" xfId="1" applyNumberFormat="1" applyFont="1" applyFill="1" applyBorder="1" applyAlignment="1" applyProtection="1">
      <alignment horizontal="right" vertical="center"/>
      <protection hidden="1"/>
    </xf>
    <xf numFmtId="0" fontId="10" fillId="16" borderId="27" xfId="0" applyFont="1" applyFill="1" applyBorder="1"/>
    <xf numFmtId="0" fontId="10" fillId="16" borderId="0" xfId="0" applyFont="1" applyFill="1"/>
    <xf numFmtId="0" fontId="10" fillId="16" borderId="36" xfId="0" applyFont="1" applyFill="1" applyBorder="1"/>
    <xf numFmtId="0" fontId="12" fillId="14" borderId="3" xfId="0" applyFont="1" applyFill="1" applyBorder="1" applyAlignment="1">
      <alignment horizontal="left" vertical="center"/>
    </xf>
    <xf numFmtId="0" fontId="12" fillId="14" borderId="4" xfId="0" applyFont="1" applyFill="1" applyBorder="1" applyAlignment="1">
      <alignment horizontal="left" vertical="center"/>
    </xf>
    <xf numFmtId="0" fontId="12" fillId="14" borderId="31" xfId="0" applyFont="1" applyFill="1" applyBorder="1" applyAlignment="1">
      <alignment horizontal="left" vertical="center"/>
    </xf>
    <xf numFmtId="1" fontId="12" fillId="14" borderId="4" xfId="0" applyNumberFormat="1" applyFont="1" applyFill="1" applyBorder="1" applyAlignment="1">
      <alignment horizontal="center" vertical="center"/>
    </xf>
    <xf numFmtId="1" fontId="12" fillId="14" borderId="31" xfId="0" applyNumberFormat="1" applyFont="1" applyFill="1" applyBorder="1" applyAlignment="1">
      <alignment horizontal="center" vertical="center"/>
    </xf>
    <xf numFmtId="0" fontId="32" fillId="3" borderId="0" xfId="0" applyFont="1" applyFill="1" applyAlignment="1">
      <alignment horizontal="center"/>
    </xf>
    <xf numFmtId="0" fontId="22" fillId="3" borderId="0" xfId="0" applyFont="1" applyFill="1" applyAlignment="1">
      <alignment horizontal="left" indent="1"/>
    </xf>
    <xf numFmtId="0" fontId="7" fillId="14" borderId="22" xfId="0" applyFont="1" applyFill="1" applyBorder="1" applyAlignment="1">
      <alignment horizontal="center" vertical="center" wrapText="1"/>
    </xf>
    <xf numFmtId="0" fontId="7" fillId="14" borderId="6" xfId="0" applyFont="1" applyFill="1" applyBorder="1" applyAlignment="1">
      <alignment horizontal="center" vertical="center" wrapText="1"/>
    </xf>
    <xf numFmtId="0" fontId="7" fillId="14" borderId="7" xfId="0" applyFont="1" applyFill="1" applyBorder="1" applyAlignment="1">
      <alignment horizontal="center" vertical="center" wrapText="1"/>
    </xf>
    <xf numFmtId="0" fontId="7" fillId="14" borderId="27" xfId="0" applyFont="1" applyFill="1" applyBorder="1" applyAlignment="1">
      <alignment horizontal="center" vertical="center" wrapText="1"/>
    </xf>
    <xf numFmtId="0" fontId="7" fillId="14" borderId="0" xfId="0" applyFont="1" applyFill="1" applyAlignment="1">
      <alignment horizontal="center" vertical="center" wrapText="1"/>
    </xf>
    <xf numFmtId="0" fontId="7" fillId="14" borderId="36" xfId="0" applyFont="1" applyFill="1" applyBorder="1" applyAlignment="1">
      <alignment horizontal="center" vertical="center" wrapText="1"/>
    </xf>
    <xf numFmtId="0" fontId="7" fillId="14" borderId="26" xfId="0" applyFont="1" applyFill="1" applyBorder="1" applyAlignment="1">
      <alignment horizontal="center" vertical="center" wrapText="1"/>
    </xf>
    <xf numFmtId="0" fontId="7" fillId="14" borderId="20" xfId="0" applyFont="1" applyFill="1" applyBorder="1" applyAlignment="1">
      <alignment horizontal="center" vertical="center" wrapText="1"/>
    </xf>
    <xf numFmtId="0" fontId="7" fillId="14" borderId="21" xfId="0" applyFont="1" applyFill="1" applyBorder="1" applyAlignment="1">
      <alignment horizontal="center" vertical="center" wrapText="1"/>
    </xf>
    <xf numFmtId="1" fontId="12" fillId="14" borderId="3" xfId="0" applyNumberFormat="1" applyFont="1" applyFill="1" applyBorder="1" applyAlignment="1">
      <alignment horizontal="center" vertical="center"/>
    </xf>
    <xf numFmtId="3" fontId="33" fillId="14" borderId="35" xfId="0" applyNumberFormat="1" applyFont="1" applyFill="1" applyBorder="1" applyAlignment="1">
      <alignment horizontal="center"/>
    </xf>
    <xf numFmtId="0" fontId="33" fillId="14" borderId="35" xfId="0" applyFont="1" applyFill="1" applyBorder="1" applyAlignment="1">
      <alignment horizontal="center"/>
    </xf>
    <xf numFmtId="3" fontId="33" fillId="14" borderId="34" xfId="0" applyNumberFormat="1" applyFont="1" applyFill="1" applyBorder="1" applyAlignment="1">
      <alignment horizontal="center"/>
    </xf>
    <xf numFmtId="0" fontId="33" fillId="14" borderId="38" xfId="0" applyFont="1" applyFill="1" applyBorder="1" applyAlignment="1">
      <alignment horizontal="center"/>
    </xf>
    <xf numFmtId="0" fontId="27" fillId="15" borderId="35" xfId="0" applyFont="1" applyFill="1" applyBorder="1" applyAlignment="1">
      <alignment horizontal="center"/>
    </xf>
    <xf numFmtId="0" fontId="27" fillId="15" borderId="39" xfId="0" applyFont="1" applyFill="1" applyBorder="1" applyAlignment="1">
      <alignment horizontal="center"/>
    </xf>
    <xf numFmtId="3" fontId="16" fillId="3" borderId="4" xfId="0" applyNumberFormat="1" applyFont="1" applyFill="1" applyBorder="1" applyAlignment="1">
      <alignment horizontal="center"/>
    </xf>
    <xf numFmtId="0" fontId="16" fillId="3" borderId="4" xfId="0" applyFont="1" applyFill="1" applyBorder="1" applyAlignment="1">
      <alignment horizontal="center"/>
    </xf>
    <xf numFmtId="0" fontId="16" fillId="3" borderId="31" xfId="0" applyFont="1" applyFill="1" applyBorder="1" applyAlignment="1">
      <alignment horizontal="center"/>
    </xf>
    <xf numFmtId="3" fontId="32" fillId="3" borderId="0" xfId="0" applyNumberFormat="1" applyFont="1" applyFill="1" applyAlignment="1">
      <alignment horizontal="center"/>
    </xf>
    <xf numFmtId="3" fontId="32" fillId="3" borderId="36" xfId="0" applyNumberFormat="1" applyFont="1" applyFill="1" applyBorder="1" applyAlignment="1">
      <alignment horizontal="center"/>
    </xf>
    <xf numFmtId="0" fontId="19" fillId="3" borderId="43" xfId="0" applyFont="1" applyFill="1" applyBorder="1" applyAlignment="1">
      <alignment horizontal="center"/>
    </xf>
    <xf numFmtId="0" fontId="19" fillId="3" borderId="44" xfId="0" applyFont="1" applyFill="1" applyBorder="1" applyAlignment="1">
      <alignment horizontal="center"/>
    </xf>
    <xf numFmtId="0" fontId="27" fillId="15" borderId="4" xfId="0" applyFont="1" applyFill="1" applyBorder="1" applyAlignment="1">
      <alignment horizontal="center"/>
    </xf>
    <xf numFmtId="174" fontId="16" fillId="0" borderId="20" xfId="4" applyNumberFormat="1" applyFont="1" applyFill="1" applyBorder="1" applyAlignment="1">
      <alignment horizontal="center"/>
    </xf>
    <xf numFmtId="174" fontId="16" fillId="3" borderId="4" xfId="0" applyNumberFormat="1" applyFont="1" applyFill="1" applyBorder="1" applyAlignment="1">
      <alignment horizontal="center"/>
    </xf>
    <xf numFmtId="174" fontId="16" fillId="3" borderId="3" xfId="0" applyNumberFormat="1" applyFont="1" applyFill="1" applyBorder="1" applyAlignment="1">
      <alignment horizontal="center"/>
    </xf>
    <xf numFmtId="174" fontId="16" fillId="3" borderId="31" xfId="0" applyNumberFormat="1" applyFont="1" applyFill="1" applyBorder="1" applyAlignment="1">
      <alignment horizontal="center"/>
    </xf>
    <xf numFmtId="0" fontId="24" fillId="14" borderId="34" xfId="0" applyFont="1" applyFill="1" applyBorder="1"/>
    <xf numFmtId="0" fontId="24" fillId="14" borderId="35" xfId="0" applyFont="1" applyFill="1" applyBorder="1"/>
    <xf numFmtId="0" fontId="24" fillId="14" borderId="38" xfId="0" applyFont="1" applyFill="1" applyBorder="1"/>
    <xf numFmtId="0" fontId="27" fillId="15" borderId="50" xfId="0" applyFont="1" applyFill="1" applyBorder="1" applyAlignment="1">
      <alignment horizontal="center"/>
    </xf>
    <xf numFmtId="0" fontId="27" fillId="15" borderId="49" xfId="0" applyFont="1" applyFill="1" applyBorder="1" applyAlignment="1">
      <alignment horizontal="center"/>
    </xf>
    <xf numFmtId="3" fontId="16" fillId="3" borderId="3" xfId="0" applyNumberFormat="1" applyFont="1" applyFill="1" applyBorder="1" applyAlignment="1">
      <alignment horizontal="center"/>
    </xf>
    <xf numFmtId="3" fontId="16" fillId="3" borderId="31" xfId="0" applyNumberFormat="1" applyFont="1" applyFill="1" applyBorder="1" applyAlignment="1">
      <alignment horizontal="center"/>
    </xf>
    <xf numFmtId="0" fontId="27" fillId="15" borderId="6" xfId="0" applyFont="1" applyFill="1" applyBorder="1" applyAlignment="1">
      <alignment horizontal="center"/>
    </xf>
    <xf numFmtId="3" fontId="16" fillId="3" borderId="20" xfId="0" applyNumberFormat="1" applyFont="1" applyFill="1" applyBorder="1" applyAlignment="1">
      <alignment horizontal="center"/>
    </xf>
    <xf numFmtId="0" fontId="16" fillId="3" borderId="21" xfId="0" applyFont="1" applyFill="1" applyBorder="1" applyAlignment="1">
      <alignment horizontal="center"/>
    </xf>
    <xf numFmtId="0" fontId="16" fillId="3" borderId="3" xfId="0" applyFont="1" applyFill="1" applyBorder="1" applyAlignment="1">
      <alignment horizontal="center"/>
    </xf>
    <xf numFmtId="0" fontId="23" fillId="14" borderId="22" xfId="0" applyFont="1" applyFill="1" applyBorder="1" applyAlignment="1">
      <alignment horizontal="center" vertical="center" wrapText="1"/>
    </xf>
    <xf numFmtId="0" fontId="23" fillId="14" borderId="6" xfId="0" applyFont="1" applyFill="1" applyBorder="1" applyAlignment="1">
      <alignment horizontal="center" vertical="center" wrapText="1"/>
    </xf>
    <xf numFmtId="0" fontId="23" fillId="14" borderId="7" xfId="0" applyFont="1" applyFill="1" applyBorder="1" applyAlignment="1">
      <alignment horizontal="center" vertical="center" wrapText="1"/>
    </xf>
    <xf numFmtId="0" fontId="23" fillId="14" borderId="27" xfId="0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 wrapText="1"/>
    </xf>
    <xf numFmtId="0" fontId="23" fillId="14" borderId="36" xfId="0" applyFont="1" applyFill="1" applyBorder="1" applyAlignment="1">
      <alignment horizontal="center" vertical="center" wrapText="1"/>
    </xf>
    <xf numFmtId="0" fontId="23" fillId="14" borderId="26" xfId="0" applyFont="1" applyFill="1" applyBorder="1" applyAlignment="1">
      <alignment horizontal="center" vertical="center" wrapText="1"/>
    </xf>
    <xf numFmtId="0" fontId="23" fillId="14" borderId="20" xfId="0" applyFont="1" applyFill="1" applyBorder="1" applyAlignment="1">
      <alignment horizontal="center" vertical="center" wrapText="1"/>
    </xf>
    <xf numFmtId="0" fontId="23" fillId="14" borderId="21" xfId="0" applyFont="1" applyFill="1" applyBorder="1" applyAlignment="1">
      <alignment horizontal="center" vertical="center" wrapText="1"/>
    </xf>
    <xf numFmtId="170" fontId="20" fillId="3" borderId="4" xfId="1" applyNumberFormat="1" applyFont="1" applyFill="1" applyBorder="1" applyAlignment="1">
      <alignment horizontal="center"/>
    </xf>
    <xf numFmtId="171" fontId="20" fillId="3" borderId="4" xfId="1" applyNumberFormat="1" applyFont="1" applyFill="1" applyBorder="1" applyAlignment="1">
      <alignment horizontal="right"/>
    </xf>
    <xf numFmtId="171" fontId="20" fillId="3" borderId="31" xfId="1" applyNumberFormat="1" applyFont="1" applyFill="1" applyBorder="1" applyAlignment="1">
      <alignment horizontal="right"/>
    </xf>
    <xf numFmtId="170" fontId="24" fillId="14" borderId="4" xfId="1" applyNumberFormat="1" applyFont="1" applyFill="1" applyBorder="1" applyAlignment="1">
      <alignment horizontal="center"/>
    </xf>
    <xf numFmtId="170" fontId="24" fillId="14" borderId="4" xfId="0" applyNumberFormat="1" applyFont="1" applyFill="1" applyBorder="1" applyAlignment="1">
      <alignment horizontal="center"/>
    </xf>
    <xf numFmtId="0" fontId="24" fillId="14" borderId="4" xfId="0" applyFont="1" applyFill="1" applyBorder="1" applyAlignment="1">
      <alignment horizontal="center"/>
    </xf>
    <xf numFmtId="171" fontId="24" fillId="14" borderId="4" xfId="0" applyNumberFormat="1" applyFont="1" applyFill="1" applyBorder="1" applyAlignment="1">
      <alignment horizontal="right"/>
    </xf>
    <xf numFmtId="0" fontId="24" fillId="14" borderId="31" xfId="0" applyFont="1" applyFill="1" applyBorder="1" applyAlignment="1">
      <alignment horizontal="right"/>
    </xf>
    <xf numFmtId="0" fontId="16" fillId="16" borderId="4" xfId="0" applyFont="1" applyFill="1" applyBorder="1" applyAlignment="1">
      <alignment horizontal="left"/>
    </xf>
    <xf numFmtId="0" fontId="16" fillId="16" borderId="31" xfId="0" applyFont="1" applyFill="1" applyBorder="1" applyAlignment="1">
      <alignment horizontal="left"/>
    </xf>
    <xf numFmtId="0" fontId="18" fillId="15" borderId="20" xfId="0" applyFont="1" applyFill="1" applyBorder="1" applyAlignment="1">
      <alignment horizontal="center"/>
    </xf>
    <xf numFmtId="0" fontId="18" fillId="15" borderId="20" xfId="0" applyFont="1" applyFill="1" applyBorder="1" applyAlignment="1">
      <alignment horizontal="right"/>
    </xf>
    <xf numFmtId="0" fontId="18" fillId="15" borderId="21" xfId="0" applyFont="1" applyFill="1" applyBorder="1" applyAlignment="1">
      <alignment horizontal="right"/>
    </xf>
    <xf numFmtId="168" fontId="20" fillId="3" borderId="4" xfId="1" applyNumberFormat="1" applyFont="1" applyFill="1" applyBorder="1" applyAlignment="1">
      <alignment horizontal="center"/>
    </xf>
    <xf numFmtId="170" fontId="20" fillId="3" borderId="0" xfId="1" applyNumberFormat="1" applyFont="1" applyFill="1" applyAlignment="1">
      <alignment horizontal="center"/>
    </xf>
    <xf numFmtId="171" fontId="20" fillId="3" borderId="0" xfId="1" applyNumberFormat="1" applyFont="1" applyFill="1" applyAlignment="1">
      <alignment horizontal="right"/>
    </xf>
    <xf numFmtId="171" fontId="20" fillId="3" borderId="36" xfId="1" applyNumberFormat="1" applyFont="1" applyFill="1" applyBorder="1" applyAlignment="1">
      <alignment horizontal="right"/>
    </xf>
    <xf numFmtId="171" fontId="20" fillId="3" borderId="3" xfId="1" applyNumberFormat="1" applyFont="1" applyFill="1" applyBorder="1" applyAlignment="1">
      <alignment horizontal="right"/>
    </xf>
    <xf numFmtId="171" fontId="24" fillId="14" borderId="31" xfId="0" applyNumberFormat="1" applyFont="1" applyFill="1" applyBorder="1" applyAlignment="1">
      <alignment horizontal="right"/>
    </xf>
    <xf numFmtId="0" fontId="19" fillId="15" borderId="48" xfId="0" applyFont="1" applyFill="1" applyBorder="1" applyAlignment="1">
      <alignment horizontal="left"/>
    </xf>
    <xf numFmtId="0" fontId="19" fillId="15" borderId="49" xfId="0" applyFont="1" applyFill="1" applyBorder="1" applyAlignment="1">
      <alignment horizontal="left"/>
    </xf>
    <xf numFmtId="0" fontId="44" fillId="14" borderId="0" xfId="0" applyFont="1" applyFill="1" applyAlignment="1">
      <alignment horizontal="center" vertical="center" wrapText="1"/>
    </xf>
    <xf numFmtId="0" fontId="45" fillId="14" borderId="0" xfId="0" applyFont="1" applyFill="1" applyAlignment="1">
      <alignment horizontal="center"/>
    </xf>
    <xf numFmtId="0" fontId="34" fillId="3" borderId="0" xfId="0" applyFont="1" applyFill="1" applyAlignment="1">
      <alignment horizontal="center" vertical="top" wrapText="1"/>
    </xf>
  </cellXfs>
  <cellStyles count="91">
    <cellStyle name="'[Prototype - dialogs.xlsm]17. MR-Equity Result'!$A$12:$M$12" xfId="9" xr:uid="{00000000-0005-0000-0000-000000000000}"/>
    <cellStyle name="'[Prototype - dialogs.xlsm]17. MR-Equity Result'!$A$12:$N$12" xfId="10" xr:uid="{00000000-0005-0000-0000-000001000000}"/>
    <cellStyle name="'[Prototype - dialogs.xlsm]17. MR-Equity Result'!$A$12:$N$18" xfId="11" xr:uid="{00000000-0005-0000-0000-000002000000}"/>
    <cellStyle name="'[Prototype - dialogs.xlsm]20. BS-Statement. of Fin. Pos.'!$J$14:$J$18" xfId="12" xr:uid="{00000000-0005-0000-0000-000003000000}"/>
    <cellStyle name="'[Prototype - dialogs.xlsm]20. BS-Statement. of Fin. Pos.'!$J$21:$J$28" xfId="13" xr:uid="{00000000-0005-0000-0000-000004000000}"/>
    <cellStyle name="=C:\WINNT35\SYSTEM32\COMMAND.COM" xfId="14" xr:uid="{00000000-0005-0000-0000-000005000000}"/>
    <cellStyle name="=C:\WINNT35\SYSTEM32\COMMAND.COM 2" xfId="15" xr:uid="{00000000-0005-0000-0000-000006000000}"/>
    <cellStyle name="=C:\WINNT35\SYSTEM32\COMMAND.COM 2 2" xfId="42" xr:uid="{00000000-0005-0000-0000-000007000000}"/>
    <cellStyle name="=C:\WINNT35\SYSTEM32\COMMAND.COM 3" xfId="41" xr:uid="{00000000-0005-0000-0000-000008000000}"/>
    <cellStyle name="Comma" xfId="1" builtinId="3"/>
    <cellStyle name="Comma 10" xfId="57" xr:uid="{00000000-0005-0000-0000-00000A000000}"/>
    <cellStyle name="Comma 10 2" xfId="80" xr:uid="{00000000-0005-0000-0000-00000B000000}"/>
    <cellStyle name="Comma 11" xfId="86" xr:uid="{00000000-0005-0000-0000-00000C000000}"/>
    <cellStyle name="Comma 2" xfId="17" xr:uid="{00000000-0005-0000-0000-00000D000000}"/>
    <cellStyle name="Comma 2 2" xfId="43" xr:uid="{00000000-0005-0000-0000-00000E000000}"/>
    <cellStyle name="Comma 3" xfId="18" xr:uid="{00000000-0005-0000-0000-00000F000000}"/>
    <cellStyle name="Comma 3 2" xfId="44" xr:uid="{00000000-0005-0000-0000-000010000000}"/>
    <cellStyle name="Comma 4" xfId="19" xr:uid="{00000000-0005-0000-0000-000011000000}"/>
    <cellStyle name="Comma 5" xfId="16" xr:uid="{00000000-0005-0000-0000-000012000000}"/>
    <cellStyle name="Comma 5 2" xfId="66" xr:uid="{00000000-0005-0000-0000-000013000000}"/>
    <cellStyle name="Comma 6" xfId="6" xr:uid="{00000000-0005-0000-0000-000014000000}"/>
    <cellStyle name="Comma 6 2" xfId="39" xr:uid="{00000000-0005-0000-0000-000015000000}"/>
    <cellStyle name="Comma 6 3" xfId="45" xr:uid="{00000000-0005-0000-0000-000016000000}"/>
    <cellStyle name="Comma 7" xfId="37" xr:uid="{00000000-0005-0000-0000-000017000000}"/>
    <cellStyle name="Comma 8" xfId="61" xr:uid="{00000000-0005-0000-0000-000018000000}"/>
    <cellStyle name="Comma 9" xfId="73" xr:uid="{00000000-0005-0000-0000-000019000000}"/>
    <cellStyle name="Currency" xfId="4" builtinId="4"/>
    <cellStyle name="Currency 2" xfId="21" xr:uid="{00000000-0005-0000-0000-00001B000000}"/>
    <cellStyle name="Currency 3" xfId="20" xr:uid="{00000000-0005-0000-0000-00001C000000}"/>
    <cellStyle name="Currency 3 2" xfId="67" xr:uid="{00000000-0005-0000-0000-00001D000000}"/>
    <cellStyle name="Currency 4" xfId="36" xr:uid="{00000000-0005-0000-0000-00001E000000}"/>
    <cellStyle name="Currency 4 2" xfId="71" xr:uid="{00000000-0005-0000-0000-00001F000000}"/>
    <cellStyle name="Currency 4 3" xfId="56" xr:uid="{00000000-0005-0000-0000-000020000000}"/>
    <cellStyle name="Currency 5" xfId="63" xr:uid="{00000000-0005-0000-0000-000021000000}"/>
    <cellStyle name="Currency 6" xfId="74" xr:uid="{00000000-0005-0000-0000-000022000000}"/>
    <cellStyle name="Currency 7" xfId="78" xr:uid="{00000000-0005-0000-0000-000023000000}"/>
    <cellStyle name="Currency 7 2" xfId="81" xr:uid="{00000000-0005-0000-0000-000024000000}"/>
    <cellStyle name="Currency 8" xfId="87" xr:uid="{00000000-0005-0000-0000-000025000000}"/>
    <cellStyle name="greyed" xfId="22" xr:uid="{00000000-0005-0000-0000-000026000000}"/>
    <cellStyle name="greyed 2" xfId="23" xr:uid="{00000000-0005-0000-0000-000027000000}"/>
    <cellStyle name="greyed 2 2" xfId="48" xr:uid="{00000000-0005-0000-0000-000028000000}"/>
    <cellStyle name="greyed 3" xfId="47" xr:uid="{00000000-0005-0000-0000-000029000000}"/>
    <cellStyle name="Hyperlink" xfId="3" builtinId="8"/>
    <cellStyle name="MarkUp_Table" xfId="24" xr:uid="{00000000-0005-0000-0000-00002B000000}"/>
    <cellStyle name="Normal" xfId="0" builtinId="0"/>
    <cellStyle name="Normal 10" xfId="85" xr:uid="{00000000-0005-0000-0000-00002D000000}"/>
    <cellStyle name="Normal 2" xfId="25" xr:uid="{00000000-0005-0000-0000-00002E000000}"/>
    <cellStyle name="Normal 2 2" xfId="50" xr:uid="{00000000-0005-0000-0000-00002F000000}"/>
    <cellStyle name="Normal 3" xfId="26" xr:uid="{00000000-0005-0000-0000-000030000000}"/>
    <cellStyle name="Normal 3 2" xfId="27" xr:uid="{00000000-0005-0000-0000-000031000000}"/>
    <cellStyle name="Normal 3 2 2" xfId="49" xr:uid="{00000000-0005-0000-0000-000032000000}"/>
    <cellStyle name="Normal 3 2 3" xfId="69" xr:uid="{00000000-0005-0000-0000-000033000000}"/>
    <cellStyle name="Normal 3 2 4" xfId="76" xr:uid="{00000000-0005-0000-0000-000034000000}"/>
    <cellStyle name="Normal 3 2 5" xfId="83" xr:uid="{00000000-0005-0000-0000-000035000000}"/>
    <cellStyle name="Normal 3 2 6" xfId="89" xr:uid="{00000000-0005-0000-0000-000036000000}"/>
    <cellStyle name="Normal 3 3" xfId="38" xr:uid="{00000000-0005-0000-0000-000037000000}"/>
    <cellStyle name="Normal 3 4" xfId="68" xr:uid="{00000000-0005-0000-0000-000038000000}"/>
    <cellStyle name="Normal 3 5" xfId="75" xr:uid="{00000000-0005-0000-0000-000039000000}"/>
    <cellStyle name="Normal 3 6" xfId="82" xr:uid="{00000000-0005-0000-0000-00003A000000}"/>
    <cellStyle name="Normal 3 7" xfId="88" xr:uid="{00000000-0005-0000-0000-00003B000000}"/>
    <cellStyle name="Normal 4" xfId="28" xr:uid="{00000000-0005-0000-0000-00003C000000}"/>
    <cellStyle name="Normal 4 2" xfId="59" xr:uid="{00000000-0005-0000-0000-00003D000000}"/>
    <cellStyle name="Normal 4 3" xfId="70" xr:uid="{00000000-0005-0000-0000-00003E000000}"/>
    <cellStyle name="Normal 4 4" xfId="77" xr:uid="{00000000-0005-0000-0000-00003F000000}"/>
    <cellStyle name="Normal 4 5" xfId="84" xr:uid="{00000000-0005-0000-0000-000040000000}"/>
    <cellStyle name="Normal 4 6" xfId="90" xr:uid="{00000000-0005-0000-0000-000041000000}"/>
    <cellStyle name="Normal 5" xfId="8" xr:uid="{00000000-0005-0000-0000-000042000000}"/>
    <cellStyle name="Normal 5 2" xfId="65" xr:uid="{00000000-0005-0000-0000-000043000000}"/>
    <cellStyle name="Normal 6" xfId="5" xr:uid="{00000000-0005-0000-0000-000044000000}"/>
    <cellStyle name="Normal 6 2" xfId="64" xr:uid="{00000000-0005-0000-0000-000045000000}"/>
    <cellStyle name="Normal 6 3" xfId="46" xr:uid="{00000000-0005-0000-0000-000046000000}"/>
    <cellStyle name="Normal 7" xfId="60" xr:uid="{00000000-0005-0000-0000-000047000000}"/>
    <cellStyle name="Normal 8" xfId="72" xr:uid="{00000000-0005-0000-0000-000048000000}"/>
    <cellStyle name="Normal 9" xfId="58" xr:uid="{00000000-0005-0000-0000-000049000000}"/>
    <cellStyle name="Normal 9 2" xfId="79" xr:uid="{00000000-0005-0000-0000-00004A000000}"/>
    <cellStyle name="Percent" xfId="2" builtinId="5"/>
    <cellStyle name="Percent 2" xfId="29" xr:uid="{00000000-0005-0000-0000-00004C000000}"/>
    <cellStyle name="Percent 2 2" xfId="51" xr:uid="{00000000-0005-0000-0000-00004D000000}"/>
    <cellStyle name="Percent 3" xfId="7" xr:uid="{00000000-0005-0000-0000-00004E000000}"/>
    <cellStyle name="Percent 3 2" xfId="40" xr:uid="{00000000-0005-0000-0000-00004F000000}"/>
    <cellStyle name="Percent 4" xfId="62" xr:uid="{00000000-0005-0000-0000-000050000000}"/>
    <cellStyle name="showExposure" xfId="30" xr:uid="{00000000-0005-0000-0000-000051000000}"/>
    <cellStyle name="showExposure 2" xfId="31" xr:uid="{00000000-0005-0000-0000-000052000000}"/>
    <cellStyle name="showExposure 2 2" xfId="53" xr:uid="{00000000-0005-0000-0000-000053000000}"/>
    <cellStyle name="showExposure 3" xfId="52" xr:uid="{00000000-0005-0000-0000-000054000000}"/>
    <cellStyle name="showPercentage" xfId="32" xr:uid="{00000000-0005-0000-0000-000055000000}"/>
    <cellStyle name="showPercentage 2" xfId="33" xr:uid="{00000000-0005-0000-0000-000056000000}"/>
    <cellStyle name="showPercentage 2 2" xfId="55" xr:uid="{00000000-0005-0000-0000-000057000000}"/>
    <cellStyle name="showPercentage 3" xfId="54" xr:uid="{00000000-0005-0000-0000-000058000000}"/>
    <cellStyle name="Style 1" xfId="34" xr:uid="{00000000-0005-0000-0000-000059000000}"/>
    <cellStyle name="Style 1 2" xfId="35" xr:uid="{00000000-0005-0000-0000-00005A000000}"/>
  </cellStyles>
  <dxfs count="33">
    <dxf>
      <font>
        <color auto="1"/>
      </font>
      <fill>
        <patternFill>
          <bgColor theme="0" tint="-0.14996795556505021"/>
        </patternFill>
      </fill>
    </dxf>
    <dxf>
      <font>
        <color auto="1"/>
      </font>
      <fill>
        <patternFill>
          <bgColor theme="0" tint="-0.14996795556505021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ont>
        <color auto="1"/>
      </font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FF"/>
      <color rgb="FFC49F05"/>
      <color rgb="FF4E98D2"/>
      <color rgb="FF00447C"/>
      <color rgb="FF003366"/>
      <color rgb="FFC9E7F6"/>
      <color rgb="FFE2C662"/>
      <color rgb="FF003399"/>
      <color rgb="FF1D0E8C"/>
      <color rgb="FF0C27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9" Type="http://schemas.openxmlformats.org/officeDocument/2006/relationships/sharedStrings" Target="sharedStrings.xml"/><Relationship Id="rId21" Type="http://schemas.openxmlformats.org/officeDocument/2006/relationships/externalLink" Target="externalLinks/externalLink11.xml"/><Relationship Id="rId34" Type="http://schemas.openxmlformats.org/officeDocument/2006/relationships/externalLink" Target="externalLinks/externalLink24.xml"/><Relationship Id="rId42" Type="http://schemas.openxmlformats.org/officeDocument/2006/relationships/calcChain" Target="calcChain.xml"/><Relationship Id="rId47" Type="http://schemas.openxmlformats.org/officeDocument/2006/relationships/customXml" Target="../customXml/item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9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37" Type="http://schemas.openxmlformats.org/officeDocument/2006/relationships/connections" Target="connections.xml"/><Relationship Id="rId40" Type="http://schemas.openxmlformats.org/officeDocument/2006/relationships/sheetMetadata" Target="metadata.xml"/><Relationship Id="rId45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4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customXml" Target="../customXml/item1.xml"/><Relationship Id="rId48" Type="http://schemas.openxmlformats.org/officeDocument/2006/relationships/customXml" Target="../customXml/item6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styles" Target="styles.xml"/><Relationship Id="rId46" Type="http://schemas.openxmlformats.org/officeDocument/2006/relationships/customXml" Target="../customXml/item4.xml"/><Relationship Id="rId20" Type="http://schemas.openxmlformats.org/officeDocument/2006/relationships/externalLink" Target="externalLinks/externalLink10.xml"/><Relationship Id="rId41" Type="http://schemas.openxmlformats.org/officeDocument/2006/relationships/powerPivotData" Target="model/item.data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DATA!$O$2</c:f>
              <c:strCache>
                <c:ptCount val="1"/>
                <c:pt idx="0">
                  <c:v>Remittance Outflows Growth Rate</c:v>
                </c:pt>
              </c:strCache>
            </c:strRef>
          </c:tx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dLbls>
            <c:dLbl>
              <c:idx val="1"/>
              <c:layout>
                <c:manualLayout>
                  <c:x val="-4.440958708089203E-2"/>
                  <c:y val="4.1571534534638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788-4C69-A768-2CA2F76D03AE}"/>
                </c:ext>
              </c:extLst>
            </c:dLbl>
            <c:dLbl>
              <c:idx val="3"/>
              <c:layout>
                <c:manualLayout>
                  <c:x val="-3.6587936819255359E-2"/>
                  <c:y val="4.55279097348324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788-4C69-A768-2CA2F76D03AE}"/>
                </c:ext>
              </c:extLst>
            </c:dLbl>
            <c:dLbl>
              <c:idx val="5"/>
              <c:layout>
                <c:manualLayout>
                  <c:x val="-2.8799126426651715E-2"/>
                  <c:y val="4.15715345346383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788-4C69-A768-2CA2F76D03AE}"/>
                </c:ext>
              </c:extLst>
            </c:dLbl>
            <c:dLbl>
              <c:idx val="7"/>
              <c:layout>
                <c:manualLayout>
                  <c:x val="-3.658793681925529E-2"/>
                  <c:y val="2.97024089340559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788-4C69-A768-2CA2F76D03AE}"/>
                </c:ext>
              </c:extLst>
            </c:dLbl>
            <c:dLbl>
              <c:idx val="9"/>
              <c:layout>
                <c:manualLayout>
                  <c:x val="-4.2974761341190222E-2"/>
                  <c:y val="4.5527909734832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788-4C69-A768-2CA2F76D03AE}"/>
                </c:ext>
              </c:extLst>
            </c:dLbl>
            <c:dLbl>
              <c:idx val="11"/>
              <c:layout>
                <c:manualLayout>
                  <c:x val="-3.0634249883129513E-2"/>
                  <c:y val="4.15715345346383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788-4C69-A768-2CA2F76D03A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25400" cap="rnd">
                <a:solidFill>
                  <a:srgbClr val="C00000"/>
                </a:solidFill>
              </a:ln>
              <a:effectLst/>
            </c:spPr>
            <c:trendlineType val="linear"/>
            <c:dispRSqr val="0"/>
            <c:dispEq val="0"/>
          </c:trendline>
          <c:cat>
            <c:strRef>
              <c:extLst>
                <c:ext xmlns:c15="http://schemas.microsoft.com/office/drawing/2012/chart" uri="{02D57815-91ED-43cb-92C2-25804820EDAC}">
                  <c15:fullRef>
                    <c15:sqref>DATA!$N$4:$N$30</c15:sqref>
                  </c15:fullRef>
                </c:ext>
              </c:extLst>
              <c:f>DATA!$N$18:$N$30</c:f>
              <c:strCache>
                <c:ptCount val="13"/>
                <c:pt idx="0">
                  <c:v>2022 Q4</c:v>
                </c:pt>
                <c:pt idx="1">
                  <c:v>2023 Q1</c:v>
                </c:pt>
                <c:pt idx="2">
                  <c:v>2023 Q2</c:v>
                </c:pt>
                <c:pt idx="3">
                  <c:v>2023 Q3</c:v>
                </c:pt>
                <c:pt idx="4">
                  <c:v>2023 Q4</c:v>
                </c:pt>
                <c:pt idx="5">
                  <c:v>2024 Q1</c:v>
                </c:pt>
                <c:pt idx="6">
                  <c:v>2024 Q2</c:v>
                </c:pt>
                <c:pt idx="7">
                  <c:v>2024 Q3</c:v>
                </c:pt>
                <c:pt idx="8">
                  <c:v>2024 Q4</c:v>
                </c:pt>
                <c:pt idx="9">
                  <c:v>2025 Q1</c:v>
                </c:pt>
                <c:pt idx="10">
                  <c:v>2025 Q2</c:v>
                </c:pt>
                <c:pt idx="11">
                  <c:v>2025 Q3</c:v>
                </c:pt>
                <c:pt idx="12">
                  <c:v>2025 Q4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DATA!$P$4:$P$30</c15:sqref>
                  </c15:fullRef>
                </c:ext>
              </c:extLst>
              <c:f>DATA!$P$18:$P$30</c:f>
              <c:numCache>
                <c:formatCode>0.0%</c:formatCode>
                <c:ptCount val="13"/>
                <c:pt idx="0">
                  <c:v>8.3145641950652494E-2</c:v>
                </c:pt>
                <c:pt idx="1">
                  <c:v>-8.0536984624987193E-2</c:v>
                </c:pt>
                <c:pt idx="2">
                  <c:v>2.4152866334940664E-2</c:v>
                </c:pt>
                <c:pt idx="3">
                  <c:v>-2.7485283510232224E-2</c:v>
                </c:pt>
                <c:pt idx="4">
                  <c:v>9.0259681432110078E-2</c:v>
                </c:pt>
                <c:pt idx="5">
                  <c:v>-4.8596328741968259E-2</c:v>
                </c:pt>
                <c:pt idx="6">
                  <c:v>2.0159007535761379E-2</c:v>
                </c:pt>
                <c:pt idx="7">
                  <c:v>-4.4560115181634434E-2</c:v>
                </c:pt>
                <c:pt idx="8">
                  <c:v>0.10871132714581978</c:v>
                </c:pt>
                <c:pt idx="9">
                  <c:v>-0.11138809980607714</c:v>
                </c:pt>
                <c:pt idx="10">
                  <c:v>0.11189008996514577</c:v>
                </c:pt>
                <c:pt idx="11">
                  <c:v>-4.5167518191696822E-2</c:v>
                </c:pt>
                <c:pt idx="12">
                  <c:v>7.9241507231980979E-2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categoryFilterExceptions>
                <c15:categoryFilterException>
                  <c15:sqref>DATA!$P$17</c15:sqref>
                  <c15:dLbl>
                    <c:idx val="-1"/>
                    <c:layout>
                      <c:manualLayout>
                        <c:x val="-4.0307093781723671E-3"/>
                        <c:y val="-1.3817718268079768E-2"/>
                      </c:manualLayout>
                    </c:layout>
                    <c:dLblPos val="r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E9EA-4FCD-AD0F-E21763F5DF57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0-31ED-4C3B-A511-64E4D95CC858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995171695"/>
        <c:axId val="1995187055"/>
      </c:lineChart>
      <c:catAx>
        <c:axId val="199517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87055"/>
        <c:crosses val="autoZero"/>
        <c:auto val="1"/>
        <c:lblAlgn val="ctr"/>
        <c:lblOffset val="100"/>
        <c:noMultiLvlLbl val="0"/>
      </c:catAx>
      <c:valAx>
        <c:axId val="1995187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Growth Rate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71695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DATA!$T$2</c:f>
              <c:strCache>
                <c:ptCount val="1"/>
                <c:pt idx="0">
                  <c:v>Remittance Inflows Growth Rate</c:v>
                </c:pt>
              </c:strCache>
            </c:strRef>
          </c:tx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dLbls>
            <c:dLbl>
              <c:idx val="1"/>
              <c:layout>
                <c:manualLayout>
                  <c:x val="-3.5359894237267674E-2"/>
                  <c:y val="4.18510360910890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4CC-41D8-8E4E-867500689DD5}"/>
                </c:ext>
              </c:extLst>
            </c:dLbl>
            <c:dLbl>
              <c:idx val="2"/>
              <c:layout>
                <c:manualLayout>
                  <c:x val="-4.6650972759013594E-2"/>
                  <c:y val="-5.77233500524216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4CC-41D8-8E4E-867500689DD5}"/>
                </c:ext>
              </c:extLst>
            </c:dLbl>
            <c:dLbl>
              <c:idx val="4"/>
              <c:layout>
                <c:manualLayout>
                  <c:x val="-3.7260070646966639E-2"/>
                  <c:y val="4.18510360910889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4CC-41D8-8E4E-867500689DD5}"/>
                </c:ext>
              </c:extLst>
            </c:dLbl>
            <c:dLbl>
              <c:idx val="5"/>
              <c:layout>
                <c:manualLayout>
                  <c:x val="-3.5377298001844526E-2"/>
                  <c:y val="-7.36552518353833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4CC-41D8-8E4E-867500689DD5}"/>
                </c:ext>
              </c:extLst>
            </c:dLbl>
            <c:dLbl>
              <c:idx val="11"/>
              <c:layout>
                <c:manualLayout>
                  <c:x val="-2.2190032245817167E-2"/>
                  <c:y val="-4.97573991609407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4CC-41D8-8E4E-867500689DD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25400" cap="rnd">
                <a:solidFill>
                  <a:srgbClr val="C49F05"/>
                </a:solidFill>
              </a:ln>
              <a:effectLst/>
            </c:spPr>
            <c:trendlineType val="linear"/>
            <c:dispRSqr val="0"/>
            <c:dispEq val="0"/>
          </c:trendline>
          <c:cat>
            <c:strRef>
              <c:extLst>
                <c:ext xmlns:c15="http://schemas.microsoft.com/office/drawing/2012/chart" uri="{02D57815-91ED-43cb-92C2-25804820EDAC}">
                  <c15:fullRef>
                    <c15:sqref>DATA!$N$4:$N$30</c15:sqref>
                  </c15:fullRef>
                </c:ext>
              </c:extLst>
              <c:f>DATA!$N$18:$N$30</c:f>
              <c:strCache>
                <c:ptCount val="13"/>
                <c:pt idx="0">
                  <c:v>2022 Q4</c:v>
                </c:pt>
                <c:pt idx="1">
                  <c:v>2023 Q1</c:v>
                </c:pt>
                <c:pt idx="2">
                  <c:v>2023 Q2</c:v>
                </c:pt>
                <c:pt idx="3">
                  <c:v>2023 Q3</c:v>
                </c:pt>
                <c:pt idx="4">
                  <c:v>2023 Q4</c:v>
                </c:pt>
                <c:pt idx="5">
                  <c:v>2024 Q1</c:v>
                </c:pt>
                <c:pt idx="6">
                  <c:v>2024 Q2</c:v>
                </c:pt>
                <c:pt idx="7">
                  <c:v>2024 Q3</c:v>
                </c:pt>
                <c:pt idx="8">
                  <c:v>2024 Q4</c:v>
                </c:pt>
                <c:pt idx="9">
                  <c:v>2025 Q1</c:v>
                </c:pt>
                <c:pt idx="10">
                  <c:v>2025 Q2</c:v>
                </c:pt>
                <c:pt idx="11">
                  <c:v>2025 Q3</c:v>
                </c:pt>
                <c:pt idx="12">
                  <c:v>2025 Q4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DATA!$U$4:$U$30</c15:sqref>
                  </c15:fullRef>
                </c:ext>
              </c:extLst>
              <c:f>DATA!$U$18:$U$30</c:f>
              <c:numCache>
                <c:formatCode>0.0%</c:formatCode>
                <c:ptCount val="13"/>
                <c:pt idx="0">
                  <c:v>1.7376683746241212E-2</c:v>
                </c:pt>
                <c:pt idx="1">
                  <c:v>-9.3655182307463058E-2</c:v>
                </c:pt>
                <c:pt idx="2">
                  <c:v>-3.685443468177757E-3</c:v>
                </c:pt>
                <c:pt idx="3">
                  <c:v>0.10922789883943813</c:v>
                </c:pt>
                <c:pt idx="4">
                  <c:v>-6.8433286614737077E-2</c:v>
                </c:pt>
                <c:pt idx="5">
                  <c:v>-2.1848364512375151E-2</c:v>
                </c:pt>
                <c:pt idx="6">
                  <c:v>1.5569539207084471E-2</c:v>
                </c:pt>
                <c:pt idx="7">
                  <c:v>1.5292394716380473E-2</c:v>
                </c:pt>
                <c:pt idx="8">
                  <c:v>-4.0817606281625451E-2</c:v>
                </c:pt>
                <c:pt idx="9">
                  <c:v>-0.18298637806265577</c:v>
                </c:pt>
                <c:pt idx="10">
                  <c:v>0.2134577418069267</c:v>
                </c:pt>
                <c:pt idx="11">
                  <c:v>5.8738887481941358E-3</c:v>
                </c:pt>
                <c:pt idx="12">
                  <c:v>-3.0617732287864834E-2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D8-4CBE-B13A-91E1AC50057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995171695"/>
        <c:axId val="1995187055"/>
      </c:lineChart>
      <c:catAx>
        <c:axId val="199517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87055"/>
        <c:crosses val="autoZero"/>
        <c:auto val="1"/>
        <c:lblAlgn val="ctr"/>
        <c:lblOffset val="100"/>
        <c:noMultiLvlLbl val="0"/>
      </c:catAx>
      <c:valAx>
        <c:axId val="1995187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Growth Rate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71695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_xlchart.v1.3</cx:f>
      </cx:strDim>
      <cx:numDim type="size">
        <cx:f>_xlchart.v1.5</cx:f>
      </cx:numDim>
    </cx:data>
  </cx:chartData>
  <cx:chart>
    <cx:title pos="t" align="ctr" overlay="0">
      <cx:tx>
        <cx:txData>
          <cx:v># of Transactions (more than) &gt; $CI500 - Outflows Top 5 Countries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1" i="0" u="none" strike="noStrike" baseline="0">
              <a:solidFill>
                <a:srgbClr val="00447C"/>
              </a:solidFill>
              <a:latin typeface="Calibri"/>
            </a:rPr>
            <a:t># of Transactions (more than) &gt; $CI500 - Outflows Top 5 Countries</a:t>
          </a:r>
        </a:p>
      </cx:txPr>
    </cx:title>
    <cx:plotArea>
      <cx:plotAreaRegion>
        <cx:series layoutId="treemap" uniqueId="{F4455256-B6FB-4F02-9F2E-AA3CAA583272}">
          <cx:tx>
            <cx:txData>
              <cx:f>_xlchart.v1.4</cx:f>
              <cx:v># of Transactions (more than) &gt; $CI500 - Outflows</cx:v>
            </cx:txData>
          </cx:tx>
          <cx:dataLabels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  <cx:legend pos="t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endParaRPr lang="en-US" sz="9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Calibri"/>
          </a:endParaRPr>
        </a:p>
      </cx:txPr>
    </cx:legend>
  </cx:chart>
  <cx:spPr>
    <a:ln>
      <a:noFill/>
    </a:ln>
  </cx:spPr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size">
        <cx:f>_xlchart.v1.2</cx:f>
      </cx:numDim>
    </cx:data>
  </cx:chartData>
  <cx:chart>
    <cx:title pos="t" align="ctr" overlay="0">
      <cx:tx>
        <cx:txData>
          <cx:v># of Transactions (less than) &lt; $CI500 - Outflows Top 5 Countries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1" i="0" u="none" strike="noStrike" baseline="0">
              <a:solidFill>
                <a:srgbClr val="00447C"/>
              </a:solidFill>
              <a:latin typeface="Calibri"/>
            </a:rPr>
            <a:t># of Transactions (less than) &lt; $CI500 - Outflows Top 5 Countries</a:t>
          </a:r>
        </a:p>
      </cx:txPr>
    </cx:title>
    <cx:plotArea>
      <cx:plotAreaRegion>
        <cx:series layoutId="treemap" uniqueId="{296D8766-C007-4174-9E5A-0E2653F06DD9}">
          <cx:tx>
            <cx:txData>
              <cx:f>_xlchart.v1.1</cx:f>
              <cx:v># of Transactions (less than) &lt; $CI500 - Outflows</cx:v>
            </cx:txData>
          </cx:tx>
          <cx:dataLabels pos="inEnd"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  <cx:legend pos="t" align="ctr" overlay="0"/>
  </cx:chart>
  <cx:spPr>
    <a:ln>
      <a:noFill/>
    </a:ln>
  </cx:spPr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_xlchart.v5.7</cx:f>
        <cx:nf>_xlchart.v5.6</cx:nf>
      </cx:strDim>
      <cx:numDim type="colorVal">
        <cx:f>_xlchart.v5.9</cx:f>
        <cx:nf>_xlchart.v5.8</cx:n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n-US" sz="1400" b="1" i="0" u="none" strike="noStrike" baseline="0">
                <a:solidFill>
                  <a:schemeClr val="bg1"/>
                </a:solidFill>
                <a:effectLst/>
                <a:latin typeface="Verdana" panose="020B0604030504040204" pitchFamily="34" charset="0"/>
                <a:ea typeface="Verdana" panose="020B0604030504040204" pitchFamily="34" charset="0"/>
                <a:cs typeface="Calibri" panose="020F0502020204030204" pitchFamily="34" charset="0"/>
              </a:rPr>
              <a:t>COUNTRY NET MSB REMITTANCES </a:t>
            </a:r>
            <a:endParaRPr lang="en-US" sz="1400" b="0" i="0" u="none" strike="noStrike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endParaRPr>
          </a:p>
        </cx:rich>
      </cx:tx>
    </cx:title>
    <cx:plotArea>
      <cx:plotAreaRegion>
        <cx:plotSurface>
          <cx:spPr>
            <a:noFill/>
            <a:ln>
              <a:noFill/>
            </a:ln>
          </cx:spPr>
        </cx:plotSurface>
        <cx:series layoutId="regionMap" uniqueId="{DC8E9AD5-F3C1-49A6-AB37-A7950B553967}">
          <cx:dataId val="0"/>
          <cx:layoutPr>
            <cx:regionLabelLayout val="none"/>
            <cx:geography cultureLanguage="en-US" cultureRegion="KY" attribution="Powered by Bing">
              <cx:geoCache provider="{E9337A44-BEBE-4D9F-B70C-5C5E7DAFC167}">
                <cx:binary>7HxXc9y4tu5fcc3DfbrUkIjEvmefKoNkB7VycnhhtYJJMAMkmH79WbKksd2j4zClW94PapdrxkSj
CX4rfWthgf91M/7rprjbmjdjWVTtv27Gf/+Rdl3zrz//bG/Su3Lb7pXqxtRt/anbu6nLP+tPn9TN
3Z+3ZjuoKvkTuR758ybdmu5u/OO//wt+LbmrD+qbbafq6tTemensrrVF135n7NmhNze1rbr76Qn8
0r//OIpO3h788eau6lQ3XUzN3b//+OYbf7z5c/d3/nbPNwUsq7O3MBf5e4j6xBVEPH7+eFPUVfI4
7OM9QTgTyGcPw/zp1kfbEqYf3TXb4unSc6v5vJbt7a25a9s3j//9a9o3C//rqmrr4OGZg/p+iUcn
n5/pz28x/e//2rkAT7lz5SvYdyH50dAu6vtvD9+ug7ffe9Jfw90D3DFz4UOfw93hfA8zLMS9aD5/
yNO9H4Df35ZbdbN9uvjz0P81cQf8v67vwr9/+PvhP1mtD9YnJ+uj6Px7T/yLImB7gmLsMvSNynvI
28OCIYzY070eID9JVaGaRlV37dPAz8P+zeQd6L8Z24X/ZPX74V8dH4WXZ29fEnuy5yOEKUPfgu/4
bI8KLlwXw9/7z47DWdXVrTXbfyCBLzN34P8ysIv96uj3Yx8eH66PwPUcvTmLTi7lwTr4nvL9ogWI
PVdw4iIKKH/l9R3u7mEX+S52yYMUvKebPphCWJeqAvdTvTm7a+x1oW6exn/eIp77jR3JPPeVXRmF
x79fRks7bavv+uJfkwsYB/G4K9ij7xc74qH+HiMe8wV+kI6Ln+B/EM+P1/N8WH6atyOGp8u70C8/
/H7oL87AOsK34Zv/sy2b//fm4li+XYJGvBQ98tw9ThgTLqd/GcLXhsK8PRdCtMt3g8WFAQO53d6+
2Va3by7q621Sf29Vz8vj2R/ZEc6z39mV1MXF75fUvRM7e7u8fEkShcBQCKaY8WdJlE/3XOwJ6vmP
wzsR/QhcmNkm9rum+7xovpq6I5CvRnbFcLT+/WI4AU9VfveBf81X+XvUE6D+Twbi7gZ0FyzEp5Rg
/8GC6JMdPLKqH67neQE8PccO+k+Xd6E/AbWDxGgnQ/jbhf+vScTl0foiCt+cX7y9eEkei8UedTHl
BPMHhCEafO2jBER5z7/PJh5zvJ1U4rJS3d3tm/Nu2/0TZrszfUceO6O7Yrk8//1iCY4Pjg/l+gX9
EgFaJYTHxI4kONoTYAweJo+2sOOPgrqoy2v1Xet83hq+zNzB/8vALvTBfwBxOr5YRWdP/uA56viM
zf4odX+os3yGabcEs5vVB8dgi2/OXjSxF3v36Qvy3MeCiRDfWqNP9u4jEhJPCc6OPwzqttu+OftH
uf3Xc/+mB19+9m+aACL43b5xefnh7dGLmuArhS66n7KCH9bwfo0QvFYUfwp1yOjfhi+o8AztUY6F
z9zHTGWHhwm2x1zfc32KHlgCjD9kSQ88LAAedvtPIs/jvF1/83j5b74GHvl3+5rAXn/3QX9R3zHQ
Kwwx/QFW1/V2HL6752Pkc8D+IQvZDfo/WM3/EvA/z9oF/fPFv0F++R8A+Wr9kt4dQ5WQCsy9J0r7
bZD1XLzHobRL7gnYN0qequ/Xaf4XsB+m7aL9cPVvcP8HFA3XR+FL8lmE9jBFFCqCX3zHVxkGF/d7
FYxDEvJgAzs123V1+0847eO0HdQfr+6ivv4PQP0kOgNTe6nSk8P27jfd2P0W0MMH8ravUHc4VDcI
BX/OHreQdvK6kztjv7ec53X9YdYO6A8XdzE/iX6/YzmM3q/vM5mXQh3BhifG976Ffou250KAhZLs
/Z+n2z1EzsO7Ud38g+re07wdrJ8u76J9+P73ox38yH/+Wuh8dePftgjs5qcyOlh/BCN7KeX2OOSe
PibeU6Vol6r4e7DrgBh78ig7jlzeFWq++956nvcpT/N2NP3p8q6my4+/X9M/rg/lW/nuBcF3YMuf
QB1UUP/bshAS93sMkK6SHbbyUZXX2+vhHwD+ZeYO5F8GdkH/+O73g/6kEK/6Dq0+v6U2vVkfLWHH
+Xsm/msunt43EGFIgKCX5fPH/zasQlClLmXkKWu93z54EP9DcH2sH2+gx+q2Lp/GnisVPu96dufv
2MPu8K5VLOXvt4oTqBQcQtr8UlbxumNz34j3WV1+VCD+4i5fCvzXKPC3xshd1vNc18dLwe+9drx8
bkN9Vvt/Yefkr27BFxPMaz/kL8Av357Jt+Hx+csFBQ/veVC9gXbIx89OakBhkxkqQBhBY97D5+ne
D3Fabs319rZun67+fIT+MnMnNn8Z2I3K8j8gKm/uqmn7vaf9NZ7k7RHiCQZE6Rt+hCFngNqyYOSx
w2UnI/vhKp5nRY/TdgB/vLqL9gaSoN9dst9ERx9ekAK9ov3N0YTdCPzDgu2v6fZr+fjZcLuLenAp
X1DFoZD5ui31I37/Va/eixGZ157Er887/ZTmf3MA4sUE8Xq84yez3N0iyEtJ4LX283yV4ReI/o+7
Mn4tFL92ifx07edL5+RL2cNrW+hPOqQvJ7JeCnrv9bzZT2L/GAx+3A3+a47ntUn92+PLP+pi3k0O
vhRDXswkXis+f53K/ymW+tSY8VICeG01+fr1CLsK/3Uv+0sh/tqbv/s6ip9S/B81kv1aJHjta3vu
7SC76v/ssc6XsoPXU61fef6dI4FfBea/3psSbrtt9PmFKz89+mRYO1O/t4n/IN31LbyUhcPuC5Tc
HyjD/U980xNxfme+OiT214S7bdvBXKj7wSstOBx5hQNoAnnQGj3c3Y9A/5HvEeHDETRoK6U+7DRU
tenSf/9BGPSFuYhD89f9mfPPvY9tbT8PIXhPiUeI8GBR9+c82V9vtzmpiympq79Qevz3m8qWJ7Wq
uhZuCW1Nf7xpHr54v1COPI44xv79hgYjwvXgSZub7Rn0d9x///8q1SrBE6MDZrJ+X6W5E/VFTfcd
ntRbXHv2HTJDIaeMpbKbxo9Y1E6Qos4c+20cH6hBketYN3MgMuWvi3RK36XZPC+onclBl2WqlCnh
/L2X1e2yKeIq3VAuqhOBuuJgqFv1aUiIe+oUiq7F3DlHNM7NmdMO+sjLskHmarAn8LKf7nBktrlq
ZycJqiHNooFaGqKRO1HeqTYyAjmXWadJ2HRusu68qWzkoEwrZ3fUpz6dyDkxzbzETp5d19y3kqdq
WGM8V6uxKbvTYRrmzdgxuhq7FB3MqTdHdTuXC8rS/KBuh0PYkDtJkBclIz8rvFgFM/LOYxf7gS8Y
llM3WoABx1vhp0q6tReNsY0lUVMazA26jYcS1p6oSBU2aAq+b0qulzTvFpk3FxKzdB/h4pgll8NU
nzm0MKs0ocOJneJyUYohEdJNhuFdZfrpoKr8BFZvuzt/aMhSFUW58maEZVE2SLrTMF17WeqeE1vq
tTORi3quhg95LHBQJsRZDl4SDik+yhChy9kz1Wlc1uhwrv3mcqjcKeLMshWvnf4iUW0pDWsSK5Fb
DPupHljQ5a296vBIVTCkxRglRItjYdMbq8vIy8palr7HZRGXOHB8nMmKd/GNTft0WWrcnWLcCFkV
ibNsYtuHTUOOqROTENXdCW+7907vDDLVOBgmRAN3JOuqTMKR6HCgqT3SdrxKGibkNLpBkttrjtUZ
zbGKxjw/dGPU7PtT5gZdOacLTLI6qum86fpxo500cEoaFI25TpGpZGKTPKrK/rJHfmpkm9j0wNGt
08hON7CI1jM2RBWrQ577a19ze2V5lm+81B82sQ/oyGSYZctKHaipxAu3b8owyUyYqSoa9C3Sfimt
mAeJUTKuud6PCYFVt7iN9Fg7S8OG0O9mgDeN4/3aptFY9fmhEYMNlPCzkLX+0s8wkU3i+Dfe4JBF
rUmMZJtyP+w9z55MA5GEJUvmVyKY+LRU7uRIOhV9kFEsPeNELukXRTpL3CHpVTORVtfjSiOl91Ev
7ozx1s7o24Bn3caj2ShHPHky6fh4mPZjExmaLHrEkqgfsk2PbB7OloLB4bSPBpJvcKO8/b7QqRwd
d0GN1wYdrvBaNRgftXVz1PY+OR2dopM51zetYy55P9THnk9PK+SqoOiaXE59SQFzMkecO9uxMflB
y1R2ZtzMymzCbshJHSAyqmAsWMEkZ5MfuKQ2EgzBbOeOsI1JfbLMJ5fLnjpB3sXJcdfBEzVZ+gEV
pbvsC2+4sgyTha21PbeIHna+A1ilTlg11T5vh6Co8KesVGtDUnXIkpFc5dWMwqY47lqhQ39SmTQ+
SUM8DDfVFCuZaBdf0bHUoTW+2gjtLLCaRtkR573Qyl1UJp9D16QX8WxCBi8rW1ZTueIeWFPo14of
KKWaKzLhKshqc1Ok2SmtqD1RLZGpIIcO9tZq6q5qjkqpkgx0smvO41TdVhPfcquPaF80R1ylqWRF
UciyjldpobJ92nQEVJ2ZtVPk/ZV2yvIQ+diRKXcqiWbNF/FY5De4F+ZAJaUrh7GYP5mszsMKF0NU
FyzZ5Iq3S5szcHet604yq7I4aDzi7HeNVyzabBxllhZgT7oZAoKqeWkm35XpkNHFmArwhiJOw4ml
fFlO0xDkc8Iit8TX80CYLIYYBQ2pxmVCkL+ZsJk3onfSs4lz9FHVhOYhTzvvqGelOW5jtU+S/DRG
uqmiohBqkZD5sMinIBZ+hWXlsfSWOTlbeb3I3idUTUfctOZO5CW9G0Fs+/ksTr0+I4HvD+M1zRx/
OzW5lobGG3iQmYdFgsJEJ2sfQlHUa+qtjZ8U5yVXt13n8ZDUGodO51VXdTf3Zw0qi6t2KmeJ2LxO
jZvLJEHVqVP3ngqmTKBWZjN774y0l5Uoo64ZP068uoxLUodDNjs4ADdw1Ov8ZkjdTLaqKwPt8CJ0
0yJJwbY12japapvAOqi9Un7KEnjUOHWlwglejHnBlUSV1mfVzJgTtEPh+Mt2csjad0bnA+6b6gDo
R+6HeVPxC+I6PpWqauwH7jhoJWZanXSO7ddC5PUBqmsnbEnmJBKpElUSJ705wFmbDIEXG3TZVBCk
eoXADajS9tfW9QdfxlUfr7xcN1cITkFeEK/umiBv0jmRbVExserq2Nlqq+xZj5A5d7BfnaEmbc+B
ivgSDRULCmZb2ZZJLGMPa5m54LRqQcdjRvl82OvW7qd50SxpPOeXNfGuaq1AxWxZb0Qz4n01m3EL
eKQQgJmu76a5qaWeUvspgS9NYaFafMmnMellliDwkH2SKfCV+CSvljU07wdjW/VnyNJI+9QEcIhc
hUkszrOsl23mHmkTnzk5h0hcx4HthmxhRXHJpiL+pMzAFhN2Vm07LQt66/tV6Lh82ZE+zNV87aJF
H/M8TFNFMpmLeDpWRR0f+Lntgj4b1sTrt37vjKUswVEESDnN9T1d3ODaipMyaTstxzluAz/lVsa2
3uo+dsIpsc29+h5SbZeCg40OCuKX6PqlMyf0knh2CIFG4EO3AHfs5mOyqHgqfYTnyHN5e9pnHrs0
YE4lOP9Rn2cco8jPiDhJk6rdKmNpoCyEmbhAOrJzzmSZZf46pawGFQT2l3SNWXRiYHeMt9dTwefL
QtsBwCnNsnEtuaUTTSPgXi1EUFMG1gBJa7W3ofVcnNM85wsVaxOakS2HerZLnnrXPHOvBO5saFpa
HdXCkFWSafDqdTx+KGK1cie9RGCX1KkOEr9eopiDlxTVKGdE3CsFMjaymlCygSBU3fXZBCxlHgwM
N8nSjdWAZVZkya1u8y13fHOMSi/KmpEeYJxXZ7ThuSQEpScevK/rgzZ9v6mcvr5MWIGPB9u1K1ZM
Vdiy0QuaYSRLXXTZTV+JOOpb1Mk5x/hySIoaqECl/U+4LDCYKtVsiRqgs3WdhJSUQeoVMmf98ZTs
u7mtw6pc0oEPEPXYqoyZijInLU6S2qT7c43Mamw7X4o2S45dv7dlpOayiTiyTuglsY3gjTx0XSF1
aueJv6M4FUfDrGepaT2lUvVefcl9dv8eyLK1rqTpJBpw4wo7EakzMLsErqHQyT4OU77CThdxLz4X
xYHyZ41lMjKwim7WS5v5fSYZ9uN1VvTep5y07aop0w1XuNs3icKbokm01EZNqzydyrUxjV3PlqN3
2vfKoAcirKSDalEEVLHclaVufenPSkWWm2IKIDdqZV/Q+CCxbZ4Bvc8SESEVe/uGjF0bkZngWPKe
52ClxAFyhqaklZ/1XNVT89GMyoka2i0TVdXvh64goB+TGsoQFD8JXbdTEliUlwaAsheitoo3JRha
JW1uiAuZR4ojM1btEKFhEKXUXDgXwjjTvIYXSSYFsO/Klxm87XDVtLobZNGOjSTNbN8NRleB9rEq
A8LMRCVX1r2okhwhuJHqBzlnBfbCYnBjAM71r7yuzaM0rXUUN5hfTCxxx6ATSX42ZrhcOn7MF0k1
16E7Ea3lxBwMki9R0Dc+DppJ6Ua2dT5dFANvA4az8hj8f7LIEiBybWfcaC5KdRw7Wi1wQs0WZSMY
tJPl9SfktPM2r2kiu4QNi7HWF31bm0QOwgzBXAHRIB2wOZR5KECxxkdOuqLzxA5KCjEJ56Y8Isaa
/axqigsEaQA4JkjqIICQoMSwgKFIyEdAx651mrMw7QsGlUhnWDQNpwdxaz802KVh4XdOHgir6Ip6
/by2ZQwur3JZdTxZhVZjajuJm0QEncmAqmCn3/cgOO/rjs3Lwind0De1sxkcPwmcgc0L2/ruJobI
F5WxwesqS/Uqo8SJ0kxXTtBwW75vp4aus8afQ+u3AiKIN4UNL6cVXIKA6hpIWpbtkHvv2NDPeQgJ
65mrxXUJ+ivRVEnRD5PsujKJnE4XAUOQJ5eJhrQoHV1wPR2ZjlM/wUFaD45kueNsehY27fmc4rPB
kH2/zWjUMe8EEoaPVtziMVmjrF32dhBrVSrguJ6Syh3Oasj4ZI8HsS9SzOUYE7UG/ciDrhu697DQ
D3Ff0SDr6nfOoITMddZtWU7uhizd9JViwVwM0ivnBZxYOxz16MgsbkrZ8vQTpmARjtuwgFgECYPo
acSz8t3oN/xgJPZKtA6KctskUpTxoSm4DSC9L44MJhV4oMJfzdPoxyHkxfTQTRmXDfyryul42U21
lrGfJbJ2HVDikcfADrEcq6qRDrDeds7wAbHVUlVetdGoCLDJF+Nc0XMzl87Ciet5qT36oY9T/z04
wnw1qPwjYRVOgtppfHho5TlXbjXNUYNqugTR12GMWrrq4vxi6CFDBNemgF6IDnIFSOglAoZ0Vsex
M0pvjodcUsSLZSLcLIu02/Mgces49GKWLWGijmYxnqtsvpn8pAtTpyOprDIbZn0Tn2hOId/R/Aqr
StSS0zhbE5HZ66z33IB6HS0kmE6Em3GRiKyRPRqdI857cYZED1mRif1DDYmRb7tDlZfFMYWqzQZr
xRZ6smzBOhJRanw5cN2EI4bsCLfTYTzxQgoKBFN3R0KLm8z6DMhP1cuyaKPRQRusNApzpkU4+frS
UufcOLUJkKYaQlD7oevYsIKkEvSVgji0EIXUPetXmiQ+PCEEpCE5ij2P7Pd0mo+9sfg4E7cPOO75
qushAYXkxQ1s2QJzVkfIMcl6hHyZN/AbyFdLCgxdepNpgvvz7lGWlEvFvLChExAeeI0WEBC4e996
W9UZC44Vfcyo9qNqUEE2YxM2vY0DAXWlCKSHgREXRPp92UW+r3NZF/OpZ6tz7em1bsAlOXQSIc4o
OGHiNQsvIQcQb2XsxOc5unbQ0C/hbNS0aEejrscEqkRQ5tovev6Rt/2mA7quPa9YDgaCcZ175xAr
2mNb2Ga/5DWUKSoEOdZANnGM5jWPqxVicRJQEi96053oSkRTZ2Q5iGll896V8cCk8TxwOElVrVOo
9wW6o/3Scwt6ahhRyyKOp4UYmilkWftuENQet3nlykr57wUBr1LV2TKP7RxkeXyYAx9fNXFhgmlO
kMRlezmU2QKb7KAuzW3j+zxyawqZKjzXchrVvF+1+j32KnNatvyii2kpaVEDjx1Et6yI3x8VUC8I
ZuqsLNHtGlJ0k0teT2FMTBIUJGGLOmOddLNuimyJToVRHHyp411D+nbNuJ8DmS/RuilwK1E7h7mO
Y5lACYYAjY7KvAF7StIqwL07SqUpDdJR6MCB8Cz7xF17DP6nTl21QWVynDeexCKZEmlKKP4plYQZ
Ye5hU5RxSHF2Ocb4yG0Td+UbS8DyoMQjegMpPZvGcO7L9Ea5eWWlyTq6TbASQZ5W5w0atx1mWpal
MDKvSsAomXOpmlFLL4MqhunMWrPRyKaKBVQonDPE9H6iBaSbjORBjZNVUkBFz82RCrMG2Os06hWr
60km1P3gQeA5JqV/6AKxFv0UZp2ng9zNN0NVvbPGy1YOc9WCUaMOPL8EtbHRAB7lCMWMuvd6Uq3w
CFqelrFYTp1/CsTDjZgVE7h+G5QeH0Ow9P1xwuBGakgwLRioBAr4KQVSdudP6Q1WNZN9PpVySHwj
wUXN4Hr96VhrvNI+GCfwKbXUtnLCVHRntDcBm20bTDHtzspulEIV7zHK9HpGZRmUqZ/C0g5cpzll
FVsa7LBPfgw8WcXLvJk/mAHohOohwZhLgoMZChYSch6zdBh531GUfBSiTwI+xwFGxUHTpzccgqK0
GHDjQMneeyUA37dJwAoazF7fn9ZjtkFduyBNYaTJqQ26EUPNQAVNOhZhwqvqguRluhzJuGmT1ofA
MQ2LecJbnbP9Mu4OvPgj70Gv8KjuirJWgXOvgaSHYmXXRJ5pgKNTWnUbahkPjY/zzZyy07EHcYnB
RHGbAnUqy2XczXOU8gZCbZ4lkHJWEYoXipUXiom1lxcI3BDkfUWRNY0cuwlyeiQmfMlS/IkyzztI
J49InVK8cFJmDqytnQO//ejq/r1DulAkGQ6p0bdcV/2iabsisJALRmjOyjAdGpFKMlTXEGczYPR5
MGBsVnk1fhhn3oRpN1ah0XeGoMhj4xEUoSXPixvbju9RRpnsmEgkK1O8ykySHaohnQ88jejFnIBz
dwgBbSHvHJtta9TjlegPbTnblW6Sm7wu52jS7ngwTO0Y2mwsFlD/BtrSSsH7A0+5m8FCMBnbKZhy
o+XcsKOyZIepnSKR5jOg16SBGNC8QJS5HxTsNfgjopFt4naFpzIYnbu2jlrQfz2eEMSjwTNLlH+a
5ivrfuhrFCqIjXNeVGGJ87uJVgu/KYBAdlV2wua2CG3utpJ1ZQ8lrPRdmxXOOnHYDPp4wMGbX7gO
mWWFneI2tYiFZYXdfY7MfArlTBxmTlfL1DUFlPCdah/oaHwwgGUppzrnWXzUOWxY9kirw4InTdC0
4+UQA0On6SZNEvD91nFCf3SMhC2D94iUKztnbVTPTroheVYcAvzjwrF0FVsCC63T6sKIETxVw+x7
67ynol+gaYyAVjHp4rIPWBln4UQ8c05KKKYNPtpPvHmdgyUugZLcMEdFcZ5sXIMCa/vbKq6PiAdK
CenRrYB9GFTrXhaFu3HqZFmIBBCbs6hEDRQ4WOQUKJeZV4fETed9NlM/iFWBFzN3l3aMvU06UhvV
XkPeTUCUpPaHHjSwHII2bY2sZ3c+TOLaX41x2ywgnSqAaDftKeozZ61gx0BLUlRQvWUdhG6f3LW0
CCaornjjeIM5LIc3ZPyQg7FDApIF83A+JXTFFChhLbtiaVW+9jIVdRBxaQIJLP/Q5J2EcLTgltn9
ZEinwxl2ihZN70V9mctO8cCdoKICZXEE/Bf03Z5YjheTyM6NzebQVEn5se3UJosdqH0NZ7ajOsTx
AFHZtJcVsCY1AW82RvdBSTnfH3vYtqh8A+V+xW/GgrCAAZWY3NZZZlzTjWEQqaAIZjZkqqJksJNk
NRQQNAdDEJpsNBRmMUQ9VdfS5TNzITJWNQkMrQYq2YwmK23Pa+++/NccjrMxm9ztZ6ibDOBUeqjO
yThpD6FA+qluKhM4sQbH6wHzi+bWa4+73mVRkTqOnAiESQwZ12ryOxMCWbvg1sGrzin1ynE8lcjG
A95DPH8Ix3ToJDO1OGx1b1NpMwF2XdEUPGsWF4H2Mn7JR4jTgxUiqIFOrXuesTKYNUvTsOS2Ooy9
GhwTxKAkcnXnL7MJUmdP51MItxMnGdTerx1X18Du/NYJ3LpsFlwPUOOfa3dLanvglCyM/UqtRYvT
d4h2KOwFuPl+1HbRE52t0SjiIB7hFpPXn3cQl+9AuDrqK3/IJPf7RJZ55r5zita9TYHbNDKOi/Su
1qmCbBIqYr61TTADkDe0Je5BWnB3a9TMlqzqhvc1H8erHGrPQVHjetH9D3PftmQnri37Q4cdXIQE
LyfiwGTeas662uUqvxC+CpAQIBAIvn7n7F4Xm1hrr908nYju6HC0LVOgMTRGZo6UaOW5oAD3uzIN
AYeWwbuPObIrIKHwUGkUmgaJ8CGPy4/1MuQXK2L1VPQ+/Tq6faeTGH3CLoyddjeboHgdqiYUiajG
5V51tbjKYRB7z/ZdWnlheZ0n074ZtsTnyanzPdCpHlWtHHZBn/tXZbXe1Yv6wjv9SErwB4ULLKkP
O+dU9BW7x4Ywey8Gn4AP5jYvKPvaO1PW4bvfzPWIkp5PrzauqrOpiQecKScPc2saDixycs9xs5C7
UHjLi61Qj1DpWdQdaphx1Pr8gUnUw7Lh9DDIKEocpqNPE7H6+xj2ZlfnUbNvcjpnk3aX/bhUJPEC
g2NxWnY1r71nIqLm5Ptt/6b8cL7EodvcNeWSf9c+oBNgQIp7FDiiJtjVtfo+MQDZpGTBrl36j4Pj
uUg3Dl++m7KpE6f08gOg0uCusa9VL5wvzA45OiM6HP3aNU89J3wXLRacnCrlwYqqSmkf67s+7y2O
MBQXop9uwdPNIpW1TfsRdRFqvM7PH8t8nI6u75E7jxuWzjZUqBCY/NbiBZwXBeoVEMNgUzY2A/hJ
IZ41Ovzs/xAEsq4joLdLNbKkHmN1ly99CFxz4VnAebSTDi+QYoj+7dqV38j+b00765IXf7vN5h+/
/L8P7Q/1MugfP4brl/YPs+V//r+bmuGfv7r+/TKd9e+6yTH+8dv+acd8E0H8wxFjJar4XU//V/7n
/06O4RE4Pv17OcYF9cBQ/MMA6iZz+ONP/E2PEd9cX6gLA2YWexBkQHbxpx7DZ5jQ8gi8puCAEeE/
sMb4myDDgYlmyDwfAgl4NrKI3WQSf1NkOIH7X+hhMIcL5wy4CvrhX1JkoKr5TZERAYoN/JDgIZGO
aeAz93dFRs/Qi99gkGQw47jrKhGmRml0IxPomsC4922tnz2iMzKP8iJdf8BBaM5u0H3u6vGU39rz
vgdi6xYG4gIUD9pFIva5STtmi1SW8Q5p+6kcAEvEn/LuS5O3KQfN0PHqPLcykYZ+Gge0TS0Z7oFA
fJhZOTw4fbdnQ1ClMfsedcG3sfbRk0xyn9fDoy7laRyqz5zE6O8AriSSgKFXg4qTKLgxJ4F+RbO7
K5jGgZ3HFifj9BBADtINAdkVpLkoWR6o0z9SgeaaFt6Yqm453aiJZvRBMxNR7PLGq5LC9D/CYPk8
jzYTFdqPvpz2nTP+7CxQSilbgGzL10pASiHwYzmtlGfSDbuQVZ9xuYDZ0UDvWaF+OksFzLsxb1rX
UFnUKo1RgeVh/C0sLyTkp7J4tU43fq5cFLFsiLrEhEuVtBP3UznjMcdhriS619b5oCqJnwmk+dBN
yeSx50hQ9CN91aUtoNI07JY3iuw9SPACLlM7GQT1LrDFXYCzOglM/6DK6YmM/gMMq6EtGdLea64i
ZhVYXPW+aJACYLXOseAsHVx1DZtcpZ7W0Dw4TZtFwnf3zpRXh4XVT0XVZlLIwxhpm/DlieTyGgCP
deLg3OsC8henvZU+z3zWEERwp0G6RPNAHPbNsfmjw+jZsqjfzR1+cyQDnQQD+BUALADKYaeskqXu
nTvESmI8ULwLbY59Le9lZVMvaM2j0sGLE5XOi9DoMFTO3cSbYnXwzfLqEI7qt3np9AKYpuu+lhI6
jtAG3k8nh37FzECeRhaztA/mHBwngHkVFHzflGVwQi93NlW1ZNIWeVpLHMczOCEIHWy3E5wcKO0f
tc5/dl5whWzokxIK3XhDpsSG4qEE7HUJSLH3R8b28dzPQBFDm1ZdfC31fESdV+/CgZ2LWodQPZl7
L+z13nGl3g2LRx7jaPpCymHZd5I5iddUeK6ueBOQIMB6lM9QLYFTcIrwIox+A5P20XXklUEdtS86
VyMEfXtPVH2SS2hQC1Tvk/HELkdtmblB+yqMQDT6zf3UTix1SF5nXJZfg8pcvYbxpGK0ysrAPcbV
VZIRAGpJptNQcSetUZskNZk8PyG2uXOqrk77ns4HUjT1rvRAVzArcfpH8tvkAYhQpW4SOTjhbqjM
nafLj2hIxt0w1ce6kwhwFHSMU/yxyn6LlbiMAzjZIg9dtKJO6uv6zICQOI7tUq/0v6rRP4DJEGln
bi1ZGUAAFoXHuMTZK1ACD1xmhXwofdllLQKkGJ5U7uzj+HPldRZbofrGp8toAuB0pX4syGBSWfno
MIhWFzPONXQrFeMvAXqPYyC87kId2qdh3NaZXqZ+77s4Ub1CnnQ+jp8lbaf97OXeG0iLl9DMl5nP
eUqsQRuieHjfDnH4x5H+rTG8TIwydDfVAUBaxy7prERi42nMojpWO8Wah2CxV6gWzp0X2SPpO3Ee
PagPEE6PU+zcze1418v4+8LGDxCwvUrgXLouml2NTrakYwyO3M0zl+cPnLYpWfwzGee7vilFQsPZ
pJRWaTNHAf6iBuTxAA5sDqfp0DcBFBtzkIKYhCyIl2ndTEfosx6LyNxDpoFc4HJ5NFNZALqa7kwY
nVEKQbASK3pcYvdiaueto1D/+N3o/qiiAMxahPzV+lH1VSi/PruqGRP0YaiVtL24UqmDqfkAGkBN
u6q34T6AUGQe1UvI5LvQz80cHNXkAPas0JxJIrNh5GCxhJw/5PK0NBr523jj8DpTv7863D+rackW
o87FPPVuwoKoByxrl2QKCRji0ocUIa9ZOnlL+80VSJ+zoOIqaPHgtJanI271S1xTFFkrB7t3GX+Y
6i8+MNFd2JgqZWK+lzOhX0bTfi/50B+0VwQpGcKjjr1j0Tj7aXB3DXiDpO2nZCjoeeJLyrzy3inL
1wW8Y1aM9Vk44lSGSL6hbnej0+P75ECx5uHHzCK767i8ozmYTp8qEPF8qVI1QuEwqky5OGM6cy2H
6CO0Xclk8jsqpu8u8L4FJJUIhxuqX1xb7v7QvfzosRxiQ6LDfaGxmZpQ1ntaWC8pC2V25ZiL/Yx6
NlYtKvw+8ICFdOZYFFC8BNqM6WCmZzK678Bz9w1TQFQa/UW4zpAqDwlgCgTd99D9XIHgD7txmd5L
lgONYr3nHbq+BLAwAKYFR6P3s17CfeUAoFE9dY++cpY3uyyfImqgUZwGVBZtjfPK8S1EumF7tGEz
poWy1Vk2RfUVLPu4J4uj8BtZEe6YzXmCvrRJC1qar24R1KdlnsTRKYj5VBJ/fg3nuXmfY1VDjRBm
8TwCcAsfoDabQ4AFYWzTdnRfAod8qpXoP1TuCPaRfVIgcU9N3pF9AVEFCiSpcJojyUKRMWShHGSC
mv5z3LMIjEML+ZMLkpd0xb6Pm7N1QcGp7sfU0+CS3/rexUHLP87hl6qKD6Ni4an2HPel48Mnf6Y4
y9gzaMfDMI3BJ8IBGYbauQYQ94Bi7tR58gYgiJ0HMWOP01KKdjjhFpb9DOzHiiLNG4jQVHUuYvdk
LBr42ksb3wO5pDpQUXXmu+POK4tUsOZSgyat0JUTGb6ysrvkOU0UyK+6i0Ea9PF+zr1+L0cACH3U
Hmfhfahj0iSmnoqkg8amze30MAT+oRhu8Uj5rq1ZIuYudTuaVRXDmdlcXONkFqIiBTysjfOHqDAv
3A8+z42XxLPF2apPE3RrJSEfe2nTwFsMehlnF8/g+W/6iRh9DTQvgBm8e0+AlM2nNJTOrqI6rYn/
w+/lofEvyo12JXDq2YxJKPiRhI9cld+k394tPThPakD+Q9LXcgQCq3fM4Yc6N8e8bM9N5x9k1ENR
wfeG0rMzAE/wYo1PrhyxL2fOQEYsz0LR+6AZm0TUU3fgdvnYeABVKjqFaVAYYJZmeo086u/IjANt
mOmDUfi5Q/crZ/TOA3KT9vPycxyna9mBAwkh68xVf5QeBD6l/4BNjZLv1s0toGu7eD81wFdqchz7
/Foa/VX3z447vbSE7kSfQxn50jTyHXT7J9V4h3aI9lDXnRZHXmruQAgKAVFY76wDrWhTSX9nJxsn
LTgAgABBUuv5ZyOit1DiqEJuAFP33jD9g7j5XTgBG8qbS49udvLNwQEXXAg/Ccv2IMLp+zhBBUKn
80jG96U7xi4/NB1HNa/3QR1fAnEPPerncfYvPb+45JnTBah6fGeAuhHS76MC2sZCX6gLtUY+iqTw
kMgaq+80QW0DkdHViPILRa0rrKhTHUeomVr11e/8I+2dXSuuw9Lmqcu7EMSvwM8FTSvgMfpTCWxs
VNPkMgNaH5b42nXNQxPop9EJ98gfVwqqDvK0R0gps0U/Bz2IWLe2Y+rLBwn9Y+J0PmiUeTdoP9hN
wGVRVzUpQcI5xfO7Hd19TuWnspRXgkI17L076OBfS1JArEbKZOHlDTMaUunh0CrNY+MBe+ah3I1N
YHAkmCMQmgc2fxuDYhdVkJkAwgba5yTaxidon14HiuKlG8x51u7e+oE+mMB5GgPvY9e+MUsvlsbf
sJPKXT2IZx/K/WSkRZ6gGYHsoZi+qmKJs6gVe18SclVzGxxUWx8X699XlfsIkUJW95Dn6J5C/mZA
QtfsBy3B3Wkzv5ZOfOsoijTCMcZv23KM3y1qpQpHmauci1QsXezHgNFD64gCWbSE/IOMz6ocdwAp
HzpolLhv7oB7JAV0vwkZcQQYG57yJU88St/H8SGGmHTm+ho40Uts8p3QwRvJB4A5YBfdQevU+O1H
s3wV9Asovx9LcFc64SNgR9rx5pb2nuY5PPaLuUJmGzzppvpum/LauOFr7QFBDMmcCTKkE56uyCH/
n8pMRMPZJ2M2l+3P2GueIM/LmhZsBftRBP2xrtQdL117z70QwtL8oe2AqvZjcMahjW4NysuhLHai
wr8WkJNnTl7JEqB631XXiLTom5PTBH46SeZDDdJfZesAF14y3hVHrfVnETmfNOQOYq7sPnQHkUXa
B0OEo0HW08kBLxJqlKQLtF9o3EZgw/3kQTssAJWrKXNcMKNiGiPIptqfTjUkrZ9rfCb3WThRdFNP
gRJj4wD17hScvAlEXMlA28voQ94W720tUGyN5sI9/77tutcRGp3UBmo6tzUF5DmHr6Re5tSIcQGs
W30dWvLSOAHkxIP4UvioJYOo6Q6oTD+O48wSiHNOTj33iXH025h377VQEuUPpin6wtYpm6pvNZrW
VC/WPedNw/aLAftdRvQrn5pnt1fhzjPRo66qDquJNpmb/sF3zRUC3ntBXJVUkA0mi+4QUf0SZnke
0KTq4x4ULH93KNIA9BwQO0fFdKhISHdNb5cDqEe5L8emh3q77iBytlMa00qdgdlWeOVl/snz+Iei
Ywq9ymRvq5kHgUzMcYA5R18Xe3ycMdFOmCeun7cQSgiIj4i5kzkqeGgOnmQ1pHbyn1UE7pHGWQ71
bCLDKYub7kfAvEepl30ugbTPLIdqWnLR7vWUqyuDrPXkdWDgWNQ5OzvOw76gTZxSqLVfypEUGV4p
BGT2NPuADUGe2tQ29hHaEmA2dMSMDFR1NdRJEFxAx6L2bd3etCaTSkvWeicfrGESdp38nEe2PoG8
gT7CfuMYU4jcaj8T7A3B3honukwOGqXeP9Ow/gmZaAJ+7HORu9GxmRtolrtqgvLHHz/X5fSaV+rk
EIrWnQfnpcfRtsQkkW5w8Udsc6t8EBRg2yhy1U7XJaS5Y9I65EJDZDjmNR+M17rQK8gQe3xyihOO
ltph6Dy8HIdf6KMUbqI9U175xZMWwy5ilIcYvfWBD8BgbGGmtBjbIj+VlWR15i6jTHW0QCqA6EP2
gMKa59e5DyAL6xaaculo1HX+q8mLryaGoMp6dyNT9+QPHUbxhWOrKeZ8KKOe7bxWZHnVplKrfaFu
orTFy8JiSHQ+50BhcCxjCgUCAAwUpSFUkIpgwMLwI/WmO64N9APxvG89B8RlU+q0CdWd52EgBqUa
VM5nPZU/SCyykoznuAyOEA7cke6rpPlH20eP4zRC3x7uDdg3BmnKaGTaGyh5y7H/DAYg7WX9VYvp
vpPFnZzfOTNpo+angPAHO4s3R7UXCM2PIYo2CiKrjstzGLlPUVOlmBlIeu0UO+VMFygwH29CrrY3
j3z81NnqGZq0JiGgncOofQOqQE4MJTEKxqbHEesQQAQ04HvJB28vq7m8gNs+T3l3bzAyUi8S4iA7
Pkg/fkJY7grafyA8l0hnPwjqviWATrHoDMK4gRFw+SysH9+PtqKvnYFe0DTLrl/AE4AU3AWOfpej
StzcQd5tvItTYegCEtUwmWh8V/XVRzD3gLO6yZ77onzKg7bIQrcDzaC6+2H0obc2y8siWQw6SaTC
Op8G5T1wm7PUb3xUlwtRqdLdGxfzDA269+zEvUZFJF9BZCbQnQKCkC3KdxPvxegngnuYxuLFz17o
5pS7U3xVcQux5VAFZl+J6KhL8Uh9AIpJhGbX7PsmeiV8+ejHyJyjqGeg9OwU8OIKYCjGuFBBcTAE
LmQKIB4Pvosix28rAWkt56diKdAgEvbClX2poI4YO5TUv7r4/e/g/H8L0v+K0f/PoP//j3D+/zhc
+f80vw1i/vOamD/wfPyRP+F8B6ZGuHvXjSPXh/gZ6neg9n/i+Q4LYGYdEdzaEUSEUVxu/Qug7/0X
RjJxk4fnuszF9X/4Y38H9ENc5AECl8YMl9bELv1riP7vA5YOSCFGMMi5hvFJZ4Aw5IUEcmc+LfH8
NTevv9Aaf9sRv05v/puVKSZKfx3ZlCF3B2KwsgchZVXi7IH2b9vSeCu/Ll0u80A6G4hsjtmjGziP
0sOE0La1YZ3569qtYb7KkYwzdwqWaxP6FnWMpLttq99YlV/mWKFBZL0sI5F54x5MZ8pL/aePJmIH
tnR/4XWHv6/cVG5l58gT2YKhPJB9wHYwYRTDDPYfHNVfWP32kX95bpSFywRUUWYtNIUpJkGWHQXO
sW3x4PfF2VywiVArIMvDDBRXw5fJFdHG94Lo+vXJl6gvScdcmQU9AGi+XErNj9ueezWUHCprowG6
kUzGh7j/IsuNkbOi1vDZ2jbGDFkGSZh/jyES8y2o0En8mav/6k4JV4GZRyOLqtLIzMzBadDzBxGy
jUuvAhPCCMzcSiWzKjL2rqmMd80j589LmP7yc68iE0wHMZhFwJiB/w2yrpTycFvM/8F1/rK7c0pz
yyofH7JSCW0jmRCnlhsXXwUm6izREwhqsrLtHnJ/5Mewte5+0xYMV3GJoe6m7b1WZnqe5bdF1/zU
V3582rb6KjCJJMI2Yy+z8G2B6Krd+EZWIZnjcirMpGLZqW8VRJldBX7B2xbv4SooFUwE0INhl3Bb
HTSHAqnGUPDGJ19F5ii8oe1KLbORYVZH2jJPp8h02143WQVmoWQOMSMOhyhGh9JHZUoZ2qpN35Ks
QhMS0GXi/SIzxkugyyFVycyGYeOjr2KT+gZqS8zEZW116c2Hpj1ve+rVeUl8ojBqOsus9MdrnUM6
qlX75xXFfzWfkFVg0mAp3HghVRaR4NSIuv5SNGHw5y1Df3nxVWB2FOJSOwVVVlEqPmvqgpdBO6C2
xf3tDqDfTrXaLbuSgF7N+3K/TA05zugQD9te+io+ZTMbj7t4Mb6UGEEJlTiOdNh4RpBVgFYecUEv
QASPmbrEJRjOGL9ve+5VdFLmd5gGHKoMDW6fhBjfDPJxW/gEq9hUA9gEWUQloFAXHGn7ufBAfWx6
7ltv8OvH9PKQdUvQVZnnU5KUGtghq9vdtsVXkTmMbJg1pvwzMfFzHYAolJV42rb2KjrHqFA1pkKx
ybGsG6iPfV0/blt6FZzKQmEbKSyt2cBOQ8DOrrZsW/QEq+AE6VsQ3WPxGvRBCJkb2fjUq7C0Pel1
jfMMcBRAJR/Jm7LK27hNVmHZw2kBtAQ8ZbzOIcBDXZLReP647X2volLmTquEqauMVmDHD7kXz+E7
aybYYWz7C1bByRjm6otBVlmxDCmA60IH276mvwrNmTmQewdYuXHm88ChZq775cOmp/ZXodmGRQVp
81JkVT19dRxzgTi321Ys+6vIbFxmrC2CIhsDS58r136Elsu/bHvwVWjmqoMCCZOoGfeKq3IG9D3u
1G87lYE8/JawYIrkuKSsIW2YfmBULlLHbQ+9ikvop2U3cqybT27qxsCxjdi2/fxVZKpBoqX0RJFN
8LqBBC4Gl7HtoVdh6XPiVTPQ08wtIbcIlHpHQ1tsXHwVlnmLuasIQxpZOQiVRU4fg4/X2wogfxWS
ygFOVXpYvC3f46LF+La7rRy8uYn9eqJhCLeqOKRr2H1g7HTrxYALvGbb3vZWQelC5thOMLTJct5e
EEBP/tD42164twrKQU/cwcQBrI34FxzKmFwwgF837RRvFZMyKr3J1LedIv0mw8Tca8/jaFvseKuY
nEZ4nvgci7MhTKoQwzMbSx9vFZUmxPzccvPBmEBPhbE7JYaKalsS9FZx6QGYHAqw11kNOXECJsRP
eexMG/fhKjarCpqF2fGLzIddU+JOvEpbW47b6mRvFZzhiNEaG2H1xp3upZh+dItDN+6VVWxWOVSB
foFUqJ2IJDEhmVj6fNtLd1fhianoCeQaLcB++9UOV9APqVd3xabwjOLVSx9iymEmMCCEYJl2yG9a
Hgz8820v5oaI/5pafA0fNHfGi4kcjMS0j7R92xSd7iryMf+wDJwz2L2UDsxEpnh8Gqco2rj6Kvad
6cbDFA1y1rwkhcRgcbStCHdXgc+bSU2iw8rwmNnN+iiXZeOrXgW+nvN46mKsXDtNkRTBV2uAj217
26u4h6nkLJ3bqSkm7e0KzEOmxta4YnQDWu2udmAL5xLZND0C00DBPy4jlODRxhPCXUV90UtMoTod
Fh8u5Xyox21FlbuKeObDWnNcTIExifkC+c11GbMtrwM2nr+HjAsy20YxArKRiQdbq03lQxSvIlGR
ydwmKVGbRPZEveEuwJTntidexWLcDSoq4MGIEUKMQU/XYC7vtq28ikMJYz4YHuEw6wrYoECn81EZ
qMW3Lb4KRVtrLpjFJ2wkedHRte3yTekDlODvn9CSgGHGDMckmT9waASKTZsuildh6EniaCh7i8wj
3rfZW5IFbhWbQjyKV4FScyl6FyalGYzZdLb4sCKJjLPpCIM77e8vJKhZAEsWhcW5ar+wqMV8erjA
RmnTl4xWISNjqscqxvKmW6JkLOxh4HC827b4KnBaPrhR16B+DTFr/mnJG7ijBMyEdtsej1bRw11X
OBWHfkHL6kl4sDqM5uO2R1+FTzOyQo49dnhdQ6MOE7G0hDHGxpe+Cp+moyPT0y186gOD59Bs200H
QhStwmeughAKboRPoCJ4DsACzA1std/2TlYxJDC7C2028uA8+O28Z3yBgI1Vxm7cjHT1PV0klc5i
zn4/GGueQqezR1kw+7jp8WHV/FtBVSIpsJAoup9gvJNW4xC91cSYbW+err6phmuRFUbSPfzsYBwi
iuBx7IZhU+0De+jfn53BBGXwhwrWLgJeVsoV9XXyQ2djHK3KCO3WM7pjfFgN64U7Ic33qvPJ86bX
Hq2yo2mXNvAnFxnd+xCyHtMs2zQGUbRKjQZ2hxO5nRV+EadFAOdFGsMnddNjs1ViZF1TOtZicTk1
R/jNLk552LbyKivKyB8AIeO4EFH/KCPHw2jJzLYVFGwVQmxeYCyhDMtGGExejOuqSwcOb1uBxVYh
RN2Wi3pYKEThmu/0SNRpnrpw4+qrEBLKq3BIDxgzh2HzIdbDcsoHPm987esQYu1gvQEmXTCRGNOA
8TkraGU3Pvs6NzoRZmhiTfci7s1R88XbW8Ar2w5StgpQN6+dWKuO7iPT1vdxyJednKth47OvIlSF
eTnnOXyjipsFVhhgQgRGi/9pu9/2xj+d7f8uvIrWwiuFAkOFDlJXXTXVN7bY5bHqAwzzY7Rw77Ul
3ZiAVwFLRWGH1mXhnuUa4wXBDDevkufb4oqugha+nL6FCzx+ipiqp450wUnIWGxLNnS1exzlBB1G
kG/vyEBK2tJuubpD6Gw8Pdbbp8+JMztYPvK9BpPZkberIzjGbcpndLV9mDdHES1xak9d8dTBHxee
UdG0rfeiqxwPizJ48HEcqwL2iuegD+0xd+nGgmOtEApdD1OkHHEVEtt9CBvl/yygI9/2YsLVnilH
XnYWpvjw+TH1LndZg2FQU2w7tMNVpsdkfMCaW9TWGIHcW4w+4U4AOKVs+qhrpVAdzLDrmvJwz42B
bVckSTZGrjhtW32V6Qn0epUmyPRDJfw9RkWGDKMIGzfkWisE12BSmAKjSzzs7G7AkOGdoeE20Rrc
IX4vxajoOti51Ngz4egfURbcvAFmsa3GDlehauHY00fGRTCVvXmAJwzfLYHXbMv0a80Q/N4iCJ3g
g60n9dw5ITkbBQvjbR91FapGCNXCsJHu3aH5Lvo2PgVw1Nm2+FoyxOtIFu4SQd8vManCA2EO8FHa
poWFRvn3bxpgSB+u2Rb+4MotPndEBrCMastNlBy0z7+vLkilAwl73b2HKw0wRUnY2ZkDGDlteu83
N5ZfgWJVOHFbkR69QWdgfRgFcyIZJle2rb4K1ZwOs/RUHO79qnbTWs00jZYq35ZmyKooGzH0XAU+
QhXugM5LDqEp5kgimCJse/hVrEbMEDsG2JIa1PYdrIZs+sfY4rbVV7Hqy3iorUA0daWPie1alHsn
Ksh/2PG3F/wv6qa1fCiqfAwqhT7dmwL2fRhA7e9g0DueRNNF24oasopYy4p6gakwhc2YP7+1nquf
4jqey//w9v/NT7CWEmFGmYGZx0+g40bd6/w2Ds4VNn/HWvsf/o7bRvkXb2ktKSpaOINbS+GD0Fp6
iguHv+EYn75t+sLBKnLVCJNj/BPuaWTKY4uxxUM/eBvB32AVuDWrYH43knC/LFF1sJrU+3ik+baT
JFgFrg83dQ/HXrjHjTgMzUjODtAFyG0I8FpZJENh0Ohg6xTEoRnp/TKDmNtPt733VdyGhet0A4Hv
AS4mmTKlcDFJILp44+qruA1d3NDRL+gEnZ7XR8ya5ckStsu2YjtYlcMYZ2SMlRKuHCFyJdSKEUYs
o21UVRSsQtYb8gnXzKDqc4e6/W7bnt5NXM0fNr33tcJoCEU+ei2qPhgV+BmcGeOjhlfjtop1rTEa
3Q4h7aDarmBFLeHxjdn5ljf+NgVgtNYZWUb1FM5Yv59nH7bTC2OHfIRtzLZc46/i1TqtwC1fiFfI
MYZPkduXl0U243/I97ec8i8y2VprBBXtWNLbruwDAf9dCY4sjeMmfqiDMtjlol8SAzKRbwsCf33y
gqGofIZ7PQIQtrue6Pa+mbzqcdtGWgUwmrYlUjmAIi5xCYJfkSKF1xvJtq2+CmBqJ2rdFkXyDEEC
bmyGBzSUG+Rl2+qrAMalA3YmFvVU707wDtLFsF/0sE0eGK21SGCPNG54CWETD4WMhznKBv6SyEGw
6d30+GtJkgdaXHKknn1X+/DkjfL/Zu9MluNGtjT9KmW9R5q7wzEtuhdARHAmRYmkKG1gGijMo2N+
o36OfrH+IiuzMhV1783K2FVbW25SJjGIAODuZ/jP/+kfmEGcWUQ/lSQVtT1Pk+ORn0zL8mGqtXzQ
Bpej86795LytmC8tsFPi1is5vJusVUZeVTbnnYinsiRfOFZq1QaLsWFu4qvYl82HgRfVOu+1PFUm
WUx3tUJVwcHpR1xhGIA7WCvxznn35mTB5p0efd02wcGY3L6vgKbdBoZB9PM+/WTB6sLx6zT1g4Nv
GKizRi94Tvp2Pq82J08WrBGMREosxA7e0Sa2XVNIRu0ynbfZnMqTsFPGG8FygwPUKcRPjl19SxO7
eTvvzpycuCszB8E0Ku67a60vCMKGCpf2pHp/1sefSpRcLy2CzFsDTJLU0RNxK13IKnGwnldAO5UR
OaI2S+o38WGlNXDXFAPQStHb573yp1oixx7nQdV1fCgduVx0Yo53jZMPu/PuzcmB22RO0Gjmhg92
MVhYKQnrsh3K4Mw77/ycN2fGzkqmleNjP7C8mYcUXwbmHM9bruJkuVY4O/hJ0ceHtCU2doW274d6
1Oepw7A7Pbn4NA4qP53iQ9cIsbdsK/9S1dXw9bwbf7Jee3glyYjTGP7AyAndKVcHBzLkebv8qbDI
W4ImpmBhHdKgks+u3ZS7dk7N9/Ou/WS9bm1h43EOiSaucGkffZyI58GSZz1W71RiVNVWj4dKGR8S
U5Z4mazFO88u7G/nXDuDHz8/1XVpiuXY7DmUdqnuUml1T6ToZXTep5+crptIq8EdV+swdROwgSUp
rmNPbGcVirzgZLFqL28VzKH4UG+bOsxtfo9tYHNx3qWfrNUYL5zONHN88BxIC3JdcBTZsBw879NP
1mo8uTWeTJN10JPT7tH853h49efJg7xT6ZGK7TFxNsc6DOB1t6uubLsPduy25+3B3qkMNakGOnaJ
bR2kV9gIPua5lZEaM3HWgsKl+eeXEtqgLzvN9WOp7e4oIccfbZ1lZy6ok+UKK6ReTMpWM659d5Ou
K0afyfJXSdXxCf7npIqj4uTap0Th3+ywC69jeaWYl3sp3Ln6q4zw+G7/o48/Wa9tS6a2wgrDnm10
kigeF3HBlNt4KMCnQTVoXG87b/Geap0QG/s42y3WYTUexm8JCMh0a8yZn36yeGHQiDJLNrZkG0yn
0IkOgVqXZ4V/nn+yejO0VIFVJQlwNmfWWGM7LlaA8BwPZ63fU9VTGjSwvn3RXQyjjA+O7cyXeWvO
3B18++d3aLCUbqBJmYumSKCXrFOB1TLe+D/Ou/iTs1aPTppJhtsvvABL3iF1zK5Ki/y8re1UfZOn
q+VmqrIu9Eh0mTblfNFB7DrztTlZvHEaWLFlO/GFA8YsJc+33Dc99clZBSPvVIMjGDpITTEkl4Wy
RL1r8R+/c4t+OfOt906W72S6pgF3mlwCOBFw3nB4A6eVnPdWnkpxNjvwMi2ggZoR3jSY6qTFTARm
w5mf7/78XhZjjQ3V6HeXc4GhO2C9LqrxKznvxfFO1mzn+K4AWuNctjmuH+gH2sfCHuazyseed3Li
NsU4814u1iU4zI/r7NRvpTebT2etKO9kwfYwT+cqq9qrydblZ0fm7XfoQ38l3nR/7dv9g13/VI1T
jEKtWo3tVboOdnLjUC2K5QVe/LZT364qHa2AAR9wxDf4gnn6rpjhXF4oiXP626xscWzQ1UA80lCY
ph0x0Lc2a7jDJ6ye6sgqVts7gNfAu7erZ8BgnhIQxEJrrVx1nTZj0VaRvcWBOOTZZBdf4Wy0zIVt
2p3lJ4yh12ohgMy67b27rH15DR4tq+681MPFz0n8Nvk01iOg57DF8a//IDqswTFKXocBuzS+RJwc
yXuQasNCKAwirdka5i1agnFJnuM1naEVaW2lvHTN2scPjdT5cguKbMNj1sjJH3ZSV0X8vp0wqcBb
cvM3DGjRjObvvW4s5ATLHGyqt1txAetfyr4v0wumAur2KvBH2NfJMFVTs5tEWVZ8/3TcoJv1Gtyh
FFbavSrYdfW930gg7tHca3e4bQKgT1grz4vvf690K7t73I478VoN5aTEbpLgOaFaYmXj9VGtgEHx
ZXFZXscrgD1d1+1M52v5dSuFk3bh7Hc5qJbVXmJRgRlYlIe5riJU7CntxFO7T+IZkFO+Yrr82CeO
4RN8B163g5OhCpx1nyAecB5yUxf5faBw27sMyE2AeHqxbtbDYCR55+b7WfmYL1U7qx0HPPTMFBiz
uTOjXWL4jn2nM33YAgeCJ5xZzwXXizt30l6mQjrWpwoKgKnB4g2088JpqeoFepGzYFEeDn47Q39B
V2fDh2Ukb7XtGwAJE2U1IdcBN90FW+X8AlepMjFRt5mjaeNW+xjGAQ0IdPtlss08P2MD7qfPXex0
U48zAH43GcBctWCWYME4T6/csXHcz5lRZf5jEB4khwNC8g0v5snFs60DIDHly2W+8K3kxVrFpoRo
ijuChEJQe/zefR0g12JNzM3o/wAYmNqY9+VdzGxi54O/e7W2YXTyqE83e/sm8VaxvmvhlRj2ameA
kJm38CDtdu6W+qYGb8YC87oh7fbMkzeQflLM1IPlRmeNLfsDvnjuUO+tIB1sUAcAgOIaU8msmt8U
9YbxvV8la2Z2QzPEWI+OySdYg423z82ROyF6wWved5A4vknDPfre5QZqNTevkut1LerKu2WI3aj3
fke/U4I3NOVjhUstxtSFeBeooNTfm3nCARWLr+2b2ky+szWsqFTJZIOXJ+fkewKTRF8kXpB6+MpC
p+jiu6VshuJ2HopVz2O06BgCxeuY8lIVd3pLA5Vd42azZGU0F0GffjTsDrrZ9/ni4cMKvHBurqFq
r1O3Q5IHsnunS/gOH11LmO0NNNrUPgPjsQBdDClFZAH7Tw/bYwrT3hTAf10h6wh+cZFvIbsHqIEj
sjDJWjBQRQXxEvtDHK4uGHV0TRxikbp0PxjfamHiJjiyAPRbB4xZ/HDQq49xqwc9ovuU1QPqhcNC
MFcCM1dTgZ2rqYMxCfBC1B3WxxDFPfHqsJUG73tVz+4ne7UGvG+Dqeo11zZPs/5RDr3dPGap8bvX
pakaWQFf0O14H4scrOScTBhghvkq2iPPE6IiDlRdi1PU0ce+yuRhTrDhnNgSe7tQtwVg2Elipl93
9gR6MLbREZSw0OTrAmBK7D1duPrHaJGElVemSYKmPHgFhf6DFMr0992Uj6ANi2yZtoNDI8T7kOLM
IL7yWMc5Dv3Fd0A/cDTMwbuxHpSH2qpBk8LPePUyf81tKM+8zfkiZB9a+BpiMV107WB1OAoBUn0A
Xmh1OzU4m7gSmR44Lzx3AttodXP8fS3KKX0svHIeHzBod3AhN36ivwGcrwC45L7jJ88c9GNehKVf
VAlAClPV85Xf6a1b0FX7M9Bx+kP0wCPM3Ws1Rx6c1eRZ4wg8XIK2M/OrKWcNrLlzsrSY99AAgG3j
Er6I6XEEu5vfmTwtj8Y8IpMRXB9R7JJyw6kaInYjH70jXCKsyzVTMF30vJQfrXh0t+aR2D4vV0zo
caJtb1av3Y7cQdMuN3T6LFiEStVmvEA2LPUKUyyoSj+sBFytrw54F8wv6yCdKU6mXa/bPBxTHIEK
3BmS9CH3RqgiYF0X/QXzsbKugJKCAgWLXXm4DmPzzmd8NL4XmIeqKPKmvkjF0Vv4opZT70NRS6SV
3aimFmZ9mP2pUIBrDFj77c7eNp5V2Mmh7BEQAJuMQR0oqwIVWQPWqQHftsfkGttMG2InluSGZcfs
5KrAGEMz9+tw6J2k9h/Kbk4+xVbjEBIs/aCWN8l3xxvag/45fdewzxGlLUbWEM6tpR4utfJnO0os
Ec+gHtdh9t8LwCbVXRLANg8Ay66k9D+yeJvW7tDSOQqe2QEFHqCTzgLrIJQ7jjBE3XYC7V7XqVq/
rt3W9jexKlZxnXfeNj/V5WamOy3WZhDR0BWZA/iMRyQwP21Zj1v6vMyGFyRSZvAk8CHHHnBtXxcc
el/Y1XPr8+itnkrCXEESv0jywE7foNzV/VPvAx5NLnRjpz7gvRKb91vsSv3EhaXYFJOJMtk22eVa
L5kIdgEWy+0Udha70/vZ8vB6J1bpdP3Odmd3vIJ0NLiPm4Dbhymrl4EPgo09JLWJeu4J5DSZ2Kg8
CEmxyy3SpGGsyJPKLj8EdcNRDkIvdYbP1jJPyVubx9q0zGNUR5rgRDc+/xQULU4xoTWXuf1RTkFu
AwDoGxIYuNrjZuHCneIhJfcGClHBelsJCJ1wKvWa3zju1LvvJ75z8CHbnA6Y+6QVzIjQdbuspvzl
u3yeu2GIfO3r2Mlfym106m+eylq1hrq2F9mFZdBL91vmJBwDocrcMvsIoDfGlDfxLWKfcGkdHKgr
k+ZxFmobdfOLAdsj4OtOIrW4ge4w8GrFa+YlF05GHKuiDNvOnH1wgiXMfAEeMFgeDz1pcZhVZRtf
pelouIPFushbYg7tv9gle+Oh3eTRRqzesIh7XRu7ABjeqRlusTaVHX+qNiiYj1zKkR4Zj2VlbmbR
GPXOrTQW7wHKPBl6VT02kRUUgyyjHO+9GCI4hLsrKNelOmwYyzcE3FMTPA9euvQMJZpk/YRxbF+M
4ZpadoVPeioafWdtrIlHseaIz8K2C7aiCbPEdcDceXk5BHz9tUlyh1NjqivMdGed6WJvBybx3kyB
O1oLFcAJ+PdVToP10qk4pT5ua3zkUOZ+47xiyrzob1vDDXss+sGZHuD92NM9+KohvUYK5TFuR/o8
+9dDbfrhhwRKBW0I51LnaF4s0+YyniAMvcJXztcPNqLE9P00WzZYl4ZR4vWlyAx+xfRj01mGvnC9
5qUX9Ey/b5Uva7m3+wn+VqhoEs5PRdApAnpYMK1zteJMDRO6SvKS0dAstcYKSmU7Om9yLHKH87VI
qpeZTYT7Q0Uuc7gHixXzFFjPXXezbFW5fRGI9x5XUi3nFnglptugiMS7pRkZfoAVlAXPWZblE+Bk
TLOdO6sIiuKTwl0qfwB376hDn7MOvySmY00CYYkDh+kgGdjMUEr9NsWNFTyuOAQsJE+zJZzLWmDU
c0UT2h+emlIN6dc16H2+Plt9sT54M+g/Vlu5DvVdYq3AK1WSzvWrvRBGhm3reuIqb5O2u4XBdkRX
gi4tnhynTYGSAmFW1WXZakyMLWK6lxE1VvswQi0qLkw+WFYXTgLmwFPadol6K8phHi84+TrgaQjo
ZMix6PFWylyZnRimXNz2eoyDl7qtwaAvve+0AEVGv31eML8ur7jLG4vAwGBmqmt0CckeLTNj4x+O
RVzn+wl6ZLGb/Gnw3luJWdR1PyUamvc2lyWzYEtQ3tvlBv4IG2l2n6cFSIiDr3U/Npw2SWwgjeRm
vBFiTt33+PhVU4ElvlcOyR703ajfU4ZzzCGHo8xOOGuc3IDFeI64aE11hJO3ZkrMjiFiPe8xakjr
W4JPb7r2fICQEBHGJIExzAq9Bn7pxntHbznJrpcBgoJTAWeTFQ1M6SaDggU4gydZDFdiHUZ/p8h3
y/sJ8ZW5GtONHqublk0Fa5ordC+9Osnc+8Xxffu2ErREdo5r5S0XyxiSF9qJv4mbuHeL5htALN8A
55SdfJAlUTQJHKMy7kPSYjq9783QT7furNz2SsfdwJ4vx0lcZbqXyy0TpDhQgE8ZdPC5aCCMH/xs
m+onjKtjjBfyTXZwtElqHtzJ6JbQys+9dKJipILqroTUtN1PcKJMDQraWoTKr5w10da2Q86HY3cU
W6t3ZLIo17LD84ocJ1V5p+qk1eQ6uVo4EXFvqRqApnDI18/nff5JaQ/MJutq6tMrQHDdDe11cV/U
zXkDAHg7/1y7UtUwesRJ25XTpJAGjOyeVr+NH8+69tNhHc+BelDbzQwePpPXKi3zj8eI+S8aXb8q
sv5B/ed0TDWBeJ2sK9DjEoB1m++1u+HXKHUf48m/9IxQYeaY7AZXWbz2a4WOUeCp/ZYF0LNIuYCc
AR4zAwVTQq9tiXQb9Cs+8f1qcxD5jMHt9Fj5/APT4gR/obomaMO8aHFfL+EHJ3dW4NXmOpkymfJa
G3piYlsBJfzr+3esIP6jL3hSWUQsvQ5JvsxXgUf6cJj6YFguTSznH40YAOMVmKj8VS/4n3RoTudm
l66wrcms5goUzmJdl1kTwL6zMymaHcxbyjChE2/a2VFNOILWUh1QP0MiJy2Hktgm1pATAxSvdAar
PyxlbPrLoILpeQvswcKnv2Zya9zrobACKItdX9bmHtydS0A2DO3oD0dos2n7BwSD83iPmUtK8mBS
v7s+6ssaa+fFBVn1PoPCBQ+rXJrc28G5WGd2TPYddVG4iVoupqSX81PVGHobYekCKFjCuIwx5CKb
JX9fLzrbkRRi4EGZNBLx2jU7NeM6tAc/tJjpWvtLMN1XvpvgB1bMZq6z3a+P9Ogj/4dtNlxY/vxn
TOyf//i//ou+9dNbP4z927/BqjX/dhjr718Iyuv/DkDao5jxP+xTjsDb30C291+qt//5P66/VF+y
b1+wrGfRDeuvBvbHn/jNwd5zf5G+VoqcNvCOFvb81e8O9v4vYGqVFgGG9K70jtq635C0EiItPFqP
8JvdzLGPEqffDOwlIFtKZa7vuY5y/GMT8tfnc/q8/vjzn13mpX0sX/+xKh089H0hXWV7WgZCBqdy
JzVQnAoICg+bFFRiOdWyL36mbfZRrYEptU0NNNY4gSQUEcS+0tTdtNsKa6LwTAVliDStFTuqKjLo
UFgSgBTHb3xXM21/OxwFVDvGHGklLARa0eiW1iWK5rHmTJ3W5zoIjplB240qWgFcfGwHL6n3jgTQ
GafV+5XEB8b14LkA1hO/ZJEck3AiFK3LCAbMWgM89CA+baB9YyJvx36p+kDYIEW1fVvGqnmlSx6w
+8UuF6hsQGhlA/K9LpDLX1juGOQXHRSpd2YWVXAJwm55cX2rhGkXwJ8Iu0LAL6u6WVuggFaPerXl
3zeJLJbdpOTylsgAr+Ssq5ZnmfvickEZX0Vik8UVf6zGg6pX+TEpOvUVG+FmgN7rZV+YZehnQKDE
BYDuHXQ9w6gWfCq3UbysIz7xhWFM8XLeiuArlLjuhqTc8faZV+PhJNqy0yHE3jLfjagOnyQUFCui
91q8UteFGFrngDFDrHF4OMb289eWwuhG7oJJergpYY6VhDhegXXJBl/wQFqfgyWnNhVnsaMPyTb5
+97uvS8NCOU6rKxseFWVnX6LY97PsHHb+EHNjcxI7FRv70BeDZ9lZ0N82Vzl8+54Wm+301zkr8gw
g8hQQ5rAlBY5O28zOAvwQyv73Gu00KFVOUZHiLTst6kbgcVRwKL4PGV9jkjRyV4ntA/l3k0ssE56
td1widVcH9iKKwUfKJjjaIrxHTjE46QfXWMvFXi8dL7WVDYBG1rVtrR/0ao89q1+Xj0B810BFS0K
p44+ldiAZHEFn5sdHJXW+4yHGLKw1QHq6F9ZvR2DmJ9+FctTeB606wB2NOUs/v5PbuvlmJWcCF5+
oCAAv3fLdzS5rMh3emtv0gBaWpdNtzSqg3cyF79pLf//Tv/nffv4+P75Tv/+//zvsebM+mmrP/7I
v2/1gEV8xbbs8YYGgcb55/ednr9RbO/Ap4XgNfGOXiH/wR4Xv/gexckgYAbCIR9HRvXbTs+Q+y+2
H7iOsLU+kk7Yu//GVv/reNEfL5CvuCSEgS7xC31iqnicRH9+gRRGbSQVcQ/ntkite28u5ibylxqc
37SQ8B8ofuNzpasqh6A7BROhDF2RGWywpte1QJHs9nYc5NsFZDQ2vHirA0PBhMmOCHeSvLz2pNXO
IBcx2Q39bmZnCAK/9HbGFm4bOn2q4EZ7Vr0b0wBCmZYr8bqkMPo90VTp2GNH+/1Q5G2/Y4TAgblU
BvAjMyyzLnUy22M02e2rGV1yNCvzvmoE79//fkjz0L7VH4b+7W0gWvnvEKIcRY///MW9GNcvJ4id
4w/8zthxf9G+hKCi9LGDKI/D2b9FKO7xBVS8npIA14Xk/keEQoCi6TsSmwih6C4dc67fI5Rf+AHI
9kIqn/hCsUT+xmtLPPLzxudKYbN8fNv1JSGUfTq66FB3dgsEIVG6TBXQXIx36sgUjW6jfnHjIKyT
fPs8ge5+3toUjHrtBzn41q0DFzYvw/RhzhaaSqss7M8E4tk7ZBTUMjp0Yk9rsdnf560N1M4k9XUn
4vb9XCZ0LoZjUTZssA26sVtZC/plU3IsEiq6lPVWPI7j4NxKHXvdDq2N87IUx9kvCm/NDFG9BUvq
cfKAmysImSKzJeLDnAhSLxXnySvC+OE+S7Eb3oGxlQMjWAnfiOTAvHIOxPOO6mvV7dUivC8UfpLH
rqV2FKajXbwR8G+wI9FtAVZein7c5zP+pVZvzJdjLaqEmH5suziMf+sLq669G1JwJ9lViv4W4pHK
haSm+WWYpzcYONDrTz4NBu7nBMKbAoAfrJr6XrXSp6szmOspNsiV8K1xV1WT9dBvmS4PxgNLTvgV
EE0V3ogRWjUGzkTkVaKp5LlUzlW7CXUJ281r7+ck1fQdncX7RH4VJxEss9baxaYIUriLtUNr3Juo
lA78gepyNmVOZLrepBccqMElFbfCubJn50PRTPF7i4LFeDEbe/QBbw6Qw6oUTVVHHEjnkv78bh6o
f0aU4DfmD2JPh65I/SvhVjHtYq/zj2KJeD0my6nKI+4hYI0Sd5Svbo9ZT9S6zvBVLs4ykCLKdrpU
onI+OEPGUCvx4fQ0FyXRoNQw5ttk7JCRprmPWtK5zupi289zRniFm2J7N1UzjunU+HiPF8uTP3xU
1hWBk7fU4dhJhnKnpIwLqsMBPppbqXQXDXnvrjtvYtMDGm6Jh3zU63eb9tbbtLniB+198eD2K8Zc
ca3sNhxETIG0nUva1AWOIpTrtTXwyLo1+5q68zCHvdqw0gS4O32elrj97NVNCmsRwWEX1qveLkuX
OjkjjPPdRpU22wOH7K1o9nNSW7XBz8yx93RJFMwR4DZlB6mLQe87EpZrZ0BQv/OoXGOJl6RK76uu
6oHDqKbtv65WXN7HW1CO+y31KNJliceNnFAi7leSHefCU1NJE9gd1bZTxrmh7F/F+6Rt2yctKtuP
6oyIjr6O29URjrS1iFY8hLaLps+nR4h/VX7lkXCtkVuXtqQlt/lf23qTbtTrTB4bu7KhCGgB3kAN
sM0PUnbE4yIZy++D9A0A3MBLb1u3tJdQi+WowHTbldDc3oSO2o1nEa5T0/4QVZ2+FaqMXzPTbF+s
hkcfKQuwal2OgmcndPuJ6kprIa/MJ2sn6O1aocidKgfhjIYmWuN0efLVRKg4F2q6h6aYQpXc5PjZ
oVb+ZS70au3SPM2HsJrr4gEttPXFGx3H3i3SD757JrE81IOxecq2ygNIzfaX7lMzdB/qrpKPvGMk
cq5qWyfahgYdYGzyqYv8NSCFWGw3e/FjkdXRgKU/jtOdUECYGeRO9jWTlOPNQDFJXo+Ctus9TbzF
C4eZnl4EYXAcriFlcjt013egqx2ZptFIQb6KrHLr3acG1SrdJdAvrnB2GoDocHSkIWkqMqKKGUJ3
cU+xNvP2fWpEtpsoBa93+Zwm+kFWifjKTKfCd6dMY/+iLMkpoi0TMqdwOyzLA6KyJr/s7FYUt43T
N/VudVvn3Vha6/DYbIwJRdrUWbyLV9RY77W0UireKVUYZsazJb7ux8qBvsuUpBxVqKduJT+kMZTR
JOplZvZmHcUzPUm339FCtSwUcR4W6yl3HTfa1K7He+Una/9ChXsoKeEXS4rpsOvPjHgrcPF+5/vr
RZGMNBHlWuqPflr57wzvokH9w8/DxFDya+I01teKdQ+nBQ8DJyzsbBY76VfD08y9wZ9Jd3VwyDvj
LQdLZ+6yAx6c3juimK8No5GvGeKXMXK3IL8jkQ/kBbwq9A756tPUn+ERfEuGZPvmUL9+aLoi/9x2
i3eTpq78GLOgv0lmJrZoHoIFXKe7ev1uLjbvuzfP47NN50+ELLdqiOw6RmI2kmjRVBe53+96E/sm
VIX2P9oTwxg3bm95Jho2JFz7bujNXvndhh6hY8sZ5y21AUg27DaB0va2y9cNMOsUCGCuFFDy28zL
xg/KrfV6CejIeWnmGSoEUp/1GaEW795UlAl2rF0CFd6e5zoNs+OA8QGtSLXtkI5wA7t+S7prmSVL
QXuTgttBwqKsQmydvDka4258ES72oJFFihqHjhwzCB+bTytupGnxnKEf9MHFBsybDmAEB46LnN+a
B3FxuwUV34f92N1bmGfxmmWN+qxG3WZhw4YycfwjkTjkVeB8BrdV/fCSIMauoHTb/mCNdv6pbprl
xVE53bkWB6KvaKuGJ1vZihNUL2UVloq5EHrag/nm0bi6mobAfPczBkQC2INsGHpS9a53DCKlNnXK
x7XO8ma54LQNanFTV238MuZxt0YmGaB9boMV/Ciaav0xiST4IXUr2J0qfZ/hFduEVdGbB6e2qss2
Xps7Uy3Da+1jNLyz5dA8ZcbpCnr+OaKZEXuHq4w2uXfpW5PtRDWi19sS7SLs6qzGfMcTtRp3ciuH
yzj27JGKBmWDKPVxjUIDZIvv7rxs625pU91crg4WWzsbW6YrsUw0H+xcqSffHvVTjZ4oOKgVXVE4
izwWkZW0xFw0RZ8GE9duRBG8p4HS1hZ85bkSr6J2p9eAArm9T9we1XxtbPQD0na2e0kRa9yZcTRX
mZv5MGPaMr8fdVJSJa3yWe6cvEqeOVGwJsqDQr54Ho3lyF4Mkn/jmjJcLOiMuzX1VbLHe3S1D2qp
SwtTgd59Hmw0GxfQIPVrj0gdqoGdFk9bLtp3UOqzJJoEmqiQSZnylk09/TIEevpewTP+TjS7fkUw
03z26b+xCw3HR2dnG5PnoKSRgLDmvT6ULaDYCPDa8C7z4vTZLKUfR8lIOBbO3ioEzSF6kHM+xsUu
CKT7aR3z7YbWl9MhZZ+D4Lql3IO50xwP8spkcYu+L0/kS4dE8l0SrA0eBm25fMdiPjU7m7PjRsIn
T3e9RqAS4SOeNmEad9Blxhwc6yBzeT1vW17ubJO7IBRpQ0ZjZttTiM+xl0S8wwWHppqEHY5JG1/4
9sTeuIH83G/CcZID05tDHSbNIl+JEei5jnQ1lp3fBeZjOrjWFBlqOsg/kp5OnRkCRi7sDL/xywCQ
ExxpHStvV/db8H6tt5Uc1qdJrfMu/djYQduCeK0hdGPIlX6srXV+82nMJ7u6IHSi2eqMQVQ0iG4K
XaVoiwyt2WSevaeqzSHIc8Yn91nv9yl6UVSnUYBHiAqtcuGn/TYN7jdPZjZG4siN7NF6tWvopZe5
ZW8yasa5vrZwGk+jCSHmVdG5+jmfjhnuDHwO4zrHxA+TrbiGGWltH06rRIE227PN5OaYIpT6+wnu
//M1+4Ak9l8lxFn99uVYrDVfxp/LOfzcb3mxhD1r8x9wV0eRzAbU/n7Li6X7C0mxcoXtCv7HO2rC
f6/cq19cqoGAZ5m9Byh9tKX4PS8WvwRKeSrQgZI+Evi/kRUfh+v+qOU4HsmwUD41HI/kl1jipJaD
AGGdZJw/JMJyCXbNYFtE9rXg2GeUp0V1+SzKnsbRn27Tu3//BT+1C45FxtPfSyEqoNDlOhJJ8M81
pKpGSDi12UOaYMDa3E2OCRkDhEY437pZ9aZLtTdxBifGLl7//q9WVCNcSlfoVtzT1h45RVfOXf8w
ZXZ/U+VtN+2xmt4O5PqSHkTnpcmdv2XNYUvGY6DtuvMc8W+JaP/iSk5aJsebr9HjcDEOtWyu5+eb
gFQwcfWaPmQ1KQ4SBFeVO1NqkQIpTyRMdrPJfle6tfw6N71BG1p1cRfJoCxaklE/vWG0ZRgQYRlY
8f/64v7Bi4GC64g+th3n/1J3JsuRItkafpV+AcpwZrZARCg0RCqVynGD5cg8OTNPfz+U1d0S0lVY
tlkvetHVVVZlSQCO+zn/+QdAxRVFfoQSl26mWNPinghggnNo5E4JlDbI4j2lxDTvhM4k9GrQIMcH
r194A08/PBSDTGLeEfw1e2vlYM6QP+MqeqOyBr5VZl99myrXCkJtSi5zUYiPQ2Hat4rbVFRe6Tnf
kQ0O//vqQKzrHetAsBtwvFBxLKMWOqWRjD9wVHbfqKXifdRp0R9pRh++PNBYB34mSxHga30Bjx6w
HscTeSXhKaSOee+ItrkQRS/OXOSl26EYcQm4BujXt56DQ0XFHYX6KQqNmto/mt6jcFB3HRbQ719/
betGsfmgDQaAwHQO7iG2waDx8e0gZgDO0LM3vbD6+6a1mje2m55L5nzpdjDfZ7sStmlZW+0SY+5M
I7/5TUk8GuM0My6OKizKu7Tq5j8Sd/1+PagXbJ2/ZQvefps0C6EIk+yNIZd+N3RxJP0C08k/CwH+
+zI2Uxg8vlluW8ZJ546kgGYJDytb7tOijq7bpDwX8vEwe928HHOdzep8zRARHA6nxy9nrKuonp34
TQWJVgHXaoZyX4at68P5lp+AB7t3o7aYalBOHQ5LbeoUji9r0NSDFQo6uT9eK6ah83lpKscPc6in
PwcvicqECn1qu1LCNlvUi0HJzlker/e0vWdXFy7LkdaLqfTTi9RFrsuwESeN/tmjjO0pBsuPcZ59
m1z5Ryrhh7fIHFIzGL8zgje2bhZ2ZxYg3NNpRJp2tPtwDlQ9Ms8dFxv8et2bGP2wTAzDsgSD66d3
lJYxDIBcO7nzoF0WLQmyhazjgMVV+Y2hIpQJqYQ1TIHTFRqGMGktyk4aqX699Ep41JI8vG+Yr7zT
0ghdpITa4mPRkN5RuJZndp71x2weP3s4C9phvGpRqDz9sUav1Y2maSdLk8qbpRrqbzSwtSdnw/WK
OVIv1FE1715fVy8cHU+uudmDulglIaczTvR9aGeSMZ2A+qdipd8Cs+g1GE2Zd/bgCyjm1xbOKW9f
/wEvbIIWAzETmdI6Z9hacfV16yZsKic7BLIYQNFvJpC4M4tNvFA28Nk4whIW8zdr67oPj6cRZaee
qCt0fddPFU2yFguDDmNxh08mJKHPSt2273p3pqJZCF0YwGKccmekqgJ2r+cWviVKoZwzin7IItu+
dT46h83ZWgvXdQk/OtRweU9rtzFOrGMnCGUV3+Ftnn+r4lTbLUifPjT6WAaA1DDKOMenT1Npil0M
Ps/fue5tEk7iV16gz3j9xTzUk89+GIWMykHIB+RslgZkTndsXfUEPCMu7bgCpc+zYbhsYU5eVOaU
vOtlW322kKldSTkmH3U0ARDImxYCbU4ND19AaseJlM7LslDq+9d/30sLx3V03WXNOAYH3NPnZtV9
q9ImnBRplge0RRJanXMuA+KFHdHWNJVKwLB4R9vTM6IfTLIIiKIWQxbgZBi/L9TU8pIl7Ix9idjv
+PpdvXTu2KamcUcsVYcp3tPbAuUeGW+3p4kZ1ZXoMo1xW2p8kZCDbkdZTq43iTizvFkdxQ24+nRh
mOrwLlx08R+cOXySGp+No1pC3/q9Z1W6SjXkKY8whlyS/peqTfmZmuHF+yWvg2oOPapg4v70fjtm
J0CE7QmxmblOOnI/lq089FWs3yWzHDl6Y3zViiisEq+f3U7x4TTGu1LKc9GPLxwWkAE4MxiswlHa
Hn+yk7ZMFHkaY3qFQhOf66X/OTrqt7BygXeXQ2ufC4B96eu32d6gBRAIRPew2fOz2rFak8RafUSx
q9QSjnVqmD6Esc6rDHE0Sob6/axdT/nyUVn3SZ08lbnbwRv6Eq01x+vr74WvCsMXVh5L3qTa2O5G
utOQN1Ge3CWSR5Z3GZCq+2chxuvZ72IRyLnzUAEYW0W6UkZylFVzAoCP3ydq0t4jkrD++E4eyHss
KfgbeDmuR8KjfbUC8y8aczwVvSG/66OVXS5mVp8pMJ5X11zEMXS+2JV3svXyKBW3UkxrPHXqqL2r
u6U7QgMuIzJpTOTOr7+aB1e7pxsyTQkh0uAbBuxDe7NWZktNRyOWJztPSgRCjhG9jSfc0PV2mhh4
Ts7k4wCpv8d3qD9OdC5fZ6HFl7BfbvA4QrGAiMoN8aPEgtgbuzlDLKm39Ric+Z1boILHbaK/cFd8
hB362b5hmuGsh9qpSgk5ZmjFbDpQ3SG5Mk2LeZcDoQzZuwu1d51kwqPHmXq+iNoK0snrP2W7mtdf
Qp/AF+aC2cD1fLoGMh2INm7mE/q8xacMzYJFTc7lymzXwNqRCqGawmAPA7HalOZkJkQM9vvTWMrM
l2M63lgqA8y5TM+4jj+Y6z1eAA9XWvteKhiLPmBzpV4WOuZmku+mk28J7kxNH7TEvkxGV98noLGe
Olv2QY7xWwlp47Y0R+Vn5zYr8Nycy5d+VlNtfs02zww5WcRsGSKF0bY3HCLlLYB9f4tA5Ya0b2vX
RHP8Pkd+nvfzcok97LCfnUlcIHzXch/pZDafed3bYnb7izYfCJgwaTahPC1IjFZ9ivgR5m3+dhyJ
mQizVQQtDJPhfDwC5jd/uqutV9cQLDsgjXBwtu5N8Newljbbk13ADHeaDpldaxZnNpxtj/BwEbYa
l8rAcF11LVge7WrhoEB7z1gCdafdVd3qedfMNxrCKpY3o9KxnM4Yezw7oddL6jDobPBTQIRn5Eel
TCGXNqe2dZjFTaOmXRftvLxz3KqCgCK6vvQ1tYooD5zkLp1kIgKaZoiuxB0I99wuuNZ1248AphSf
NK0w7KhNS6enuDSIvKVjidyrhbloh9LRsGo/TJVP7G8Coomwj25pqBhdWEXQJ466pzEob6uibr6+
vsM825TXp0PdorsmVRKUq80Wg72FU1l6d8IIWVECDRHMZ8bXNlESVJWp35fueFM1c9vsJqAg6Lp2
beGVPHfNpVInbuUvhjNAHwr7/pAmmFQw3FAFAoKiyX6e+a3r+t8+OjZmtkQ2Q8qczf7BqaFWqOhP
A3qsZadnhhX7jsrkFZaf7aJIwZwREAOGU4PsWe1uYabYP/UF4gzDVbf4s7gvun6e3dqWObxNFTr9
5lXKHBsSa6hPQmmWxK97dTxYIu/PpUC/uG+6ePDBr2OMzeb59KPJHb3Eg3+9bx3xvsZunvqZq+cU
VVnp+GFWVMeyqSB0DRYGJf4So4sJ6kbPcb6L8CIJy7H/U9iUm3ehw6AvMCj8nv0op5ORtjjuTQsh
5DoqjfztAIvjS7LU47vX3/sLp6BLVKBqAprSLW03ahs/iSzMlZsKwtMRiqm1m7JGObNNrM9ws7ZA
GWFHI7hg9mJsyq1VaBT2mnNTy95g9DxhVgJc/DbLamZ3LurAi9dvSjyvMpB1MEYVFGAaxermguUC
3UqOw02baO0nVdad4S8lzhT4vfRGyfxzmdR9u7i4IrjpgKJKF+P8oxzCLjlz7LDvbG+emox5k+uw
vmhmtkG4dE/x1Pf1jQ7HLvazcWgYUTNn+DQxF/2ERn58j9SEaUSM1HT6bhgDVBYFXKm9nYCudC+K
jNi8gUcCN7JAEYbIH0uu/li40ZKhma0W5aOqtPZyOTc5HJpebyHK9B3PFs+DHlLZAufQ1yDnnATG
me9Wa7DvzAMM8s/JRqrhQDqIUe2lNIrAmJR42JmFrXzDPyh7C88/a7yYM/F716oR9uHT/B3+YmTs
qiZvhTfign8xzeasH6Mim9qbzhqmcd/0ZvEd56Rc8TvA0DSo9KK/aw0hQx9PFNvxIPeE/V61I/JM
GDpnP+xSa7CfQPN11yxDVfqD1kJgxIE9PWLIMH6uSwKLAuIUlsqv4NE1cPB0/YvQI632BsVkwAXt
w3kDebNqfC6uZT7GqWWPXNuFWQaJpr/oSqZVwmPOb7ve3ECqQ6sv2NIOLpyqejc6c1UlQScTJ/ne
ZWo5QdXgFAlisoyg2o3zXGJV6yizXyFLLohMrjKsoIYhzkyYFo6dR1BdVUvxbXTczgXGRZp5EzpW
jMjDnZIJIYTiTreQM50DeYb8566BSOui1UPxq8SdYgw6He8kop4J9/QgZGLsACsL1QVWPwhnIXYs
p0JvMg7XzoIB0lVwfgNp5RMvMMsr0wuxS8jfd+mY90FqGNk9dDbZY5zQJpZXhVWZB+FI4wnlzTKh
j5PAl3pDy9sJFjeSbxWSbGrWTK69tcZcEyejnSBXDbhoIrlBlJPvFhgb8kLwcj8TGRo5fqfFLY0q
3mehn2K3UHJcEWvi2W4ifrYKWG64KNOXqtfyBe8cmJOHyAjld6Qx7XJqkrksfIFKOvezqMO0O4+q
NpgNJ33Q0wjho/M0b4klze6ipWEFEbrdtLA0a1QwWD7Yrl8RQhIFjEJZ1W5Yt6qvt85YeaOpp9O+
mkuI9IXU4UeQKaJJf5hm5P39KGZ3BxeokLu4UFAnaXA++qCG5/LV6OJO3Ud6ab+rrHm612fNKvZG
ksYDRg0qzLIpnbJ7dWodzkc1S9D8Je1wO4Tj8FbgqAC7gqO/2CWTq/2wsqkWezkgNESeMlzZpl4f
iPfmKx2H9gLmcKwfQ/hjid+4oeVh85m+t+wZc5uwl/F90pTi2tYN5aqxorj07FbAOC6cureOlVJ2
96jGkjdTF65uUXHSIGQCLPrQqU6p+9oUo0/ul9FgD4kwTghqY5j631XYf0OS8j/G56eRf3QQPZMc
3vcya//xtfzxDx/pYdX+49jm/FP7mMnw8Ef8zWSwxV9CA29W17EK6qNVaPhPDaIG+R8IBNWbC/7N
6PZfTAZN/MVBTT/JpMdilrZWan8zGfhXmqNS+1JNr0QA7Y+EKRvIC3SXIRo1vb3OSTi5Nh3TTJhg
GHdLtNfQ8n+YC7QmYqyqwMoN3Ay65Ncg0/oDdfyZsnnTM/++LsIFKh/LgJW5qUSXGXO7WlGjPU9O
C4ZWl3dpOzUYk5Rny79N+fNwLfgSFkqL9WFvw/t4lP0wDHO0z7Hx9p0iiTCAh+T8aBnc/q50HtMz
1l/8qP55uAqNOSUdEwYduIF//6gxa1uDJDnBVZApFbuuLUbiK0V20aZmeTnGZCkqVbjTjINsx3Og
8aYpXK9tqeoqxmAlgdVv3qJJcbo4OdeeoCfvMF+6lsqCW1+f7DW6sZ3ECeNMzfPCCwSBoCWkDYNR
sx36Yy2YdpWaR/sxxLgvLFWdx5suvsmE+Yzf/QtPFuEUCDwjf7S62y7BdeNajiTE7ZS2Tm61cFID
dykTdlA7u1La+YuZqVfOasqXdwgdX3+tW4D24dmupBfukiodWuzT92opbca1TWVXD5Xjx7W9HBDe
6l4xxM4FZtbQJ7XF9pxy7snSXXRP6yCcCwfTqQU1KLN/P1YT88wzeenx6wKyB6o2QwN9fPqrFkKe
USLoyg4hLl4bDc7icBpqZBt9s//zJ2DbKqNwk5kEJe4GEharxUxuJPF+wA7tCvGH+S2unPxLOTTm
+2ZQh8C1MAdT0/LYZ9dKQ7ic3ofpjsjMZr8M2M1lIkSe8vrPehgMbj643+U/43Bshrdm1mZBhHHX
GmxdVHzQX3MbMy11dqogocarcBrMnfucCc5JHxY98upxjn0K7PnkVvp4OWqj8rGH2AmbGOJ+0OL9
4EdliaOM1mvEB+p2GHRFFLTSMa6TCJJ4hpg3jmObmgdLvgt4pea7cOpccebWHqbST2+NphiQ7/dU
hHX/9O1mdgU33OTtytjO8Otf+iuYIUWLuZo6QTOtYvQnITGhsHrJ2cPSL5z8dcTt9VNZ256c4vmm
mBSz8+uhdj8iD0fL0kQRPusY7p3LoHwgNm1+r1gJLHyf7LH2dpYPI86cq8kMd8ghKqrqtCcIp8Rh
qzBlcZXGlbhr81igeMT56WZJDec21XoUXukMZdYTTYiTpqF3VFGThlp4zFpYZSO8Zq/TXEj0yBzJ
MwbwfldjJHGbNCoIZxjheIX2w77CpM68pfTK75Lc9KO83EfJauoY9p1xaHBuvDRRy90lVghELtoJ
XRDFIIyxcnmf6TakUGT/3zs86/ail+fEw8/PH4BneIwg9yt3bUvz0QdzMCPdCHe4DQ7v83pWD9C7
zTPnz8tXoQEFiWKKtT3l6gUDMMVVw50bOW0wavPPikS9M7vh83Jh9UvgXgSSWPcZ2KWsTobMVMKd
GC0STtLF/iQ1nQiYiF4jIZ3c6+tRIoArtePrn/sLV15RBRVsweUM2NJxsOokzRBePkZKOgLBeM78
GJWEN0uK4Mh+P67kM8Up7TN3vLGG4RYfIAaWNxWECbduc7bK2Erw79XdnV6pTOD1yQk/6INsv2pt
mhmIVUwlKPCyJdZ4LDJfndXlosID1vR7fHJhnDt2fR1n6vwD/e91MxYtvp3sGl5W5vI+hI14NcS2
fr9Ar8e5CGe+OyUri+9YNRhv9NpNbyccpA6vP83nR+qKmzgqPC0BLrSdi0y13pDxp7q7uHaHvTE6
7juU7Xc4dLPB21O/B7o6MRqOD64yZf/RI+WDY8qo6iA3Gzguwz1CMVTp7qqs7g+dJFIsVEqsfJXa
PqRZM7zJlYLs7BmbRyWtOGGFme1x89VvCy2cd03pfMjscLXfC5fA0FbOPpnbF3XF1MFtR6bFEgve
Wq1/RjoEmr6QX/OkDk+dBlX39Se5RcfX9cHXwF6NuJwHSjn+pO6LpkkM8WDbjDs0+25hO/FCw02u
oOaKzptHqfmofN1j0oVGkJuNe5wKWd2Gso0+/Ac/ZWWAMsAFGiOS8+lPQQyB3CKr+EZkhqOz2suv
Q4+hmKWjunAWobyxYyxgGyMqvKaVyEZn+1rosrs780M0LvT0PEBAxWYHrLsql7fLy+Vt5iNmCLuh
kddlrx0XiHJHgeTtmgqtw3/VUv1cj67nVjEudChAB5Gu2TEJHIDXf8sLKx0KH58xEzPqpQeB86Oy
PNY1Qlgo7HaEjujvI7w+8Z1Pxiu8NZuV3Wkf7Eh8dXGXuUI51ZxhN7ywKeu8EXZLeriVQfL0jVRN
2Nlpw9UnNwxvYA86e70w/o4j+W804//DTkC82f9fVXD1s5xpQR/7APHf/+7BDZppWhUsfeCM0+yu
tOHfLbiu82+YULv02HTpjPL/1YGbf9HFQTSHh8NI16Z9/1cHrhh/wVekbbUBfVEvMoz7EznBZo4K
jsMeolKAgB9zsEFAebpIwljBWQy+ujmVodA+TSKdrMTT464bP7lTXpt3btiNylEZ+vSnO+Mpjwdu
OSnXuCoiVe8NZ1Hcg4ramkjJDDn7/PnRo3yhtX3abPz+gSANK7pNH6BueTFaZFd1mPU/JqrSaqcr
oYERZJGXkAKnni379as9/Wb4WBiFaGyn68yRicL2ix2WSSK5x6Q2iUQUGO2Sf6inrH7751cBWOHs
cxiFCXPz0GMKCD3WytSL5oanVqTtESfP4czE/mnV8vtedEFdTFfOnmyvG+Wj3cdRKzeyNTxka1Gk
+6Ee1ZOLZ+xFaZnRFUYg7k6N65/ELs5nbu/pK/v7wqgQ4C2DFMEXeXrhpgEEHg2ke/MY5YdZzONR
gs7uBdE8Z3bYp7OPvy8FH8WwQJJQ62yeJK7IlA6LTBFypqXfw4Hx4qX5OirLL1XHM+L19/bsxhzY
b4yxdJS8VGbblGi3SHIcdkTM2RV97IxG3TlG+3O2xLl0nvVn//sM47ZgvXEJg7OZITPctKdPED/T
TBoNmvBQCOa6aVLsSmNEa2+VIyOVsbxyZfhn0X4PF2WShC8Yk0qD/WBzgofGkKRTniReNkpQpGWs
+1+ix6H6zFN89o1h58GXbJpYGvG/7bwKZJoqO+U6ixFXn8yQwhbP9/Tb6+9qMxv/fTviQciFWIt/
3GBiZprOWkfcgGek2IHHtZYj4h2MQxJl97U0bgD/gzw1Di3zoqaRFyyXi8wajota3czuamUrq5Nu
Lbev/66X7n41hgM2IbqPsu3pq8XYAt8FV8HLYDHLozDT2cuG8NwCemGlUgWZpGxx5zpL9elV1CUt
HGT7GAuPcmSOIarJ8My2rStKnxkzt9dv6tlnyCsFMQYuBpLD2G1zOQNxtOKkpC4oaaTsR8P5Igbn
qnXMSxTu54Q4L18MRz3YktpzzrJZocwzGi42GkV5USxq91YkVN9epiCBC7WmObeUnn+OpKroAm0J
bAs6j807CzFlkKPgcxzcsTmlsfOpFc6li+bEz7AjU/FF6j4l7uxNrRYsIfk8OvQie2ga+G5K62G+
GXtQsj7ESvVncXDrMkfQBAWQ/hBOg1htBh/v8kDrQLIOdgs9UYtYOjPbpSmej6+/4OfriaswQNBp
2jCr2uZEoqyJaYtJBmla1ZqvEHBHWOCleTgeAELSszwbCpzNBsj1KJp5vewGPPind6WPodqUJsLy
WpVtcTkMlgVrC2rEL0NWxuiZehR9Ss0oRQNMM+PsGt1hSI29MFPKcKz+KHHs90PGi2gtuNSVZbAu
yUdHKSQj2K5Iu5HLu317MQKKTYykGQuf+ZCe7w5IAB5daHOeVWkfm2PMhUqSCi4qyoSdEPLc7vCs
MliFBo6FnA02AfTfzZrRulEzrIGnW0LUE4EsMdxjCqxbH8Yp7ZOLTkvG+WjgQoPzaFPF57aLl1YT
/AvY3QCJbE6bt1uJ3J6Tjj2QlOYlmNkP90Vkd4FbD8rF6wtXV7XtUkLsvr4zqC5ck394+u7UVodD
piOxKaMR0V4uBqRFhnTbYvVWidSVouXea8ZUWF5YtahNtAnmPacTzKsfgMfO+6QIS8XBc6IcOgb7
wIDzhEHU4FTfqO+b8ruMo94+ubLuQQVNDEIwMa/HiDSkdGnCz1099+JSyVGCsKAz/ArbUZuyt8oo
ME3pJd79dzG5A9UN1IFWAmlhml/iCV4D6OG1P2aA+rO5ACqSgnSK6ykyQHj4Tb6yDLLbu1rfdLth
sroBdTmO5IXj4lpCKFTyI1Iitwswe4usK72CWh04ouhifkKXYUju1nrndUUJoKvpsz4wW66wZejU
qSsO0nVkc8l3bn5ZjeyK60zmUjsUJB7g2d8g7IQKrA9jjidjTr6SHw8FLUXkxVGijeGNbGs7yt+S
BDBL9wqaniHTz2nNkNz28CrKCI8Y4mJwjYvZFfBCoN9LZ3YCR4lkf7SrsPtqNHp3izgseWs7td35
bVtUQ5BKpiZ+kxj1HGS5WN5hCt9EBzWtVdvvEX18Gbqi+CGlggELQQGixjfFTgt/GEP3FoOT8HNS
pILTv69CgEO+tgSHZ0DLo8ilk+0cmIT4z2EGlQTG6A7xpQWC+nnAwFpeLSVFVAz/Y9aZ8FMHyk8q
I+/Ww8tC+dzqORbAAfFhuVVwZJgKDzg2mstwjErFILZJMTBcSIj0xiMpApEoKbOCvp5SKyAHID/g
wVyhgSu7uYY4pEdfmwzSI9BOWORelSkiBmgFVLqKh3r+YJiF0+/DxiiGoJ+IEYia1Y+M6GqEQ56o
xoZPPAMm9Gr8zPBodawKg5i4n+5iWcKGVsTsvEkxXXgL+2cy90umLhkOapC42wAwq84rzx7rZLpJ
sSQxSdFZsOkvKaecqOXChCiw4uxRfox6iHp+2XX1W6XKB8XHrVNeM550k4B6SNj3pQ4z6m4sUgnX
SMcN8FAbGIa4nttFQ/lhmgiaqkXUqe8yZ7IIiSI+WBzoRC07ujQMGAjOVTlYrZIcU46q5EhHU1oX
BXm65BTFhD4cMAlRb23SV78RNNPFN9WUuHgfDjnsnUxBxhiLNh+5I/Ib8J4oIUqyI+Nk1EZEaXgm
yB8OAnMb/zTnnOEAApHJ3eUlPZY3TWarkkGW4jZn4lHveqsTEja2pWKFQTbUpem7Wqf2+7hZoLMA
qU4EeEbO+kcy4xs9LE14dBh/dSEf3GRMhBYXU3ZhOZ1m4H3lLNcpJs6MkFAoxsFguKYM6oXQGHo5
4LWVTA3Fv5KZ8BpbsCAgTeXXVgEnzetKrOSCsM7rLGhLKD40l4mYsY0uZ823poQYjCLplq/CXcyP
+Sxw45/iIT8mEUY6wVDWaRaAJ9efibkZ3c/ZQpbXRyNMmVF1Wph9b3JH8BXg8qQdrMgo3atKVqZ+
6Ui7tnc4JhRyLy1EQ4zECv0LfLdc7Jt64azR3anB8g0dwffYcfPhUMyxeqHRdZS7OpXEqDV2ZhHd
YGjojFqZNs2eKsC2/BhgxcIZpShmn6Zkjj0nJfDDr60EYrCojE+526e/VkKy449tv+D81jS2jkOB
KD5lroppz1hoNRM4vWSXgAFDqicjoCH1MuDwzFe6qugOFZOcu6gvc8vPLT0zkd3UKabGI1Iknxl+
nF8hR2zmd50lMg2TsaJrjIOGAezqNAI3XuxxWVLlrh/yFErQOCVvFCxCIj/iO1uyD6PFfCS7oOin
iN01SS9r3qJEVdN1P+00NOXnIq7NrvGwzBfxzFqED7vHw33ob6ch0o5Ku1RfxigVrT+FZpkGNv48
GWl+eMWz4+BMssPJVCVxTuJvoUy+1IvRMgMakTEyDq42q9nfIu//BgL4v0bHWTv8/x/3W+k4xc8y
abuvT7xhcUL4J/xnWbiCwKZZs8xURPb/ZuCYEHBMlVYFOwF4IRQm/4L/DO0vEsHhvNNvrEj2+sf9
TcDRTRg9iCJd4BVACMRLf+Al8rSR4k9n/rHKy5FD8X/P4IwhhHOWm5m702rZ0rUZnN8YhfszbtOH
sYn7Myzdp8Xt7+tB1uDOLEBp1NFPKzHNat3SLUxnV2TNKjjrGKBw0ofniugNO/fvCwGh0KeQk83I
cHOhtHEqBXnjLlenubjAn6fND42R2KcuSmxxk2KslficKG7liQzF/GUOIxtnooTwuzMV/dNal9/C
3uTw3pkfgrICxz39LTiprzp0Ek1iDtULpxHRvZU65VUxL4TFPFp+L2Cl6wP8N2z0cC2HF8kIBqwU
f5LNA56k3Tf97LhojCeFGJlGve3MpDt2g1t8FPB1r8p4SW4VbWi/v37lZzgytwmJa4WqVz4E05en
t5mq7J3CGtbzSYzXxDXFbzthyRtCAl2D7QyWq8f4frqE4Nm+WUMGDxhYpffthPVWoCL1vkrrqnh/
5mc9Lf5/PxFI/jg10L8zv910OqIucWBkVLQzq6beO1lsX0DxdfBB1Ar4m/AZJn1y97qMkkCp++nQ
LUqJ7WtjwQvFWvPMC3r2xfGUYIysXSSdLZ/e06dUFmY0mh0viA5ixlouayCvIBta8IAqxvFYRdFy
Ln3j2Ve3XpNvHYUgHzyjoKfXXE9NCGegvRU5etc5Ee8BHplR8PqTfrb0mLWpjP5BfOFlsQafXqUg
ectRksmEAFZL/dQLLDje0uvg9i9jpfg+KbTOR/zM7Jq2tjg77GL8wRUeL342FSg5cP9NgHsbVP3p
L0iVqMHdV7T7esKMmwoiAzrxdDwtNB9aZf91gNr4ZVo080sjhuS9kalCXrvz6vQXAox9LWc9/5lH
IWx9DPJMqhI16Zd9TJqrG4Qo3HL8CxnSU0FhKPmmhLv8ZkybMd5F+HXC9inU5v3sdNZbKNyGjZ9f
pP2iRJq6N0pb9KpnWdKI3tNUT2QHYkysNjun7GfzvUp7hDoHYrJcLpQ4a+VxkJqTBRh/UAmSLqTh
AwvOd53UdtHtyA/pFc8yF6jF8LO72zRLEh4xYUFAxCYj7RLwcTxUWhvT7MKcsIuLtmFM+Yb8LyiV
lZ1c2/PE+wGyKhr3W1FZJtwXtUI3gY6wVuzytovRtWOrmI3Ca1vRqRTm2loz0b8Zv0KVm343yMHs
Lha1zdvbuBHLr2KutSpQzCL+3qgROfN6bBrqroUPRbrYmIzY3WJfInDeZUvxR8jWX0bDnol1C+Pl
S6J1aAtM7C+mPRtJuOzlWHefM9RoHbtGARSBNWv6eYTnbQSVoRLOyohTj4JZACwjr9EU58pKWlJZ
RuK1OqBdNkOvaPSEBjRh3nyFdAsRfa64M+mti0aM74I7nxG0MR0t/imDoVzUpqbsi0Lr55vOHo0b
rSCS1qvjGle2PmTa5ePXCecPtTEj98UspFe3HSifruMu7YVDHIfHuWqpwKFKDb9k5cbqXcu2aF1i
JQxv6IB3avxB2tgYfkaFjk21uVhjfBubaqXu9FwW5l2L0xeFdzzE6rfFla5Ci4Pd6bu5TkJxZULN
dm/gf7uJfeD1TBgZszLGjz1PbzpEJonFBwSRLRj4SJFuY0ib4Nh8tYyRjq6C/mSe293MjLDe5W03
GOySq5VDM4WsOhhJQ0mlbXftvjLXzK0+M8LvNsEN2WWWT00ULCQemwECFEPFudlNzYD0GSf3bEer
ufFldrFsdbU03VVt3cWHxcxX++k2F+FVO+mF66cC9wsfy5PkXti9cVPMc8VUkaAKDA8A+Wy/Soij
zMmySQ9hM6EWc6y8y3ZqRSOOC+SU5QGpmM2pMocIs8Qy7o9spQr3YoDMBChWjC7QnSX/mugQ0Q5u
k5ErsRD2p76hxq7UQCNo7aq1FocvVO3mnyl/+ZqFKHZIdowYirJcSYae47IUV12JNiTI8F8BIRrt
JQf/zPE3TfRSY4EPlNnfphVp8k0EyObFgu1weRiAcD4z6snyHVXQpNDQQpnaGUVtqd5s1C2Btrgg
qrtFH9XpUHXROK372HhNhMYQHqJIxzGVeMgZp2k7mrQLmeWkdJp5Kn3iP2M9SPuuxhqiKxsD8NAm
fJBURtwWu36NWaSPnWe/zDLtYBc57Yw1OIlNxN2YkYwCRl95Oay1TzRqySnXetQtdY1OhJ3QmUnu
wEq1Cpq5ET9yfNCPY7LEDceXIa4BZeWXOM10/YCNarMcEBwpv5QKC3HPwuhwPDXkcHZeq8hoPEUR
ONZ+TPXhGnd0S35C49eoF4BkYRwkRWRaKX7FkZk53pwUToqPWzvknkaX864kAeRrW1jIb8pkmIC+
xGB7WYWdij8mbkqOcmXgaywWs2UM4KwbWZjV1bvcGFLJ4wjD/GpeHHykO0R48/Ua0lhcupjk3i+5
Kc1rbdFrA/BNGcKgBJtDFohTKBgM3rx4nk/4Yh+ccnD7a/JjnIkEmRUHI42buofQtvwjIIM2B8Us
h/u5jkb7kM+68pNt2VWAfSKl3pMRp/9w8czVCfD4P/bOZLltJk3X99J7VGAeTsTpBUESpETNsiV5
g7BsCTOQSMy4+vPANbRE6Yj9V2+7ojZVtpVKIJGZ3/u9g2o3Wy1poadGqtE/cvmupe+UplFu2Ia1
9hxX1TLcyXGWym42cTTdzw5ma2cidgibVXRg3hpZVWxmwaBY0vGTpJSoanBj1leZjQG27y2RpwdD
KO1LRN6yuJ0RhGFkT/TdDTWiwAezNZIOd53avhDu4JowZMI4wpA4ju5ckXfgfQSgt9j2lumrYmG4
7odNVF95jrDc8wTrSveCrGBnVra6jfIJzlOft+Ic+VnSbIky68+HTCAiKlqBbWDTT8avQp3J3SL5
151WCbsfjLR8CelJwfh2PViT4U9eQ6hKapdMMQtTb18St5oAcVT6oeK+gRdJgz8WQWgxebmOA6Xs
fAoJDX5olVxWB/AwJb+s5izOgij3FHw3QR2Iy2S1N6UOzWscIHAJ9kl1qyRake3M1sAoFR1Wm2JA
pNCj12HhmhJX4xDpcc3TjFLHXVt122mPnBTArYDOjg0KIgUoQ66isDvDjibuHunZWJlvZr3RBmQB
6m4ADFnsCxsMdFMMdTv9mpzGKa80O8qnVSuUrl6ZTl0NgCcdWbBno0aY9BV5ymq4Hli2D1Jw7vn1
YJTFHrfknDycMR3uJJ7H07c2tsrxos/qULku9aS5dnrwuxXon5GcVYVCcqYMST/mqkBmek1AdXQH
SBy9Ft1c1AdZQY5a66NsI3jT+OOeZZ0aNb+I2qnDjZOPcfMoRYNYbfTMcri2a7O5DolNj59IcQ8f
ElPJ011ej02zhoLVWX5cA6KsjZhP/qGKMsv6ITI1SrburM1cDRP7ttVIsl6NHQ79WzXTopJviYRi
sGIX55mZhE2/FZAYUNG1enqlySl/jEWItaylNewpYRiCdFg1KbZ+zJ1IX+FbANKWzipIGyntdeeT
8uz9QkzVfxuzvrQ3jeK513z5JDKRvnxezwoZavloT7910c83HgiYjSDakHe4yKIpmCGdXqYhKQbn
ETqs/MXsq+i29cjOXbVdHonD0GEqvFJ7DiQMnWLledJj7nwdOdncQpi59jSUrZ1tMMps5V1DSMpF
arvj5LeK2VTnmtQlMnLZFni+EyjnrXMjw7VWqHFxk6g9jYrUcqjN48h5UFVlVDZt7rrZygGjIsoJ
hJCoXleV9d6aONs3/eRYALwF1trIBdkLUHvK2IKkH8aaT2y2SHHjoGOL8brSY3ITs82sdKdHxVq6
uHjuMP1Ry3UEEoE6Ui+AfNng4+8Ilnm7xH8O94hA5bjRYAe8akR4Ymg2FdXvoXfnx7Szvdq3OPKQ
E7axZvO90AZmj0vVb3biyJ9VNRn6SrS69jhXaVz6UAPjZ0o10V5EOJnb/UoUgyNvPKtqRdCXYZau
7Zr2xgProXF/Z6a0xJOq1qQxcnf0tGkjQ0JptVU6Rnq6Lhoztfb2GHrwvG0cOqYd5Oy4+snVqLos
SZzh7/QG0sHCzA3vDmWlHZ8bXebiv2VNHrIgDZFhGMxuH5psaLlO2pKfc8/2OCPpGr1YunDzbVQs
VNC0zVV9ZTlzdoi7fvihzFmCIGPoum8KCrkCQxtlfFYSXXbbulhyi+NpLNS1VKbsmwMCaay9xhhd
3yA2xPUxKmmqjQ2EEW8cjahqDNja7grmia2vbPxV2FXtwa756wWEe6GYmJ1TdoUvqkUHYo1G1jtM
PEBvpdZYOa0k7gzGSi3DAtPtLM2CxCyQknZFYTwCi1vOepam8SOCpfPEYWO2m3IM8V7XY8oQPxNJ
/8Mx0z7y4awNGTan9Lp9bWqsfFVEI6eJYZZxum5zh16UYwOdr3HwdjpkEMb4O6oVVBlRlabW1nMV
/aZszTwNyHdrzFVlTL30rTDnVCblVdM2k04rAP5s7fxCwWk0viL4yoMEvTL6Fm+JgMuj2aFdxWn2
2yLo8UAUC9YypcTnemVUM47KKWxOWj6icW4ckFdBf6l1F6dsrX0wpshxttWACndlZQkAs1Gwmqoh
6edN1FXaS1uVKNAIYicpukLZm+70Vs7AsXY7q2ck+JpPoH0GUnO+48u4jZ1XLN2ZgVYTGeGnqafh
XiBUfeNmCetjNoV9IK83G7dzHKXxfir76VVrVLaaxkjwz4mi2ksCwxz1h5YezLB2W6UbNumUTJ4/
F4lzwCzfzbapQyPnDIvajip+gAh/kbRx7uyL1h15AZnZ6OOmoudp+y7bQ7+hOyWomVpyaBE1xBMb
nlpjpIEosCAAASOqVW85dN5GBg/I91GQbdXDoGwSCmOyb7QsfgAKid2NMloUsXkVsaJquQiWaZdG
P40Um/BVN+uZE7QI6J76NFMNv6RJ/lySKuetWarolwmAphVSN/rsrtWZNIBgIrUEqoQsaanrSLPz
38QyROUvNXfHfG9bkqjmuDZjZRenth5u8ojb9ba0ELpfsT/ZvW/xf9jrts36f0jM/hfU/g9QjzfQ
zgeN6SWZlvJn1P18R2hd/s0/RKUu6DReoItn4qKg/BMA9XdGq+I6oN3I1GB3LZxSbwGu/2mP/YfT
Ck0IWhImxbjo/gvT1tS/ORBEkY7A40PoAHb4F0DtBeb5LxgIrjXoI/QyHJwYXwcIfQ8Dcebiw41q
eyvLuSYswrLuHHNut0ZYZifw7Pe0oD9DQXYySVcDiifDbSGxvGGF4LwirJTe4nZwqn1dtDepyAIS
Au6J8D1vnVNUho/D8chhMSBahfv0AWLNhOpOQ2LJrd0Z92bobgwap3QVU4KvphxlE4LIN2/+Ezz5
47NkRN4wJBEgPezN308QoYklp44RYxN3LNgTm7GvN6TOn+L76O/Bu+VROkiKId+ybwJDHfPVLEGO
T+kCyNSEje8MiTtYopEsAY0ims4qTAcXuKO9tyaCu2Gt7EnNveMn/ehN8QjAGcBfaHR6uh6qHFti
Rh2KDXvGvqRyxC61OEWuP+oxLMsMpjA2Y7wO6LU4pr5/NimwopbThd+mSnthVzUHLlduchQOhQP7
I0aZiFqIuNJeK+FSNsPm63dzxG/8xy8AuZePzVzEzAv0/Wb1jVGM6j9fzgRNppmPEWZ2XpGHsAVw
XCdk7a1iL9qT7em7xIOSEnTQQ+9sjKyfYELnFdgcUUXzL70C5/j6V1um/u4TpBHADZ2+Cw3fRRH2
/jdLXKwvLKcotqGeWUQ+Lakv0BGshuQIgpvsSsybwuC+shp0azDXhTCNEyxLaG5HvwQbES3rRSaG
TScfzdHjQR0GGJB4ybZAoPyqpJP1A7jLin2vcNS9os+QGmI5Z9dlkhdPSogcijCLpXShDCn1gaNT
UGzNWGHd8s/EmWrN6hYDFnNrOP09/sSh38GhopXQWTCXqvtqrvaTFWWPY7jVe8O9Nxu4MKSRDGay
GQu9H4J8CTbiVE8TsSGgeu4OelVr5gburfpsC6xubyMj157dknySMsT/ZKVNivck66R9aPjPAzpu
9ZnknEFcNrOEZoJUdEaMNNXjdQqZg2u1F07bRqRe0OPZNjE+d3atUstzXAFL0h8nwMq4avqXZIaA
sRpsUnF8p5HZz4aW3HeZldOebSgzNjXWfkHZ5tM2K2slUBOnGh+abtK4vYW4vZ1ZdHyC0UyzvWNL
Ll/YS5WXLgydTZ8p4gVOyHRvAPrZ+JW4+QGEuFlRBLav+jSmlPWaG16CPFYPU9TIg8gwQ11B6amt
VT5xU8BbC5uWIO+q/GBIp32NQdZ3tlJ5DyWaFhBz2gqPpWOHl+WM1ZWGsbPfa7m+z9sEUxkF94l1
KQys6trMbcGDEA2dxTEC+VVvVtOuzBE9bJuk7wGdi84a/dyrQ1RKtjcEsU7WVdCAiHCPiwS8MNQD
B29uMpjExPQ8iyRWriIuetM+FqWYNmkE5XnjNo5qbkgoJCAoNNK43fIsh2pdmGranhWwhfYehGcm
ablZb6+7AU7BvpYWqcGYckl6DdTyfhUnzja2wBD6WtRkuEMCcq/0JJminT7pYAK9kRnnM5mYM3df
W5MrVKzfzMhK1XVoNONPkuRSYptT0ddnmYR0venndoouZtLD0rWaYnsyZll6E2am8PxuKpT7qHKp
JWTdjusSIxDcijPw3mcL1CzxRzu3523hgPBvQ+lYN3QcwnjvRt1wWdEeeZXOZL64LTwnflutRA/i
JDQHsvKittz2ggeXvsq+Fxtrcq/DCXDcyKNvyMkusrhwfs9eeSdwDvvmlAXiekgdu8Sgzg0hwpEz
5krzKhRjgSc0DpSU5fl2oIZbV11o30xQtPbaPOkbGtooN8zY2M1CHX3Ct9LzmHy5Vd4R+uwavVzH
ZkfRpqf5Jp696huJUtXPMC0flDGKYM9OAPtwS/yC6Il11zvPauQuSu9kJNthCn0wXReCSqvcRCRg
LaDVIJADAgVqk3lT9eOZawjnHEaYRjcn7tZ5IvEzrWzTrywJSdfQLislMjak0V1NWncgilGc4Ui+
JTdx3Keq1MjJa2fAY/eOQt1d6Q2AfK8UW2x1lCu1grJnaVG8GZtW2w+dU+zbyhUXVOY4Bw0N4mfd
6x51u9fAgvVrfUhfU9qje3Kx8rUVKta9ompij7Vecj6m2XMdzcOFCjfrdUy15FvBvvmIBiDey6Qp
QAnKG8gvNs20gp2cjG1sdBKXaEueyRpSnjwzitQOCB+SQRP1YI/YMvKeEADejOEkBTYwtpashyJ/
gBRhbO0oucIrZqnQKs+jriKcc6XSFtxKva3WUmi3Q5JYlJruADfTqU3w2PKsBBONV1YU5ayqAm9g
qcS3yGfID0uezEw3uRpV5bltAYn7KgT7hzrTssuQ7LnzxC76DVIc6IwxwYhVohcrZaicvTENB7ia
47as8uSyLJKbISFoivQwbpAbYUpIaI0YLvt86l5jxTXOxjZpAhAmd9Wmo3jopOHB5YrmNLCFlq8l
gVa0UQCpvNYh4qj5nZrC8V1d1ldaJkW5NitVCRZe7Wsb8axXuZeiRJ8nme+cgWvFSsA+9Cvz+1iS
t6K643wwR9u7KQtvOqMXUa9Lz0zPnNQxvsdsFvQHKj1QCAA4aO3o+A6U1Mwy7KuBJLmgquYZd6X5
1lOiiOgu8ICusruFfTYb/uyZyaEmMR0hs2H+KGYxPeZGW57l2D0/27Idf+TwGTd4uaTFKlEq44Dx
EgrZmJCdNfjwFIjCsK7rilthmibtfUW0KlL2cCBtHawYIlaKFrPWNpEZTfsh9iw/0TGb8vWw6ncR
6MwWU9gKMAkDi9CIn2DTGgEdW9h1ppyaS45k8xckvqVcl/VBLfJm4yaAwwA8/Pw4noMkQf5sGvVz
X85nPbGMmXAsWoqQAgVTAIgKnxu2pw0mALdgLfho5Ma10el+HsfyZ9ENaRDVugpwUDV7IaMNLWJ5
Pcf2lYiHu7IZ9fNa6L8IcZHrXicPOS5pd6khJX2EcVSDl41f96AxVppnfqHUz1M+yCsZjt4+VHM8
r3BVTJxfsPHCoMyo7e2Eczu3BzIYy+IHZLj4ep6Q9wjRKi+6k95GpbWKvBkbBTfON0LjbFOGJnmx
a6HtcQ+Lt4kXezfQhzF8Tdyxw+sUF/eoavF086pMrlTBRoXetdumUwdy5Glgk3X3M8ZHi4w5qxkv
wUa8bUyDASG7Lk1iuDz7cubrIrYKG6p+h0N//i1R2jpfe25/L4Ys8qXbGPd97uK04HrdddjandjE
gHLrHBT5CjLFDMs0zu/yCujIk8qSACIzQpwxPkvO50rXDhhieE9EntmwQ0IzXxqIuvqdLyHZ57GB
W1yulPVLZrksIS+22sd50uIbTRlG0PQwctZVUbIpig5/D5/lS8xeQiidstLmtnXX0+jSCDMJuZux
5IAQt9Jj8rjhPhMc5+vZYqwoJqlfWbFVXSvzCLRRoo3+HtoKHi/CGvV6N48eZnhTnST3FfYqRDk2
cAH9Rtjpd6MoTTKQXNm8YlNGKPagjNii4duWVABujbjP65m7XizzH1VN4CPdenYhoWgHjNXMy6Se
K/Mso8UZgs6nYxPYhbQuXDdJf9u5m0fYheHU1ditcSgkdi8iMttbgk5dvkLO54eUPcBvzLa8GzuE
kaQHnhOrh76XJmbJlqWGT1M2mkFRhCiO03zYDQDqF8nUms9ZvNwwVxbO9T8mMbhY+NdjwCqfbwYn
CndlBKqzFk1tBPpo0/7nu9e2UHcwrqDzCLKXlzMRvV0+Rxt3yiYsNTDTvE08d4oh1NO8gP9lrSH1
G/xYokf9sXM84dseCaMztxxBYiibTNWm2SFz3BQLWVGOj9pQeBcq1n4xlIu2VcmkTGMutbFRxsW3
nDbEL4fS6kXQOLrTsr7xQB2F3Lta7Vlri4Q9sdbhhj8n2FIjQGSfuavxh4ive7lsBpUH3wIiLJyz
aqowQG3CqbqtcxZEMNWVctnW41T6dTHmm1Qfys0ShvcI3cN7bPjZqDFUTF1tOus3GjXCWVLF7S3c
ToVOX94eHOj7D40ruSw5zYz0UlX78buYJnfmUtWF/UqJ5tHyaxX72r1pQIjn3jkbM94wY29/B4vl
IiZn6wL+hpr7SZvaG9drJvBd00y3xQTYdtlXMX1gJ7akeGGHl+1MD00r8PoT+H7eQ8aI8++tpaT7
qY+5EXgjzIFVPlrt9ywtouvCcYmidewxu611Oagrc0rb3VBD/i9ggPAgJMnIUd+v57QlmXhM8GLo
dYUzUAp8no3cs86jEocun1K8vpu1oXlK27YY19qQOK+6lw27bOp2tTpRhYxq8w1xRbfCRmZ+aBOR
7PQhL0gzzNs50N0SljNMvD123OFGkLC3i5WZOLxuji8I6us5E7CHjUoJH7hCKecRCPYbZT2qPjD/
kk+mU+/JFe5u/pSxfwkCvK8K/nucBP9r/D+/KnaHJIrb//zvReoFL9Xlz+KlOf5Ry2/zr5/V/Oef
P45eqgWWe/c/NmWLDcBN9yKn25emy9t/QmTL3/zv/uE/JOr0nl/+73/8qrqyXX5alFTv6aswyP7/
pNfVS57ML2/BwSWD7p/YoPM3E9Il9ixQXkHhFkOTf2KD3t90nbydv2OGC3P1X9Cgyz9CCOnhKIWI
7U8O/T/orpr1NwK3iNnAPwoP3b8YKH+ECMARwhkNxATuHT72x+zITkfTjRa/CVAe7d3YXdMrP4vq
+QRodgzT/RmG+AxccBDXu8dQ1jRD3NfnqQk6RTmv6C3n03No/DbG+BpfuxMeDwt/+B3W8mc0S2Wk
hSv8gVGYMSUt1OcmgIF/GcHR9Gk4PSYKrCYQGM+XpsBwV6WzPKECceNr+JA/tLC4K53kAt+e/Shv
cWLOtmHUPAM7Eq+qfH+zPj5BEf+EyLzFg/78juQgaLgM6MgoF4biG6RKG/DjHz1OOCw0EwyvLN8Q
Bsnt9LPWaa7cxVp9X2v6zoqUWzAArCMVQfGejtdm6h1UfdxnCq06YeX6Oq4rCG3jKWfzDwDk8juy
xogpA08D6TzCrAA4YQrYdRPgyMS+Uk8rzJi2PWmtK6x0zhSzejRhKbhwyvw5HS8ItCcbvnYCaEw7
GdPuVpXuKZb1j6Es72gR7rh2L9YwoX4C+PvsjaNjYwUv9GbIVe+fpkLChZM7PM1INwvu3lC4Eoyi
V0YXQYbxnB2lVrPKJMa2M1nSX7/L5VUdv0rwYBD+xctaP0Y9VZpYdobtaZDLJCjtkO9Iefp6CDaC
d0NYKlR5fVnPiLdhTS/zf7NabG5AFO9pExSqe95NzY46MIBFdQK8/wjgLuOADKIScg0sUo5Wpd1q
nKZl3CByky9RSfncQI3YVEZernEnzoPMTaN1MkGVndGMr+pU3n49U/sYo1ymiqUg+C0PdOkivJ+q
VZROnmeKDOA3cg1K0mEjC9E/u1gAb9uikspZ1A7TA0cmdG4l1J6gUZirBtrMQSVPJPZthHEvsDUy
QYGGRaBVGON+nuwBkQk/amtbSvNjlNi/1N6lgAZ6YZUOhjcZOvd0FiAh2kpN8E9AuqQFWmdfdfBQ
AtS16nqInKs+q7ZjOoffqgrOZptGB4BoY8evcVBU2W+mTLG2JM5F92armv7oprE/mF2+MsPqyhWY
z0C9UKnbEOriKoCtpxrDaVPyzdIzaScVe2eS3gGUIz9uM+VBGTCKUL2opFocnyHI4QlqJ2vC6pWN
3e8MfdA3BpnYB8uLT3xYxvLlvF3cy+uAjOqR7IfUF37g+9dRFZ2b90Ujgxx1+UaH24DIcoh9toZb
h12rHJLbNqZPCw9xLNdCxF3glNLcx7WhvhC/8L3rjOFq6GAfw9Y1fRPUPQANnVYgSIjh+uii6Snq
ZMSGzJSVh1Hyh5Sb9UqiDPgRpQuylXYQ4rjORka9MMPc16+X3WcfmEW/TTPBWhajmffTJMtttOYm
l2wgjfItj5KFdNHc113+8vVA7znhfMHL81zacIvhPz6JR3sqV1NPVtiEB0LNs10J1abz6ewq06pT
2bVygM9N3+RcHae/GIvyZ+hF2UwsAhkwfN7v54hZGjy0VgBHJVX2UjfuRWyP2lOIdeeJZsfxcc8k
TV3Fog8PEkwCjkcK5waerRqKYC6da6sDqBW5eRdxzTBnk3w08fsvP1T6Tmj9cYWjWP1jGfdme9Tg
JpZDpspAbRNz0xjOmTZy/4eagO6PUK5M81ti5L8e9JMlsxD7VfRKSMY/WIMoFfUjrB8ZFBGULtw7
DguXYIVo+mT05YdOIKaiBIAv26KF9t842pYJjXGh6NYy0B0c1Kbsp+EMc+DBuO49Ga2tYQTwbF9r
tQF/LLITOpZPJ4ognpsUMgZcE9+vG7uGwSs91o004AZZ1oUNfN/U44nn+cmiwWEZYy5uySbL9GiS
XgcPOgxLGVSz3m/1ufyeyHxdTSJf2bl2L7Tyr1vJLs+Vrr1u28Q32cdRIQhcJeZGSh3orWc9QDn0
ddHs48Rj953y22ka47Vi2IIyLKLfoSPUBvbcDK1dLWyjmY6rsE84FH12BttLli7uhnSYP9xe7U7B
WT2Kedmhum2dzoMxNP2EsIe8GBr5DNXNVLtrOOQQGVu32X69rD99DZ5t4MaC9hi3ovdv26E7Y8nB
qwNrSKH0DQEs6YNOC2vSo+cUT+P11+Mtr/XogEEgggKIN7AUSUfyn8lWInZMq4Yp7Z2h5n2oAUa+
HuKzKS2O3qxfGyOd4wtaZKddHs5DHWBJaW4XCr+vK3LaDtr0GKnROa3grwf8UIGwAcK2+NeIx4Fb
oFTlKMuJETHq2uAD2l8JCcOQyPCfjSXgI0mnTAOzcq21MzQ7i6tcZ2dPfaNf5rbYIRsYg9BpfvYF
UWFwxfj7xrhLneTEcfTZt21qGHtZtrYUgUcX5wnXPZWWRB1kSvodJOliMOpLK43/DhtQp1OXX//9
db714j41zNGiyroutu2urwMY1epaoesY5WO2DtUhPrGLfHJ9xNbivyZ0tJyqXHoJwGUdJPP8KzH6
TdErV3lnfweJOfWWP9uW/5xzjvXHlPToQB2gb8Rm3tRBalTwTcxD1nk2WKB2icsPAVz5XsnyHTTw
KnCs6PbrNfbZd4Om0IYbQpQe/33/naKjTgaVtnBQkHS/KW23f26KUTz+z0Y52pSrNiERkJtZMLm9
D1awmdDVfz3EJzciXEc1NLBs/BRvR2sDI8Y6BFQVgeygahM4gg7kVmvSa2Jy7tS6oDlHa/jEMvl0
l0UXypNjVMzoj+61pd3p4ywcEYTzqAVKOQLBTrcl19r96LD5YeDjI0XQdilGDvtQM++/nvVHm1K2
CM5z5k1ODRfPozonHadw1MeC9yc0wPD8AY1b5NvZ4GtR8W2ssydTJK+tnpebFo78qqiK9de/gvfJ
V0mtjDIQchElvn20fquE5ZXRpA/owELrlTnsB+22L0cMqy3FgbCDPsZy8pt6kMZZUWRD0PY6Sbcm
/pnUqWvAlOymod8daHV5FjUIVeBQ5NuRlosh7HFd00vf5+bkyzJGfl/Nlx6SpC2G7HeNjJtzLRq+
T4rsV+VonY+jlwVt2yCq0eDjOkaY+JrRq+vFazGvy/mxS+CIsBhobii4DBe8MVuZp7WtaARv6Av5
AT7pajKyuyHO87VdmddCOnsMr+MzemzDerGLwqe4uCgj0R5MFdqCPiebro3uxz7vfZHRypTjIXIT
2m0xZlVGhOKmmKFfEzWsrk2wBcREc0MXI8m3pL/d2cmEPTlWMiStGFfxaFjYgmPgEGdD+aTNKPDU
KjzH1mQImlkpVo3rHnqiFbeTqti+jT8OtF3MdUwa13ASXGUBKl7xkQGwzy4NmCeJkubrqPFIyauk
dd5hgIcs1vzrJz86XMzRHF1TF0nu+x2FZr/hFeokgnYoURwNkPnjKL4hCQhnlvSWf3XiI/zkXMY8
EHrQ4pi/1ArvByQEY1TSuBZBScizL0iD8LtY3RDScEZ6QOIPbXliih8gLQ5mNO5IgJD2IZj7gz68
qRRMGedT1tgVl8xaR003oUBwrfQOx5MWcXjys6v5Q7vHAEB41k1RFC+iQiHsgqlHOkKoUMT5XvNS
fY2IZ7qy2rJ8NhXd2HaajdeNmyenmGOf7RT4q7FNsEuR+rekkrwFfya3yCbPi0TQiOLgOuKsG5X2
bC7iKygVCAVdRIxhStiTV+uvveLemXLoTuwVn2wVSK+4ISCiZ8c6ljKbNEKctnMqThusRjH84OqJ
mmUmD+jrTWlZZEfXQXwhlv3QY8pAxu8nazRCdAOhS4GeFT/I09xScJy4YS9b+4chQNR1AllRBxzf
cEEr6i6VcKiyQf/eDLLxUTF+z6t4By6DVRW3HzsybpwGYdbXk/vsqMOTjjuDhREomcbvJ1dmae4Z
o1oFaZOcZa71kovw3mqKa3SU11ZloUZM+xM2bctH9GG28H+tpZwAM1o+wjcrPnOlixugxmwzCyP4
cL6rrWLjJJm3NcPhxGCfPVoaCeDBS7fjA7rR4Q1Uja4ngtyyrxUoJr7ZFYsf4LlwqnPFdO6M2r5L
Y/XHX3+wdC9gHNvQK8Gr3k/SGuy4UkwNWQxhk1qzEXqYwspP8E2CY2FN6JShzz58PeifivTo0QJS
Wq5HzCgQ2bGlBp3WorE42IJ+9rK9qTQHTaNcMxvr2chIEkuiiUSIsXhO7HYHvLRGa3quTXD0sazh
sThevQFULbbRMBF1IbE+WbX4N2zwiVpHMv1lmgIsUGk2ESQHv7QNi7AEeedk1rOXtU+OmA1skLRv
RtahXNG8yxkFU4CaCzegKv4pDPg8oMYRWKN7Dk7Trzozi9epl8Ub2dTuynGkvsWEQFn3SX339ePR
l33pw+MBSqOIhHUOKfjopUCyEB6pGAFyei5TDjZf+lKAiUZdybmyzsypc7YiVM+m5XYQK3r9Iyfm
LWvy+U6NzXVLjtnGqYq9hSJqo0Fe5WHUpp8m5pPtYpGRRom3rez4FFL2ycGEtzLe5HjImxiSLrvh
m28GrS0BFlJwSthj5I/8PquunLX10IzRwRW81a523RPfzidFI41yMHfOQxsjomPqfE4zWqfNXREX
bLZbFPqOryMxXBPA5wGBCHWbzAUOHZYSbkWeaD4sfLaStFRXXmh8Q3zwPA7t944MtNWgzjDvbfNs
rPMaYbinnDhJPzmVlksCJoLgJxj1HH9yKPujGnU6jnweQG2b3qPKRbFXVZJOfgR1AdLoFoH7SssX
u7muLnaDPmgnzqWPG87i5U4Hk4dGq+p4R4UwK7TQHcoA1dg5loGXqkrcYzNt0NitS3I8h4QrrNuc
KjM/1g8E/bi4FwFy4ibNWnm/RCw5JlbYJwsRVxB6ouHZFs/ZampdX42e0QnfsUpXqIMu8vbEnD+c
xUdDH50idZNocaHmHJHttMvCEU8F+geiP/GGTwxzDIm7vZ7HTp3xEXj9RZl3gKtNoFen8KYPB/4y
G80EhlteIZ6U7x9kpMKCMFIe5DCach/adXWea2ax+Xoz+vx9YWaytMx1boDLMfnmk0Zg1dkumQb0
KbKt3pp3sW1e2kn83HvedRcVeNHm0Xkt653euf/W4Bz4mI5ri/vS8qjfDC5yjF+yIWJwoZyVnXFD
GtPvKWu71SR+1m29R/+W+668L6dqf2LiHxo4y/N9M/bRxFNFSRDJMnaE/NIiiVDaS6eWom+yMQDs
77Gdehxd5X5sxMHTrBNXng9b6TK8CQncoNqFSXB0CESlM85D5i12D8/xpK9kEZ0P9ZWOLpqAgBOD
LXN5d+IcDXaEiZDYolBAO2VQEF7S43Rj9916QA9coMr8+rmeGupo2YYqzUNKwzJYXFWqofAjdj+t
v9UB5f+dkfBV5VhAVnXsEGaYHc5LmDkHXeuYG2HbOCWq00gpO0+XWCCfCmf+dGZLo4ovkmT7Y0gQ
S9/MoqcN5clDmpvAAlvJPhew2wsdL00jP7FCT413tEKcIes7veClJZG4drThopH1vnZbX9Xb3b/x
KNln8EPiRvyhj5JOoMN5iouslsAEEK556TWVjyvjwPXwVDP9w2V/WYz0FQCvcbfCuv79R98oehli
1828JkiRtk0WqbQvO6/dNPW8T3P4CIrx7esJfjyV6dyDB5KsAraEFOvoCzClqqhtuLy8DrL0pCtr
9DbPbV1stEjsFbM41HGdrDBXgD/l3OW9PFFcLVvZ0Sf47hc4+i46U5i4tfC91wm0m9zemXQocne4
/Xqin5waLFEqOCBrmgd/6vw3O2pe27OdjDxc1NHxGXfzehVl3aml+Xfn+aPpABKSG4zo1yShaVm8
b8ZpWrwDqow7rK0rP5JEDW/NtLDxFsYOsyk3/4+981qu3UjS9aucF4AC3twuAyx6cltp3yC2hfce
Tz9fUVKLC8QsDDU350Sci+6IFtVMVqFMVuZvmgHfs6kcBxSDkK4oY5q3lPwOiRppFL8QbJWqX3ZR
VjsU73oPTGcN34v6WlqV7xNZNV1rrk+T2txgdn4Xj+rTlJfQMCJzvMJ8vHfhNkq7sK8G9EMQZiPH
l/a+Wn6kPtXcTkXgeC3lbhctTf3Gz3LkqjRq7XuzTXBy7nzWOc1yB90ELYm8ps/sX0UvB6c6DY3b
oo9OfS499p2W3SREOhQmomvOIF8rnWajZKTd+LiQuiBKu8c5l45D7yQnVDhVL7cYfZLNP0r41feV
r/8eUN86jPR8K6MOdihy9Z6tSx+1OE1v+UhfYDyNiIQaGnjTYN6pWjmfxqA2gPj71sksC9QWjLS6
GnqpO0iIj+6x6bjp5vFUlKiPORli01baVU9Cz9zrcst/0PVM8UDJIWFrgrGAj3kITKU9BCHCYZEv
/1E23YdBQvwCIaIHzD+v0DxGPticVMOtQSyDN1CtP0Li7iNDbWApai0FP2m6mxL8oMNk9p9C3+j3
OXp01zTL7X3FDrsOa9ncYRec7oYwSX5Ks1Zdm+pU3ss1qWeHiu3UBfXRiVvjaKK9cGsbQbGXM/2q
lkPjqJutfDXkwa0iafR+snS4inSlP+aa8h4i/lc/Q+4EDZNIwRYxUiyIWWVd7Fs7+Y4rfXmP1Ow3
ntkzw3YO8CwqrKzn1tO0ND4OcgGmWU6POoAw7sBk2gmgz8lRNAgwsXLqSxs1Xs0BdjxpR8TiQewj
i3uSzPyByjvfbkCpy4vG1trNXWH8PpVQLXdjEHeQ5Whr7WzNd9O4nXP8povhCBD7eoAT81EB5LID
6tfvHCtTPSWDhm7NenGtd814yqglotFb1TDCit8Lu0EoAuO4/WAPw5PdIinBmugQc/XvSnOSPw9S
gFOCGiSPqIrhvFh0sbVrnHEnwby/NW0Jqr2uD1+MvI69nIlvjjIoAM1F0ESuTv2oSHemjrAV5ePa
yAHUT6j1hEh6BBhnanPzhNM6yk9zn3A4m8k+7aG6Uc/NER0ry5uMVsWVJI9HHCJiLy7QAnfU4pMl
tyclG4qvBhyzKz9GkKyyk0/0NmV1h9yJc1X1Zvs11MoMsDQ1bHjIzfAT/XNViAgN0M4ctATsA+SI
GCn07kM0KSfoYxSB4RfgG3kspQFRXqd107A1r0fV+MMKR+WmkhVwd2WKSrhlzQ+AAuv9gLNEV/NN
YC3yQq6arj4oHS82kNx+uocA2HupUkkcKdIw3KpB8LWVB/Pot9yvMFRiDWR4MD+0JfAyL7An4IU8
e+6trPE5M+ou2ZVoWgSoQcyqK0NSOBh2gPZ+qTZAlFBogGJjQRSBUTJa8tGKi/JBkvL+zsogdzSI
WyquEnf5McO39X00ScqVnhYISQyZjjpf4eOAZjf7uW/MY4E5x76XfflJ6mmvos/GSTZlZn7rx8NV
PzT36OYMe7/KfxiouRn7MoyCY1k5c72XIqEQ7KOXdKU0RtB4UD2GeyM33iVatm9aXtAOVZibJAmH
XVbi/FYhBIxc30PSxY9AFZ8GRXdDv/xc1vGPeirRpnKkGyNN7+1APlnRcK3DAtpZkVkcLCsM912t
fJbmmbKMDASjs2MqyWl6PQGz8WYUbJBke5plocsc1ZCdGyk98P74HTxCg9ak2bpILX6GP9SieYym
zxRoj5BE8TXvO8Ubw/aRmt2PzGZdjM00HPohuFJCfdhz5XxSU/4xRKpfBILhApStrfobv4w+5p1+
GLTPeLyCxKy7z42ZfQ5l3uS9LfFIlst3g9MiI67dSRmMOOwFb9E8O6INB+ipetfDg9At8ECDORzR
qqMpHZ0CZgZ3zieIsGyxT05XNzsk349pkbvgzO/QILu2bIg5ioPYjEItCoU5CqlmHd76aH/7bfYz
7plA51NYIFBfOh/zPHKpdV8VevjLjwMPK9W7IA1vQqjRo939lNP8Yw8LOhyU4XpOVFEsJYs3AY3F
2nsEOZAzxDiUR+kUGR7F83st+EMZW6jBfvi5L807LbHUPQuz2g9J/qhq88kxOQtGvEjfSQo7PZkz
bCOn3TDZnmIUD/SKEYBrIUiN0vcQWgena3CvK9lBj5Q/ECV60pOxwLSp2XW2/YU99SXpMTSxkmM7
Kvk3h4JfEGY3cl3bXuC8M33TlZTR/poVyV2bmXd1q6T7uGc5DiiXQcG8bn1DOWn8g1Hzi8cYOuGh
0o3xYKHilxg9bH9Sidxp44M+mfiv2rOnV827JB9/DlPTX1f07tvrtEHvY/RCs4+a36dw7KMnI9Pz
unjycY4Mj2AkTexXk/maCuavy2nY2rNaANtRlrDxjUT34Tw/8kff6qSJSlms1rdWj8jmAM7P/kMd
HuCZPIDG/RTow6mzo6039crDEnAy5V70dQD8Lp8pVT72Esuo8Jqmhgxl4zUt7RPpfZEO945vPqLu
BsmMjiocYT7lTyUyrqfaQoHXupmbr3IqHdotRMDr5BeUrslyoygknheLlB9/L9iEdpejf9jvB7Xb
zVm+x6vavTzrr18WCoPG7w4sH5SXJVIKwULf8fs0Z+EjOxepO0nilJjf4TmB5BbkXzRqLkd8PTAZ
9IyOjC2lLrAi4ucv0mBdRresFdWTwTDhFfV7ku071OoOl8OsPAUFStHREQXHU2ZZAQ1j3OZpnRZe
33TXgWN4GVoBfVO7iFptjGht5YqHGckPzlN4JC+qaHphDnFrEQv+LgmA75rTVzX/pDflvNegZ+1D
TT+gxs8zcavvKX714lHxMvQSHllktZ/DYiqQe5puYL17vZOKq7+8GmB2zzMXYhda171uv/2pfRZ4
sVsbZNLqbAgLT/OdDwr65kZeul2V36tje335U66tGEoIyFcrPJ8A5Z+vmHE2krHMKTtJOU9NTXni
ibIv7G7Ddn3lFDAMRcE5jPaoTTPmPEyAUoc50973ugEyp/NZRaFL77RT2CTHRLI2oCpri8aGByFo
PFSdeXyeh5PNzlLRemQfTM21KffX+K5IJ7xRvs11SQmR6d35E7amFd4o2JK/eU4JSuca+XvhKa2e
R0/CFE2nrODzzRkdgXYS2ldw8utO0Td24usjRoZ7JOp1yEvQd17sjqls+misq8IL+9m4KeHjCeXf
nubDEJ0SpC8PczOPR3tuzY220crL/kXkV054pYRmrGwxSKuxr0T30Ld17/I8rhwzogbEZ3Q4p6Fm
nc9jMJtVOkfsP2NqbzBKsbV7jeeEYWobgVZWJ+AikDVYkKm6tST5ZKZTh/7AGWMn9e9q9a6ekh8o
2B2rJrixGnNjd69sOUroWAnQuwJ6vbwRZwl/noTs2qNltq9b060LjJLGrdlb+UDifaiCIUe0/ZUA
Uh2lKEqEbDkgCV9qAU009A244GoIWgIU62FnUdE6/0AjRFq5lAkxRtOdmWXVTm3tD5cXwVYMsUhe
XGmBOuYmYkBkLpmxp+24a5OtpsPKB8EBkAPQAMzAnbbYr6BehpJyRu61jvzJLqIffamfQgzJ334u
8PsFH1DoL6ENcD6UfrSzUTaJk1vzpz6Lv/Uwg3egxo+Xp2x9PP/EWUyZpQd9ZZTU9oDqSLs5wVcL
am1FRf9ynPVP808csa1efBppmDQweIwHit8TmoJPUhZutQpWY+Dp+cyncpCdPY/RIYhlOr64nyz/
2PnqqUKE5F8MA1wTqmu2xWGzqMWWmHaNwBIoALfSddzmt32vny6HWDnJKDUC6oBGaDCWBe5B7h3Q
iQ7l3mJOf+l+dzdl4beqyW5nZ6udvzphSLdji2Ljr7Xs0yno5Jp8/twbyU8wlGVI/ZuxKkBiQMdo
4N+ZN0uQaF9+eAWBBqdP0AYHh3TvING/6+3e1asI4RJ7o1C9Nh6R/EGps6BxWMvNObSp4aAARRdV
fpqbd8jWfLj8cda2C7J+HPvwd+lQLz5OgVeqGRg9H2fKbsWrsvATSozRBvZlLQwQFAf8C14e2rIR
D/8/s/GbJCuw4p2OhEhV8+rBhO3yaNSVrJXr0iI7p3uCT8diV87UwvFhYwFQhH5AzwTxCBf1p11Z
VgdUr10pBoHmWIe2Nq4MyjlKoHpw4BN0gHNTQZ8B7aPv2SxyiHmnVyhtqo6XFCWiFfV1Pujv82I+
ouxzqjVEg7T73jA2LsiV6/hsBIt7vwkbkACOlntpq1Fd/tbqqhdjMKjq9VFXa+/yhK1GM4CyQajk
+yzfTIHToQ1WspijOkLc80GaEBBAIX4sfkXOVpNwbRGQafwn2OJozkboe3ZEMDmkVoscRthZqBl8
/jdDwp1dJIagKBfvhzxM2sYemcDRmHZsmP0oo7MD7r0kt8f04XK09TH9E22xQ/uemnNZEG0uLNfS
Js+QPoXqRrq5HgQchyrQcdCcz48cv7eqFK293LOl6SjlT4hQHBDU2RjK2jlNxv6fKGKtvLjRkFiX
G8tUacvF/k52buYW5x9KvYr+vxzOYokjDB4hJU+gXisOdvY9Vf8wKnXjKFhd2SCVNCHwKXQWz0fD
XWf3WaeIPKDxpOGXZlZeIVkHyl2oajsbj67Vufsn2pJLA3Yh6pqBaIHeHMfAOczwQSea+2H3ZvAp
94/wiVKAidBXXC4Gs5JLTTYnFgP+OFAR3My2NuZudb29CLFYCU0X2HIvjawESz1QVbaL7oDHyr9Z
bxB2ST653F4JcdLPiXy6Gznv1Duk1WFuFMdS5lW8RYJc/ThccLh58V+vAJ+BPlk5DlikuLTcRss8
ToiFt2q+07ON2/R1JGprCq9fgctTX5WgcrV05BiBNS83TFfTqqumoUNSIQHOw/vywfP6piMU5C2g
4hgncdSdr+9eLUOlg/Lm+ZLl2tX0CfiDFyrhvZSEXqbd0q7N43Yj6OuFQVBqbEImWAX6Lsb/4ohI
Zgdn1HwmW0jmo2x9dor0PmuGjeX3eusSxeA+wl+Pt8KydOgoHZjtjO81xOiNFhkNwOyYyJ+jXqWq
YG58s9Ux8WymIgoj+BVyvYJUZgQV+6mVsNCEaJJK9AuH8Xj5e62EUajksWGpHQJKFKnei6mjC5km
YTyh6oahJxn3LSPfVV2+cRCJX3NetqPeTu9Mh78Nimv5ZJBnEL5RgnhcIETKkXmT2w92bMZbKPG1
4cAnsxwLsL0J2v58OIFwZW0ddCyyQn+vG+VBGYxHyC1vToAFvF6DC8E7HnzK4hRX5iTVUkvLQJCi
/mUbYCQjydi4j1bWm3CH5z/4auuvXOJbG/8ChNYzT3Wmo6EWt5ns3PZTdVTRYMn1/NvllbAVbjEm
ntaDT98286phcmlJPNiqilRmsHeqCCec5o9/EQ7FEfR7KFYDEjn/UjlOSWpv9oQr6z0KO55vzB7G
EfgG2RhuNBubd+VcAvLCCWjCjOC9v1gYmL+EQy1nmTdgqzIqwVcDzT3gfXvLuI+m6dRN1gmT6I2o
KwfvWdTFadiZZTJPRZ55oBHw/plBuY3HqYm8JDP/3Mj/X11qQ12K1/uLhfdKfv7u61RgdvtSX+r5
//GnwJRu/KZSYtDgr7OJAWLzAf/Ul+InNDdA4NPlUP/Se/5Lel5S1N8ofRj8PxEW4FY1+Kx/CUyJ
n9HPQ1GdFU3dEmr2W8Tnz9ePCIxpK2QeAc/mAF12AiSMBVXoEDYSr07oxYai0VVGXMlItO/gELKN
ksj5KS3C8dRC3gJgGEkc5+f5ntSRZDD8rnR2bePj0zGZ5c43oq1NsegE/BUGpJ2CqrdALS/ChKk0
V1LaOthboCFs9VVwnfhI62oM62aKg8TzmyanUV6jyVkPdn9fjLp6eLEMHv+8e17Sqp+j/HMl/flX
IMpCkwXiC0XmxQFUj5WMzCIt1wyAEOx8OXiaE2+OfZyfi8L40XS9jtVh2lxnvD52s4CUxVKOfGte
J+WjaSXqFyPC907JNCA7sR/1P+s+S586o+4/dEgA7OeiTW6jRqqEE2Kq3Cio5Jp7q0GHNnR8G54C
Yi8BjzVtX0tFjPQoAqDHWKbzWWlx+70zMJlB2NMi/oC3VxGo3RcIV8OXuZ4edaf0780yxTg6DQus
ULLhgwVycq9gXo4djZ3Ne8Ua6vDPQ+1NJ83/TKTu4f81f+bLZ8mnry1mFvn/QSZxenmgQEH+W7GO
7S9yeZojILd1IY7x94EifqIjl0HuY5i8V7l+/zpPdOU36k9QV9D9ZyU+X/R/HSfPP6JcwL/Pm4qT
yH7LafK8pP9Z8pS4DHopQJNhCHLkwfk6399YgqnBMGrKzpFDRHufIv3Jb7/6gOCsFn/30yR71vge
fF7snB7crHznIKusBUc/BLsEBk5CAUoLsLOCtiIQ99UnrfxkTB/D4aM834fVY4eUcIwlYr5DgNP0
95P9ZBbfbZTkxlvLf2co75838ZuW4v9GUvH/QrVEAZP979US9923ry+Xnvi3/9JKtPTfhHYD7sSs
PWAUguv6t1ai/hsZD88ySBwWz1pBn/pr8anabxRvVBM8yHPPSKzLv8USnd/geuDIAk+Ju0DX3rT2
WFr/LD065/wmrkpwwODE0XYW2eeLd0ZRYarTtABbm8ae3FpTkEIL1XnjUBc3xzIKfDlavDybePAu
srxSKqxyMLEplcpe241VkSCyj5NUJGnO8cW8r9wfW6EWqR2eTAPqRlnvgTX5brTC0tf2dZiIibwB
B1imrkwdOQYUYurhlPa1RSQky1M9VdUO4W0pwHnBkG4zEH3YHbSCP+lAGc0auXExZm/+GJxaYwX9
Z4WtjPQ8K3j+dCQFpDqIBKJItfx0ilr7Do/PzkP3wdzJ+LLiPUmJ7HKUlfmkasACxuID1MOya96U
Ie60SdV5SonO5RxX0XWQqRL0uMn88wL7bxVV1gbEOcg6BAYvONnnaxFNYFua5RwvhrG3hVaCxQnn
aLvLA1qJQq2XxUiuSJNsCe/Kta4MbMtvPawVnAdcY633WOPkbx8LtwntHpo/SOU5i8XRWejap6Xe
eqXd6jdTMfpYFzRb4CxR+lzsK74LUi1gukEzLY17ila1h2JQWyTe8vqqUtCqLCvZxhYjtQAbUenr
LBSWs4jn4ttnUZSs6M2TT9MPPv9WciwBh8/b1uu6qdtLBU/fITKnN29m5C9Vjs5nMJ66fIxas4yT
caaipuBjPYixuXSrjJAwlGquN1A3r9c51kcchiQHPBLgmZwPyHeMSW7KEay/klnXs9phtlaY9X1l
GfnV5blbC2XJrD6Ri1B4Wcxdm/chioFgpABYY+zS1Nm+kNTYlWYsHC+Her3YKbm8CLXILDRUrvU2
o9RntY12AqSMJEmQbQ1oK8riEumhN5QlmbKXcV3teM8pdxF+mBuvoNVpAyUo4AB0NpayjVFGOawK
0IywsEE9GSHWn45kRAfy8ujwL6btn1DLk6j3wxbrWwbkT5Z9ZQWUQMxI/Xk5yMZ4lpei2WlVWeBL
4pUxmt4YuFu7cJCUQ9P0W4VY8ZnPzwmWAbAdXqtsVwBC54sb/UYfIx9biDQY6EG2mXGK5DZzI9op
nIbpxpdaXQ+iyGwqorcu0vCXSUUYSAiK2xZEYiuSXAmDeVCsVvLmjwQIjzKAIera4gw6j1L1mNdn
gmSXhO2nbuyTY+nog/vGj4SKE8kbaTmEXoWr+jwIuvVq5Ldy6rV2D5haCdsfWtiiUF7W5lbj4dW0
PceiS0OtHKkaazFt3FZ+QaaYemVvjl99ALc7MHPYDFwe0rOwydlqII6AwFkknqCq9MV2LahsZiF2
T55sJzQATCe6FYSO45AYoCywacSqOBzvJG2obqs0UR8SxzY+d8gFxLxh7QIvy3C+AyQdknCMEJqm
rnmfa1O5gZl5tWrF38mkI4GBih7o2fO591WkVqM2Sr0u6JwvNdDyewUHNk8KdAtbo/7N+YdGLDR7
mBQ0KV/pwupq1OdNgCKwqkifKLtqh1S2xreuWoIAnRGQNkrU+lL5Jplz30CnG9lhP61dK6v6I2ys
bmPqXokCkbEJ/LoMZlsgnJ3FwU8TSUOoWkq8hs/0tcRqQ0hKwRlD080ud2UTY3RVUnqFUJONv2ta
6MByM+UPnOS0IdWmfG+DdsC+o7IwsmAidhUewph79818RIKmcIeyUIqdPPbl0+UF+nofqNDZUT6l
cUTqucxqVA3fMy6RxEvSyd5lXVucammyN3b2q9xJiJTzwNJB5sBqXV74UuDACK46ilp1iYVGGSt7
vGIDd+rN6Kbu6/rWH6afmK637y8P7zk3Ot9/RAY9w06njUkd8Xxda6WVS7bZxh6cm3jcYWChvTfm
yfhalDW2svg8Wf0OPOT4NMVygnQYknjJvmySYL4tbYdt57eN84X6Y/UlCM0J4ofRyMFWy/D19uNt
QX4ntCBQSbUXl0ZnZMowQrLwZjPVDkMafzFEHyBvs2k/Qc7aOJbWvofBuUeyR7WN/s35rOCxWDi1
jLlS0vnaPsuNFpoaTw+In5HvIeqmf+mSxPSQKsk/Xv4iawuOhUAqRq4OsHVx0ISIoOJl3MXeiIUh
MhutuafNmHiXozxv7cV359kBlIBs3ebJvTh3IXaYA/qvsYfEeJ1jIq9MsPmz8V3TjPq1FSFIN2F+
83EOQ39fzIF+NVRwCA993o5XNKudt17TNMpU8aYTRHyKAIu7LSpmRSkwQEO6Wk5Y/HD0sBHfWkYr
k6vBewBWQd+PdtlitdfzNM5dakReF0rjMVCzEgeoLt5YPVtRFp8QZ/oJ0RKiDJNF95f7fKfmyaZC
zKucjSkzgJGrCv1mDnDx8xflEr/QK7ub9NCb+uzBzmXtPXw9APK4C+HhiLZI1+zLatJN3LrN6ENa
yN1eL9QidOmqyleRYwqCWeyoP1Q21a9ytCL7cHmZrc0EpU7qShygABsX890WkaSAY6It0Q3TKZvt
+RHv8/h4OcraRMBQEoBG3upMx/lEJNWsBHE0R16UZANG1RVGDk4XHsnct8QbxLZYbhug2Qq4eZof
r6AL4ZA2Kq6OwBT6Ad8666GJdJSwWutjWfpubKvfLg/tleAANB1EIijK8rGpji0h7iFkoBlh4tDD
DSvxsg4nRqjXQXuoeMI/KMo84MEG8XIEaLebjSB3gXSFj3xK4/PlP+X1LLNz2Dgq3FCBS1/c4vgF
4qyTRCEZYTp/QB9KOYQ29hQaLncbh8Hr0/481OJwKmatDeOeUCpptWs5WXIylG4Cru4Et2ZXvRXm
yySfDW1xuyh608uVTzx5yhMXr1jtR5Qk455e4LgDe65tXPevqnXEU0VuB7of+AZV07OdG5PrAFkv
Qk8LfeVUJbKOp7KF88/en3rljgYSvG0L0z6fBt4fKGoovy5/y7VlxZDh2HCd2qhzL7ZMqCGc0GBs
KAzoqqd66GBe4waEpIGv3Qx85SO+DSkGU3py7QQVEG66UZCV+7eWH5gJDaQbNARRn1qCJMKxsPAz
rkNvHBTqeGw7DG67eheY6ZaNyNr6pf5FrVIUSim4nU86Xle1EhRB6NU1/qbzFEFbxCRrn6rwji9P
79r61QC/k1oJP6Ll7LZFDMk2tQKvksPwWgvRr8BnDaHqCU+NKUzjjfX0+pil5MojivY0RxM3wvnQ
kr6m2xJpgZfMYXGT173yS7byfKMq9frsIwo5gxCqZGjPljsv7ptqjMu2QXvMQ261/1ymWG52gaa4
quCljrzLDnC7t0q+q0NjhZIc4ORDFfN8aAG1RlLNPPBSTS7fz0U3PIUAJTYOnJV0CKU1QaOj6EY2
+7xfXoxNgtuDSQRM6TnVs6dkTqbv0LKb6ynW/Ht1qKzrZrLCow5MjvpYnO97hJce6cZlO6vI5431
8+zXdH7N8OcISgv7k1LqMv8Mq5kDBNs0j2Jk8YBXnfYphxLADdpUeydOtHcyhPB6Z0xa9bOI8cyV
s0lHrCyO70pUCK60PAm37r61T2EKPRgk3nmjLLVaMlkZpIg+tVeXjvZTRtd8n5mCE3t58yxa/2J/
MnhBggV1IYoDi406DdrUmG0YeB3r4VsBMPGY1nV542SCKidkIVBOCvEzbqRjmZXl0zxiJPCv/gqa
qdA7oC9QbzlfeKwFp/MtSXK1KZ5/z4caXcQCS8U2TJt91aFDV6CnfGjnOL6fI7iImKoWv1+eipUZ
p+QAGUTwnXkPLGaitziySt2W3Ey2kicJIMnRxkpyY/GvnFY08DhagbALC/XF7Se2XWjmg+QGc/tJ
whb1LgozN6+QyK9kZ+PBuRaM7YVPioDtv2I5aFGpQWxqJRx+ks7lSWodySeMRyPN7RtO/eTd26eQ
U194e+A8A2zl/DOGTmwbXdoxOM2ZD4OC/rcUWcmGtuTah+Js5BuJOXzFeOzygcSpqyXXwjZ8h1Un
uaA/bpVrVg5guCE8fwHSsz+WSG2aHOFcV0TpayN+DBAuPjqN2PtyAKO5qIYbIHjRxtDE118cRWdB
F/sAJau6a2deLyjS6HdtObQ3VSssFptC/2Zpg39Cb7v3/NK33Dd/OqFBRaYNvwvDDpFFvTiTkxx1
mD5CgcXB+MyTe079uS9n73KUlbSAxQh+StBu2O7i5y+iRIkJ/LMeHVfJzHQ/1jMeygWa4kWkxPvL
oVZWCfcYFVzYUMi1Ll9DvV8r6RDWeN+Gvf3RHqr5pi7bYSOleqVzyvlJWglZRRCWWJOLEWFmLdeI
zTuuWWujO5pFiDqZHxe7PBrl75oy5O4cy9EPEzXteT8iGP+90DvlXsU13bNMaIcTd+5j02kSRliz
VSu7koNw3/RzeRfmBka3XTdsgH+f9fgX6wxgGUxzAF/iJaeefweZR41v+ejNGgkSTHqKMac3K1qN
SbeddVl2iqUO+x+qmdM7KLI6KkhyGH1PpCJ5pyaG/xiC+I92rSLP+PjyydGh0mG37Kch6ILHy19y
ZdGI1FlUoyj308s4/2OrxOnQxO9sV+pz5eiUDhaDAwZjVl0nGxfRRqhl21EenEAYYtuu3UTjA9dE
c6Wq43BXjbO/8Q22Qi22+tQPvm8Vre2Gid18yJMaYR56J0jadVui66uhkKwEjA9eAe318wnsiiSI
HbrDboeeS3fQyjjs0LGunXe+/Tfs9X/ey2dDkLTypTieyasWS0ui4tOPU227rdHOeykUzuKDtZW0
rexuoV1AFi7ubArr50NKCT/FNWuCyn23c/JG2pVhnm2cIWvZ0VmYxdJDqGeWx7SyXa2vqk/VWNH2
9iX9VinlX3EbKF813+ioCeCULHdmhmqD2SRvP5lteON0uzg4wbGJS/7FmTlYKfbZcsPyrzNpB2tu
QpVhMDaGujqhkGwA0UN+AZJ2HmVG9FuJkpKVr0SKx/8KmdUsOF3eyutRqLcK3gv198Wit6d48vss
t12K5L/CsQpcJUfs6XKQ1eUuIL9U2XmoLXGkHUUc3pss96jq9PswlNJPeI4ZOA74WyW3rVCL8RR1
ZteBySaukja7wZgICUN9mPfxWG4ZnKyFEga6XJ48ndhb5x9INftQgH5sF8nD4jS1cXONkXV0cIbW
Ol6ewLWvRHeCPABkBM+0BSKioelGbZMtXACqJoMr6iNZxxajfCXBQrgCxW2BowTPtjiVfOylk7yP
+UxDb1xXUxRdp6DVTlBvNPxP7PqmR0n98+WhrQYlwwfWJKTcl4BL5MjQc0tMy0XDC84GHbCj4+sD
Nr7t/EDZuKXVoEUbR/1KGg5HCbo52wpezzLnL2vH6u2JVV/GiXmfDej6qbZUHo20s+6sUEvffmLA
axblfar7vO7E931xYvQJmn9yy15uizrHrL0tDkYxbNHyVqaSOjgYeCFsAVhnsSChMMFQQYDRVeSk
Pw6BbB9y3hQHpYQcXSdt9bFykNy7/P3Wagf0a6g8ww+gArNcm3EBOLxnpl0ShjijNak2T2oQ5YVr
drn9R5dyRuqllj8GSGK6ZSQ6agNSxDd5EqhXEnnLxl+0si8BkyHrASqT3Hl5cGpyp08TFH/XKfzo
kE1dvZfRU3aBJP+b7yrY6kKyACbxMmvTAWnWCdhkt0zq6KkfjHCHisWWrtLK7qduR25OuwNYssCf
vlw9plQMcsMB5LYWa7STsSaAs/oXZv0taQIcYspMJHSUJJdN2KCbG4D9RCkxaUT5p/s6133uXV4t
a0OBBQ0AnKI+tjyLSy2xerlMM8VyowaGoDalNl5Q+puhVuJjqADHQKKIN/RiwmxnVqM0HSxXc2rU
29TC3g122G28NNbWGWgUIOc6Pun0rc8/i6ZIaW2GjeU2zWSfEBRVrn0pzJ7gc9WHy9O2Foo3IOAg
0b1ji5+Hwts61YYptFx8/cyDGZjRUeIV4uahvKW/sxYK/jFUZWEJykI4D5WESo8JZGC5IBbKw5y2
2alEI/aAR8hmMicOpMWjhzaSoDxyYpHWLTJTRYnBWQPzcBVEHaJEQvShQIo1CH+3JLSGpcD6mDt2
t0eJkDOjUb8MbfXt7TPLUwY7MfANouN8Plzkk/wkoRfI6dXlbmHgQ5clen6sK2fY+IgiNX01WrJj
Shcc0XjYnIcyRhsNIHky3aZUpZugMNRDGajhvvAV5c6IILCMQ14d6zbsn2w0nP7FHcT9inEnz29S
9EUOETh4PbP1TOSyU31n6Xm77zkrNw7f160VaEIUq8VFgCABDLDzURaSk09RX6FOWTgYquQwxXcN
3YAfklKpN8aMlljZ+OaxLuLiYzfovRvlXYPt/KyOG3/Lq8OGP4VDE6gM6CU6XOLnL27duVLUMRk7
021tObvRzSi9Nnv58+UF9MzLPfusVNdgsVGn5PnObbP4rEM5SloPrt3VzaKbjnPVKdhX1RnwS7nv
RtfOlemHj0B2dF3JaBhQTRjC+8nBHnBnaWFa7wYkQEd0hIts9PpWRlS3N5r8VzEglb9zRotbFZHi
/kbuUsQmhwkr8fdjrcofrYa23bFXBqxrckPp850ESmXjmBOH5cvx6XRVRAWWeYSLBhTofBaDyRlK
u+qFvHhV3DW8FvZ5jmE8q3WWT2VPWiHHqvTz8rQuj6HnqBSJEJ0C70Kr7jxqaQRJpiqQIcy6wgwv
wRLebHt5l6OQerwcSvyqxQA5hbiMqOo/XxvnoWBc+IbNXQcWJHPcXlfDx3nWrf0YqNJjWOqymwS6
/RV9mmSDtrCcWqqi5EyoGIIuFpp/i3vKCaXQUPO5Bx+gT7+oy/5AmKw8ZJiTnxLTDk7j3IxfL492
ObHPMQX9ykLZHjerxf4MrSmv1Z7Pqae1epiDMd4hhYatjDVOGy9YsfJfTiwVODQ9ATVyuHLAa4tQ
hh1LgZaj3uFzjbqpwtC6Qmb/g3hE4jd3NqZT/L5lPEr5LFVdtFXlxXSqEUpIfY8565hrSDSP6nzV
BzFO0l2UIIYSIntOC928Grm3b2ixh/rGgJcHjhiwKLLAdqNHSInsfCVVTpzavpliZ9o2VrIzuOB2
mTxmW/air9cNtweNCeGzLjrYi81hd0gqcvKWnmNHQb4vc7X/Ppq9oBwUeYSCaqcdMnCk3luXDmGp
uws2FNf2kmWj+yqvR1oyXtKnX1Ib48q6rD7MirXFUVqZR8pFEK4okVEdW35IrbQx4lImBPpIqa8y
PBN3E7L5pzcPB4YtcFbRDefpsrgQ52CQzbKvkU805eHzoPnSFbl3fpBzKdl6k7weEbQyh8YeFEZ0
kJcaerOS1I4/xbkXSlmz061G2VGMSQ+XR/R6w4HZwwWIFwf5xSs+jVxMckQRAcGAoEMtS2n1Pc01
b9CVYN9I/hZLeW1QvHyo+PHuI5dfLPcxrssk56XnSUXv7AENBW6ajFtQ4JVB8XA1OKk0dhan9Pmm
YupizCjxLcPB+rOZzdo+TvRT02Yxdm1qvzGFK2PiI2NtpgpoGYSu82ht1Fo4Jaq4pI14nGltgY+3
I78VViseWJpAu5IJsiCWkiK6Lxm9UuGaWJX/xdmZ9cipc+H6Dx0k5uEWaugpne7MyQ3KCGY2YAz8
+vMQnYtd1XW6lO9iR1uR0m4be3l5rXeo3AddWfMnpzXllXD0MtQzChUBePEQxojBp3NBdXLpq3Ez
cVtNzNLckTK9NbnHuXauiYpcWjaajADQeAk5WCSeDlWYnixLA+tJrCRUbIL/o0+v1sPr+/vSKOxu
ACwo+JFGn03IoJDtVTMSpJ3WVmJ3uFKUOSI6r49yacOFPOnozv51RTqLrtHcEgU2HUpdyvBLjon5
Xi2w8DfxwKQPZHolwbo0q7+8NG4N6vPnWNRKWXUpbaR5FP6dB+xW8wRh6v/hsLIRwHawpykjnsvL
zKrTdqNR9W7BFu2boQK377f/rD+18ajgtQCQ4xSRxJ3uA+QDs94SeBTkeqqx4GrqPSYRJYDTMbqy
u1+0AjhEfwUSCD/gfgjlp2MhlCxqo+CWoEI7xmERAlJ2PtOr/YEN75+6mu5z1bxvl+i+E/2VtvCF
b7ZdHSB2GXwjZJ6OrZGr1BQXUKlV2ZIU1tSBOG2uTfHCAebHg04G3Qmx8NxK1iYsDqmLWHHUItXU
jwTYYqieRdhfC3svUyeK/wjs814KkHs4h1BFq/QNyBCY/rl+fkil8uJwcNQxrYbi0VkzO2nBd9wA
+8zeycodrlzFl5aTnv4mKUYhmH7H6XJuap2dVIhMBi1Wzb2BgQ7N0PHKjrlwsOlAcAWDxUXN4vy+
ItGoTW+CpZSP3vBUrAYgb7G6aCZqbDzipjSnKyO+TNQQJqLEDF0SphzPqNN5YazeGBNx+FgNi7zn
fcjrL2vdN71VrHm8whaOARjI/srD9+LRQBCFnJttw+PpbHt6czY0RpoTwuaV5pQSxkcE0vG97m0X
WxRXxNg4OU+jaPo7m0zxkwLlc+WXuDB3ZNM3OAjJIv3H7Wv85/Ut3FpbyowQ9hkj1FznonrjmtS8
Bw/zpbawpzcgAv4VY0BMAKO33Q4mZT/Yy6eDQngfe92RAfUgx26WEmHfwMjGf9+uSPqSehOwSRJe
gCaI1qGHVfXRlAuSKHk37gwqC/vX76Htnjl9zoSUUUgO2Kvbdzx7PuVB0Kim0vUxlaN4266d/Ra+
arObhzHfpR2cy0LmRtxKle1eH/lC3EEGg7cFG4h38TlWdKyVXTi9RCKssyWeKLkbl87SHlbb1Ffe
bC+wftsXo+CMvFAA34Rk6PSL8beAh3RXHw3f/2l1zYNnjG9GEe2Kqn+yx+nG16jRww+6lYvcIfm2
lw4OY137+fU5XwhBlKXJmSlEUhA8L3/bjcyakUvrqFRPBKybGsnucr2ycy6sLBxgXvvbSwr481nK
XHph01nZWqFr6fc3qSaSNnr6bBj1cuUbXgh2LCivjg3nTBH8bF3HpTKasgHEPDeWiIdAhTtQLPEi
5kPd/HNLnK+4EenYrCQY5DFnSbqTzpYau6BEjbYzd5Vs+q/upNcrmnIXQsr2iIK4sskRUQg/3St1
kGnhWGV59KJy/pbP9rBf1qmP27mI7io5WYhGZ9Y1Lujf2+fsIG45OpbN6CGQGJ5FsnyNiiaHt3EE
ktrq2FBlhXjeiq9W5Y/o22WYGdWL/bxatbWDk0DL2eirgx5cerVeWCUZTtpHL5XBlSzkRe+NZec2
o+e7vby3VsfpgixGxaWdk1+1TjthwpUGcZk3GdCf6CF0i8c0FeJgmxk2WPVD0ejHWqJsWnjzr38+
PGA+qBOSYJI4n2OuCvwBJ0/CTzPwcblTQyQPy6KmKwHxwhHd3pmbYj97gOv0dLaUGmflNUZxdKUe
QET7/V06ej9fn8qFEwqhcfvUoKE3sZjTQYamCjv8kIpjCtpuN+f5mkQDHCkVqSsjXTihtHTYyHQp
OTznoGtnBn67Fktx9Oe1TJChDW+HIOPrkfyvn9esvPYefFGbZ7tAl0ItnIyA/znvQAyNLqtJwHoL
V5Hdec7ctHGdGeK9xpP8iJt6tTNm0e+GKozieVny+35BcwsvzPrKzr30KVHN2fjEKLJRLDtd5S1Z
mq20Lo6WOfX7ta2NxABceQWyf+lbUpkPQb/SeAerczpKGOS4frVmAfO2zQ6qnuQuAlGzW9zGvBKa
Xk7obwGXygH6UZQgzwIgTmyuDlLEE+FgGbduOv8YtGveXtmb2/PpNBIxSgDLnouZ5vb5hBqZOpFq
8vrYNSh8JHrphHx2yeWWPTyzFLc43WKjVuZziNHi1A0y5kq1326IejCyqV5/UP6tpmQAOW5TE6Ih
tsvduX82h3KYCR5t98Nrg+xXmUMpButfp+P96g9q2UWkq35SA7f/NY+O+KDrfvMGrxc8SZHCLAvd
OziVOwNGd1WPoKMOlhXDUFFN7Y1BBPxkjoPGUMtbMNQjlu2W1HK+oeIGkCogAd93vjS/i1RXvzFh
NJddMKLEhW91ZP7IpbFY+7FS6Y1rbLqUdtfWazyVAehN283aGEuy4KoL2PbVXqw3Ty9CwQbFPS+0
LqYsitF2YIgX3fp56iP/qyw8IwnRj3vu6tx6Y9VueACiaN8FjZnurLD814YsmSxtAuqGQPdIps/f
EDxBK3spPK4cf80Osz2t8dx5Qzy6wbXnyqVNvG0sGloMiH3k6XlRulTmEKF6YEs/3+PxWO54g//7
Y2/TcqNvjrgBJDD7bJSoc7xGRn11zMvUwZ9UT48V1LorZ//SXMgnodVuikw06U/n4mYlS7pqSFxd
+wHbsuyYprVxJXt9GWAQjvnPIGdTye1F5OXCIKUoaHMWYXnshI97o1FeIzldHIqHJB0jqrsv+IdN
hltqgFP2ccrMAYKYTA8pgNVYzcs1c62XFxOzAq3zt6ZLk+IsbK6gdRYTt8lj3nfN3dCNNnzatjaT
Sm02VFUzXyO9vEzsGJE7nYLO9qQ6Tx+LtBdRj5Xv0ZOD8yag6p94iw52fdhis4g4y2EqnH+vVTEo
9deN9wTc5TytK8uCWmaUV0esDfXd1DqCfqzouISXaw2bC5sRggkbnvccHeJzNk0462ltmqg8LqLW
b6ra9r+XMjD+vQpLF3rrQdE2/euicLrng6EGH9g7DOPZ+tEeUCQem6y+cgtd+FicKLII3hZQJ8/h
SENdk/9DJcG1tsqSvJPWrRQm4vzQqq03ehL+buqD8Apk7+KomKtvMBGA/ee5P6xI5S9yKY8Z7LSD
dB2ZWONcPPppaaL66RafcJf2jq9fuJe+G3OkAeQicgTF8HRB0aK0t8JUeRw7a7oREdbLMhD/KlBG
hLdoQ1E0BRbCpX4WRVhK1xrQQUV4WWYPc5dWddx6U3slIm7H9uwyOxlmm+x/CjLLmPsulti8ntDN
vvXJc4N4Huuf6MqUh0gM/rEqIogOmPyEd86IY/Lri3nhCzqbdC4gSJoeQMBOxx8ae0lzmRbHtXFH
/FcWM5ndTCbzpOzdNLj9rVHX2afXB73wRKKLSO2UihBqYiT0p6OKYamLTkq0LLxJyD0XTfQouj7A
jXdw/ugw7H9OvRnck1ZNsW0W801uGPbRh+X4xqzL9MqOuhDGaQICjvGxE9xAI6e/Dg7XlT0bXXGE
2q4TOJfVvlkscydzJ79yTi9sXjQJN2UTNi8Q3bOUtA7Txa5mHmVkFWNc5LLcN4W6liNdmlCw1adc
EtINQHg6IVeYPYq8fNW0zGF0r2t3aLBTeuN4+lon8OKEtoYt+S+Pl/OnWdCaqSU9hspl9C3zw+bO
FPk1wtelXQowAkIxdyBYrbMPpOYc0ktoF0cnTAWwcYljdrNkD26+GEme+ThA91dfZpdmRpWYjIsy
PJ3os2SlSOtWRSwb4gKpjhHd1u/mqZUfXz8LF+512oFcsn+LpHi6nX4qpM1S1655cAae0G/LLOuf
miJF30ThAoxBqONdiTiXphXBZKWbBm8aNOHZgIvsxinDQL2w2hB/HXc4GIt5TZnwQrV7e0kibsbS
gcY9rz5UhllPbjmhqlvhA23mer7VtSUenE6VT1kGZZtEproFUS6+D8PqHTBSXtvk9cW9cA5YWjTW
UMiiDHIutDYUA2jnNSPOhKv7KTJwqJYmwhV9Ol2jU1xYVg4bhmybeILLVj1dVrxINR5Mizg2GIx9
j4TL7hyiZvf6hC6NQjZG8wwrS9SAzu6+wtZguJcSsRjD+iZrgJmORKng9UEurRpQj42WxMVAqfJ0
KlSWqXM0uTjOZWYklPWmpLHw4a5tZ7wyn4tDke/hxUsx4AWfpl514/ddkB+t3PgqsznFH8d+Mowi
/R92AiVt3uks2lZpOZ0Tt183LQHCNG3gZ0m7DObemUWOd/g/80LIHKDu/C290Q9/ocfioriCsIKN
Bo4rqf/1QFhdIwv3r3+kC4kD4lOUW/GEjTb46umEit6bahvI35E+ILIRsCdScQi60h/2fNN5rxc/
WJIUAMwa6wqSB49xw7vCIXoRvHj7UPnYOjsbJ/b8bbpBSMds4Hwhoomd+lQMyQR4NyZTDHZ13aRX
KvUvtv82HmD7rbS6cbDOQnI0YmBspU1xnIKgPkSmVnHojtmV/X9hFPoBDEWfjBJ6dLb/XR9VXR7c
4oi5/U9pqGlnYoV4JfH6y/A7yfxIU6n58S6gzgj66CzzMueeErKQ4mhQS+joAQxgQgzk7qp8cN6F
IiofsatOdzjVGcegsJSI696u3wQ2MoPZMJR1ElmTOqxDNsSVRPW1d7DZmQETHirPMHa9yL0kl2o1
ksCRy5OxCP9KIvfi+G5ziLYyDFkcAshnK1WjLNnbIyvl5uMw7KRsXLLk0K8whiKh3b2+5VGNP0uW
EZknZWLT857a8rXTPe8KtywyQ6PMYttoPGSLLPZhSon0Di36ML0bgg10W/UYT+h0lr/6dckeo1a3
KNcsrYH9mhXeQdpufuW+Y2zWQXMdD5nXvhFNMD3mpZvtlUrFm3bVAahW1cQT4oFJ46zu7TgW4bGZ
zP6m1q5zK1PjO6jqa3z6l3uPKSLtAGsT6hVR/nSKwjIbC2QEYk5t5T0u5VDEpduJK+foL+vodPOh
tEbeASIcQgacydNh/MLJrKpQ+TG1RRSr1T6Ynf0ulyPA9+jToOx7N0ifUOKrcPVyD7yKbyO3muK0
6ZO8WZ7mZvqQTnQ2tKnNuNf9QVbKiRfkelpnvlLQebkmW0Vq46aQYAI8PDspsL8jw6XZeHCbaZni
pnVxB4ZpYVzZXy+jGeNsDwAAJLA7z1OWrEQyAwGD8FCnq/NeBEXzo6Xsj703fKl3K1XcKwNemthG
66C5CRqM/06/QjkEc6+4Gg5pNBm3UcG7y5nz6l8TPnBzG9ph49Zt3eOzLeVFAlYizQ4oDr3GXnsU
u01p73+ZC1gREvStGnDOCfeddly7mrkU45K/yUyp464uxZXn08uAQ5KFBs32bCTjPicm5qHdTqWG
GTJKLEh9mcdT2P5uAKhcmc6FvbBlcwD0EDmjXHl2QEYnG9t8CP1Dk2XLvZYVT3An4O0xefqjXPxr
5/7yeNw1G/4QBPjZzSZcb6wlWdahht3zTSuENv0aEagR4c29bi3vSuS+sPU2Ih6AVO5t4NFnZ2ot
m9FC18s/hPZo36e5V+ypGc2H1yP2xc9FKgROFPIa0uGnGxzyfoR82TYrB/RQDiblZnCWGY0g///5
SP1/mXKXFpC7iMC5Id2AK50O5Swh0oPY2R0wxyrv1lU6b6d5s8168Pqiu7INX67eJh+IDBCddYLo
OTJrFF7bOqlwDr29+HHe93wobThXUryXq7e14WipUgzlsvt7Hf6nNtQW3jozjI0fYfRj9UsrwTgu
OvRQTq7U8S7NBwCES3bMoxCU/OnijXKqiAi2fegjowIo76ldnVXpPwci5gP4lZ40n4nr7XSUxclM
nWWOTRu6KGJRKuujMVjqw7/uOWBAtGdArVEMhQd6OkqEBGXepto+dAvyh2jRiEPReeb7wfbSK0Nd
WDbuzo1kC/7Ass65vauLGHIbzjZ5N96Uk+vdqzq4JgR4cRA+DiB/i5zgfK/NMjWRKGYQv2oWqv1B
eCe0ca3L9LIkt2Ud7GhSjw1WcV5VxYAQjde6tg5r2PQf+nysEFoxkZV8NlwS+ycr1cMQl2ZXwlNL
m86MO7jV2W27DitCUyuyn/vV96ZrgfHl9MmC/sIDAXRu/IPTz2lm9agF3IqDm/nl7wrQJf1/U17p
FL+MHpTNTSrZG/2Vtv9ZZhnVSz3gc22yyPTXwnBBZj6rHqZcdolXV/2Vk31xOOicdKY3LfNzqX6o
WTBd6sw8cGDW26Zz7YPw0WbKpjqPZ7O+psv6YhFZuS0BILfh/gSvf7qIUyrc3m1c7+BOfhQD6W/2
WFteUzN8MStGASbKrczTDLbhWRTpzBUBOhV6h2ERv9xpDJJ+WFzkA8afhuHVV96el+ZEkYKngO9s
ZZezgD93ohhkb3qHuXOrBBX6bp9FTnUl0l+aE7gzkk6g0xQott/iPzFYwlQUneG6hyj3s+Mc0QVw
p1XfDl0AbNTNr8lwvhCf/0u8xaOes/hXVOJsJwpF20ahl3ooZEonsVunMcU/ZKj6ZJUucADX7bqc
0jQulMmwVrYXY/6uP2HG4eGe1nVtlziTbaskzPVo7avWMhwuDtmOsdIjoOxKd8u1JtcWuk/eE7QO
eLiAZYcQAoTu7JSqgkyqsKR76LNq/twAutgvjeHvnA4qG7pJ4cMMbODKE/plzPo7KirDVEA2MunZ
haLmcDWDjPdJtubVY7tM0X2E2Md9WIXTTS6xj4hLv9U7L+uMhjXwwwOFwPbRbYv0x+T46ub1q+fC
lqSwAR4N4vQm5nx2zDJ0Hia3gKgfNbn7uKAiFJvVMvzrNcqsESRE5IS66uZdcrolKZeN2MuMqGOM
7vLg6s6nihXY/368gFhwH1ibEjdV3LNRHFsg/lG6hwUTjsSbUMBWLjvs9RW7tG9QUQCkyNMectTZ
itmNWQaODp0Dxg5tmtRhNe+sCKJU3PtLf8OTyL2lovfPrd+t9A3BDFJMAE3qnGA+l8FiVQ75m0Ej
MQaMAGF3jPorS3hhcnjNUhbbiAJb4D1dQt24ypTKtA/upuwdWYyzR2zN2qWa+xznXcOLQSaMn15f
0y3Mnp1F1A/YIaCSyKidszDsL5WL3uZCwmDNWayWufpQ6DnYW90SUtJK1b4NU/M5DZc/rw+8fayX
A2/NEtgfmyrn6XylFaBbTuwhK1bDfsQv/rFEm/52Ub515aT9LVCcj4U2wPaCIeagXnE6Vtkr0Sm1
WIdGmPCs+7yrEhTYBmY9dzhPp5TcfuZu4e1AbId7mtRq7xdB4SYu7pZ7JOX6O66MIClGij5D4Vr3
vSP7uyrL8X4JRuR+DbpmkWrFveSUxPli14kSVnfN4fdC0KDxCkqXwEEH/5x2FqHQZfJ9rEPk9f6N
MZdFktI4uXLQLo6CjIjNCBuZ5Gy9hto1qaKM1sHw+7f9kAZPY1pYV3be9kPOPgpX5Bb+GYG74Gzn
tQMFzdlU1kEYK1FXTD+irraRHJtul4G3+uvb7eKUyAkDuoJUA87B4Y1wcpUOnXUYMUKJzdEJbssV
g6rXR/lrE3c+KUrs3MjEQur5Z5Nq8Abqq7kzD2bjNV4CQ7r/irEYZUGqIeEPo6zzT21uFyKZHbTc
qCfOejhUE4XKOCuUCTUytIY/0pnTLu6R/fztBMP6Xaf9VMZzWAp3DyWiF4nRu16V9OCs8VmOyAHi
ylVrh+B25H/36i6Kdq6zoGvGH5BvW8eaBEl46jSxKNzmW63T8FdEZ++3xRv4w+SG+uM8GsIFtuO4
X7FuKOcYlrf32c0GKATQYEYrNmHtgW61QyBslZthZ1sjdfsuLCczTLA0oT0Cv7N9Xwldfs16OWeJ
49b2lExmu/aJ1YUzJrO+qsaYX3zx9v8nbIMgD4fGOkxpVfixnwESjs02vOb8/TLegJ0lwFJ04rKF
XX0aA6Kw6lbAT+aBp1mwt+eqi2dDdBhEzddUnF4yInhJUisFtb+pDWO/cTqW6am+HFa5HnIeQzLh
3bfe8mxvuHvrWvS3c19MBmqBeaF2lcr8T5iPdD/sVtf3SjSpSpZKUyV1y6b9eWWDvjh0XKBk3Fs1
Av3O86x7nmVXtFCXwGtKO4kgRe5oIFqx3clrBfgLC85QdLfA2BDkzxWziH1Z1Hv5euhTS+9Ry3UP
hhlqMIPTtQV/eXcyq+0Bz022AZLP0mBljsYYtt6C9CamyrEl0+7ZWt0FTKmbGU+Id2HDky0OOlav
L+fLqEJlAuU4moXoTgDYOv3Q3uhVeerOy2HR0XpXtumfyNPmlcyAXfPyq3FpbTnrRs2AcXw6TLc2
Yz9b0XBIW11GNzIaF2Nfu9Za7p10mb+5ngQ/bLaZ08b+GPmfJhEWJuugfdC3ckjTXd7OlbWbvLqw
Y4RvDTcWoyNFbFnayvdz1Hn2nst/dve5N8sPc7S2eaJTMRdglNFluME6kJqVrKNZHrJqgI/uoUO8
b6p0cW5WnXdlMg+UW2MCPoooeAYUWSJSCl+PXV1jhLKsVVAktWdnX+QyhUbShVMe7qKmCx+AoWXu
jZ9J0KRB30ZxV2r7g6kUptKTrg2ykLTIpv3k93W5T7NaPPugiGs6Llk4Jn+F3XepMrNt0r0uk01+
detzWmm1c6zF72I7tesvYhnT92D1q+cpzPxfMlXGe1BpZonoWWe9D6RlfVaOCo147sNKYefU8saW
Q+v5AINt/catLBvEsDdHbxvVt2kclUHhJcvSBvNhyGWFmHFgrO1DjVIQfdW1hcwyCUNldN1CHmSy
CyPxyPurNg/rZI1P1K4HOB9rbn6UU1iJpOycqUT2Yq3reBVencbCQWrjKP0ur2Fx2Wmxox9ovXN1
L5y9ruyhu6nzXn1yvNz5TjN0RKBjQ32L3p8efcPIqzjMODUfU9EN9yJf7XUv3UjnGzGsdY5j2zVN
EpqlvyvCuQ5j18vcP1Gf+h4CON4CtszNMweXsMV6O2lCbFwKbX7Ci8XtD+QgWbRnq/TPVWtMLZr6
FvZJ1mqP1EX8PBrjYCmMm0HSgYwRdTRSovy6fC2HUrJoocE5zZWx4KbVDbzHpqjjDAtBOylKHfUz
TD33h6H8EXGMOhB3K//6x5TJhS/ThyRtei2HByokq3Pohsn5ME1RpcjBzHzk1Gc6Snx7tn2MtlT+
p3Fa98H2tHiid4iSg1GF4qkiHX0XZrIiL4yCZtqNMqRqbxZW97NfNT5GKqg0UzOGtE0IdhppceVM
d21eej9KYAE0tyj+MbM6Wt19VmTLn64vvfe2nvwAaXXbogs1+ove6YBMP8E0laojFjg5QaoN1XoD
zmaok3TMzKfJN+Cp+7TsuTt0JvYtlPbbOgxnkC+F6P7YrZd+Q+1Hfm1CGIbxwKvoeaDg7SR2xFMS
QL/Vvxn8t8GUPUjRpR90J40/PJiGMpGTGvBen2XwW0Mc+FoUyraOfVS5y8GenLq+r3yXxdai6H/C
TvI2s/U8zA+2yku86sOpeGxA2BZJ4C7h907K6begwvLM4qTQBdhDc2Kiffq7jXIVJJDMDazdcc/8
jva8+rAs2uyOLYLJ/G0QTePOqS2nTRRKzmm8dmXxgfKhqBKT/pYVNxDrfwwRtY79gk+lt1NLygYp
Ky/9wj8T4LqU9uMy00WeCE8Ge4B/Pim5ZwTvRmNBNc4ryjB2rGF8qpwOgS6cNQN25ZBv4u0i4hMM
TZB3sQMc9T7SdipvU+TIpwMnKnrrZ26IS9i80Bt3rbbP4sG3aSoKxO+CmNKY/kAqtPYxX1AX5E+W
cx+2/vLOqQsz0YUDMVebi3sn18hiz1p5qO8GW3cwW3kCjQnCqlkdM0GNWVzgD/eG54vn1B/nZlc2
lYehymS679M8rZ/9XA4+n7C18PLyR+vGo+j/1EY+zJ+ARgnpFdI1cj+4eA0Y0dgAgFPiYUUE9YN0
bWs9+EHnybsGuzkJUseAF9JrQmkipjJ/2Oxb2Buu9udDy2mbDus8ts1xUkXXUMxqwuam7PoJ2Iio
wXzO7fClooo/JDldxWOYZi4Bt2vQc68H7T2EqoeSXdnSejRBOfmJrgv1xpIDml41xodHrCyJog2O
euIOT+RsxGgk19bR8ydipoQp8qEvi+pnbhs6O3oinLPDOBWNOFaIV/EOIq91jsLTuLXXXU5oKjLR
fWOAmbJlTnoC/TSy3uOAUdKR7g0ygZ5MrAG5aixlgh67/Xmt8Qs99moKzBsMXu089viKJR9GwLGZ
o3r2YkelYRvDbRy/1KEwkSooTMgxTeCuX7CoxuVsrUf7ObTL6tZRNPxjoWU7x44DA39fBJkYblKC
sbmzMxUYKKq1wfsMBXA/jriz3vQcuuAuCDrDRCPcrarYLprqdyVUj1AXKkFf6Xj39y36rSlYK6un
jNkF5OHL2i1PabQaE3YwTU0M71NvjoOigDpdGG4jkwFN6ttqTr245TVwVDIwkzUbH6AdDU8TX5+7
iFyuiG0Mv4aD13UTS4DiA75f2eZRSVNYPblizooYtFf2dfCMWiVePwGApyVV3JnK6361lNh4wHnK
K+LCNcmwyYONblcVDVlwuizSirPOb8VuWQLjQdXIe1JU8fKvjjv6b9ZFanEkUDrzrjNs7rPcKow4
iApMElXtSuKlLOYnTxXD17pNqzZx2kAsxFKvhCylrS7dreA0yrjV2pt2HJgq2mf1NH5faT8ckZRe
wjudi/JG9lwduyIgSf1eeqW/7kWpM+s2b4z8W2BObrfr9GSphMaUuGn9Qu3HWbSHQXRwr1ynlFbS
LF39wFoWvMNEO7SJWI2sS2y06h7XCrrpD3eZKbCqcvQ/dL3n/M4jH4arP1Ta3FdjiCZ8w2RVXFhc
17EZ9oSHsfWHt2Xfy9+j5KI7IiYIYssZ0oXHHWF3+J1pFXIrmdRlm9RcPlvOXP+eVssmO5D94n4o
J0P/HPtfeXWwinr9hRFz+HWu1oaMrqP6O6cj6AwbGEEYG1Pgyx3fzaP9iTHks1Th+HNU1fS5RdO6
iiWc3U9iDqZfvE9I7zrf6nS82APpnYtKYPV+S0+ec7UY+XGqciQgI9yvphhEP3yM3huVThDBmPNk
nVc4NmYkpg99bwefu9Abv5ShGNQjFP/mJ8zf0k/CwQr6uE6N/jGYB/HHGxv7i+24XZ9kbpr+IbBx
NQ+2S9kFF9U6i/k5zTvlNtbH0qyD95NcTIAwtYEiO53/Su5mQQq24zRW0S1ZlD/vy9aab/2V7QSK
dts9JTQB1EZyGKNhNgbPuGeVVTznXQ57EpGsZ7OtnGynjbH52qWl97uEj0cSXUzRR8OzcwcWv1f/
HtLIeNv0S/Om0Na8F5NVLvvG6uvNvECo73Xdyp+LHKFk1WnarR80jDS2hJjz962OSNqDrLQCDAsh
CsZTiqAgcygXCMFNW35kwcrpbkIZ5VPeGqKC0NAa3eMqe8vYTSYFyl1AvO9i6lZcSEUpvODYWRZ1
S3QVMm9XZaMteKgMdfHW1P7SfhwEQSMZesddd+VsAnUkEozPCIn3XdJEwTLGNVv1sel78xlKuo+z
hKkJb2RezRJ3VELr2MrxSI1DVURLXEYI/8U04bzsxo6wdcPube5FTEO3U/tyDLNPGMZGv1p6TKDm
gjlf4xHs2/tS+rjgjL5pfKtxIFnJpKv8nba5RWMhqETNvZuusZ2DkonnNmvb2Ej5nBzHJmvuvNGa
c3wiJuexRiDXPg6+En/msVG8rO0y3UXFXAdQvObt7VE41pjgEtGppEdT07jT+E8JRBnC/EMRVJNL
/FuM+RMOvst0E4XruOxrXoHYIZq+pCGNxyjXTGQbHhVMX3UHP11FcyPB8z/Y/Tguu9IpKBevVVQe
UmG3A0Jyjvdnc1kmFdVN6N22qp1/AbQMurvadbI+HowgpTRjZ3VSQjP44jgtJ6kcAy6Stlfz8NbG
s7e+yXpVRUmvPVHurHmdPzXOqL6nQBCzpFRTPiS2HrvvIhJ9loBQDH42xYrtqWqa1Y/Diu+XCGys
vdg1xv7zaNIcAypVh9+rViG3B5eUelNde9kDsuvS2JujbxV7Z+hyjN24mZ14Bhae7Sq/MLOdsWYT
y7OKTZ8vK9f6ONk1jAU7mAqBLwlSHkc/qJCj0L6i6poVraMf0Y1o9NM0BP5HI0A6JrH0SNQ2TRHc
TKOjhthMQ6pWaMciWAc/ZAEvSh0s8bJJmjdyqBz7a4VZiHo0hqELE2SKmjf5ksn2NiqX/LEmT/Bj
VTZuE/MOHb8iuzM+9RYW5PG8tl6RRAbJaMLJhq62erZKk4ZnRkvCQiM5DuVSkLUXVfkexaXKidXU
RJhiDmrQsY/QckMPIhr0ceRzh0cR4XSRhFk+5fd240TLPZkRTgpBZ4W3lexM0GgNmqpJVQT9+8oq
1Z+mJCLudLnId5oO0XOtSnL+IuN5eF+kQ0XsgFWARVfXjvmD0Rn9HIdL3034Q9Ylqthi5sTNuW77
GPUd9ztU8CHflb7XPc0zHiM3BmnAsSzpIO7byUy/LSUrvetJ7cokHKX53ClJ0uhosy32k5qMflua
QD1Tf26j3ViqcYjDNfq/7J1Hk9xImqb/SlmdBzXQwmx6DkBEikCSTMpq8gJjUUADDi1+/T6eXT3L
QIQlNue8ZtXdxs5iOhxw8YlXNIafVQYvrjf0WBBPqvVADDOzkKjx0AYH/GZpYZ5y8JySse1rIpBY
/Okoap/e5xB3PrsqKgOHdY3b9VB6FYbcxbSgc0gE1d/2A9VPhIMjzDX7xZl/lGgVnLrRInkdVzyz
fLhhiO+ooikjjiu3HH2o7fGrDs7mo5sI+62uuBzZWhOX6nFxm0j3R5vomTJqljsUStLEY6whF4GX
uB4VgXVSv7lji7yaLub+e5PRd7qDIRbd1PPqRQe76qpvQ2e06uE/jGSsBfZh000uE+I61wkeG2VW
reA/hE3K3pQ04inPO4Ts/WR8cASVp9hCVC1ASRZ7LeQUvMSnCB2bfDejeM8ze3v6lZdFNwQ7wYQi
/Y+YOSSY80qRjZ/06OoFBamYJi4nB3eBXbsdIDFrT9vqsvhFbxGuMaU9KEoXTb8BpMmkZWK5SeuR
u3kwvTfJlBTfX1pio95FK90FXU0xddsX09JxqY2lmm/a0XyFnqZNfNFRMX5xJc9xANShd2zDyqdE
ev7ismVQRqGp040KpxQEMNSnSl32pPYvex4YFmOsCIeOfilb6HwUbpEuiRGDxxFqyF6VWVI+tqVX
nLTIMm6a2jV2RBquNL0l4h9ArBRQQGRtUxld08ZYLSuebiYTpz+Lk6lsR+5rY/6kIIDiu1VjBg1C
zr61ko6U2dvMJi9oX+qCaEEeMiR/z5DdKyB+5xNv+5EYJdZ7BIiy6W4S+DZVKB28+CMyCoo5YJWZ
sbYVV8h1iDWxMfU3EDXhVbdOR8CDg8zzK/Jij6GYSdMKLL4qUQxb8CqVviKt4xGt8WgaX2UFNjLU
l61bEoQieH6oiy2GszWIUnpDT7Ip26H6uRfxOhblTdM7XdAmVfrYzem0s8VkU+q8aQWjBrAUSnjU
mBFJOP84PLxZdnwXPk5BX2ckeLWzb3M0UkFUPsM4A9+9Byq/eIloe6muZMvBGqIkvNlvxYDfY69a
fKoqywOtzJSDAx4uQKd/TzTl4iXCNWBdEFyxBQjRNntAXztrjax+uTFxq/FTkq/bFYnunVVxfRSo
HhA0aGhvPZqKrKymwWzoQQhlPZIRrP6q1S/W9ZJz4T/SXJ2zd4tjiktncrS+WmilzLZvUZe7SXs8
HtdO+Vv7+T/PQLLdf/8Xf/5Wi6XFnbff/PG/X6XfcNyrf/b/Jf/a//xr53/pv9+MP9p+aH/89uqr
6H67GarvX/u0rrZ/5+xXMNLfT3L42n89+8MRn95+eTv8aJd3P2AF9U/DxT9q+W/+v/7wtx9Pv+XD
In784/dv8B97+dtiHuv3v390//0fvwOYlVyo//x1hL9//Ppryd98n1Y90/ra9j+u/cUfX7v+H78r
tvGHCuEA9UMpayTRNr//Nv3494+kDBFnHpwERDvlxVLVJO3/+F1z/+CaRlePGxvAM3/t99+6evj3
j2D54OlHZ9zCgff3fz/h47827r8+FO/k7z//Vg3lY83Ddvze7V4DXsS2QfcKVAl48a3qUl/XCR5R
pnGYwOn6rWZjPWc1n6yUyrP41Mek7FFdfRgqqtMCEE2QF5xkYqDEo9jZn31KBo+o5B5q/ome8uu5
w3Mh5siFCBQb0sH2zp2KZqZNPhoHuj2T33djdWe1ajgUC2oxgqSjiL4oPW3npFgfhWgf88oZfLOo
Py1UP+6d4taBu0Qw637UtFb1JwoTXRG/8pBne3DiQpVFO8uvShc5+Kg7sHeKo0X7MWhbI7s5xDlY
QFI74Tu5WQfdjF93t/i2S/6K3M1yJFwIBWixw9MS+v8765edRaP9uX31mKRFKkRa/eh+3Y9Pf+tf
mwoOyh+gQukgw6mQEnjs03/tKdRa/4DRB4+QWA0HcwlQ/XtL6dofAKs1DR9TGV+Btv6fLWX+QRua
kIA4SOMCR4HsJXvq/LR3XB6Kq1JDSo7zGOzlJp7JLRYK3jrqQ5vgLEqeOxxjy2t38KSXo4DEhYms
oaHIxbVFc1O8E6aYy/XBGy3juKQNpdyknG5/efNXzodro3A2EI0Cj+GS3Fz/y9i7hTd6y0Pl0txa
e2WlBmfNO6HMRrpMvjIOSGlfwjXMq9ty112PQjK9h/nBmMD+HOi9dLEPyZbsX/PaN1T1pp9qZzUf
ZDMu9+0odq2DZRdadkiVHAjKi2eNIRPBMXxiGfTLQ/MXrO5gQuWb9YRZq2N3gHLenJbIqI/Pj3Jt
1iAtON7IKQgVtyKOdlPOShKL6YFrOi8Oa06bh95oN5QB7Q+hBfFER9cf54q6Mo6E5ad1HQZQGU1e
J4da0afH55/o/DKQnwG+A9sJBQE+BliY83lXbtNGfdqND2TqfzmVmd9obf19VNbm5vmBznOdp4Ek
rMuQqvkkIFs9tUQYvUj1ZnxY4qT+FsdjeixWuzw2sTG/rt3a2xnvyqsGdQOgkOQXdC7783xmcTF0
Waoys9EZMTlPiuqQ5dP8GfpN96dSAS/ylXJ0fkb20n3XNJH8LFLbCRRvoRP+/NwvthQ4Q8lu4wjC
RAeKxPmjdPVMc2AWTphxfsCO6ZcAsa+9ZP9yFPYshEzsZg0pdb9ZwuTeXoo+Ln0+IoxbOis/tVq1
7146FT4eM5AJAinCNlB3jUpjWQrx0Fh1G/SO1nxMnVr78/lR5Hn5f0MBFgtEAJ2BJD4feYvtGdQO
INgaWjoPhhan4KZKOkb03NvRPVKknz4Lt+tSnzDe3dO02aTI/xqa5engh4F2LVKc599KjRKhrZhB
PzhI0opAibO8OrTQw8J+pLImE+Pu3VqIVr+zEsfNfLr/1kAT0TZWxAgXOC8u+KN3L34hSFFAjUTk
Gu2XLcmqGKFvj5XTPmQusmGB0YjFAM+iVj+LLMM8VS9X82eT9d2eVMDFtjVJagljuWFh94BeO38d
CUJbzUT89+BFmFanjlUdysGNDp2q9g8NpOedbXu5iOV4tmvI+g61JELnX8/h0u7wytGr4qGMJz2Y
Zn06ek5tHJ5/necprvzI0hMC1qyUdGCRbD6y6fWZGKqmeKi7zNBf56qDerezmv18U0Rx7Yaj18wf
bNPMfnQOilsvPg9kvYc7XJbl+GeDwq8rPA/oAdUPdetxu+agPUexaHtX7MXZTo0FtB0MbVkEZC2f
v0sg3sjbNm71oK8IMWGuUeQoOayV8iXJCiHu9WKYv422mip+3CFOM3pO+adnN/kQxDR+P5W2cLl5
O4V2Q5NH7RTkWQkO7PlvsVHjffoYSBpROWFts923nou5UQs8svXqQdES/eMEBfhWb9eS+BwZEcer
xk90KdeP+pyirAp3JgBBkd8jQZ3+qfbIRBirYOdVdrFzCD0Rt85OIdhjpGQoIVHQRANm85mWacwm
r8oo3Ct98nrIR92nBFQJ3xNaeipdew3jRe3vJjuz70xwQccEV9zvz7+eiw3x9BBkjCwXuCrbIpbk
52h6481hnDjDB8eKypOaFbtrRe6r7VwhjEEUZGUCjd+slZkuWq510xxioBfbVH0MpUA9j1ZaMJmT
9yFLiuLzoFbGe5EvZnQQa+q0AfJaWNjStRiQLZxh/T0/94sFDAcBfjHeFtJkVd1mhH2bS5mFeQ6V
2TKCpPO6eymEd2M0irqzCq8MhVEB2TWwCfgHT9fCL/Ef/SkxDX0zhJllJIdZX7QwXdY5HN3U/vn8
rK58UYhO3NKwJdGx3A4FNqWiGVAOoTesxsmwWvPgASTYmdDFwU2S9FRhRYZRmqFtFq+6ZmppmHMf
gjcY7opRxtBCWW6GyRRvm9aIdoQWro4HQ5dKq6xfGMbmsIEEqq8G46m60h/mWQBGxUI5UCITjBbY
1J005SJEoHqHcg0ZCmQcUL7yLf/ywfrJjqYmdpowxtfnYLji7bBqn3rDfT8r02NU6XtiZZcrBF4C
S4QqBRcHgsbnAyISVnkFQU+44K8gCD666PPi9vUdHUX17fNL5OnrnG9HikNo7VARgVHK1X8+WNwu
cRRZ1Roq1Mrh7aVa7aCmUefaYWobdQnqCQCtP3palt478zzovt1oLuByN8P5op7W/oO+wCsPErrw
Q9DVHPYBx2WV3CRYudMXtiLNOoiiABOmWpWtPbRqjEKH6BrbDQhRYeZm4wzyMFPcdTksgLtoGVhL
I7Fp+kJNpNLoL7uqMD8/P/vLDSIrY1xaktiiXshBgJ2eu07x1DDTJZZVquujfPniSEMm69Rm2e/8
L5WD81dsArurqhjujlc39BfXwQwSy7A+Pj+Xy1XDKHA/OFqJZin9bUZZ6koR5qqFXSuFQiMPoi66
1ceo6PdS6muvjaSa6N+gH0EqcD7UijN0jWy9GtoL6BojTdvAsBFUen5CV25FZkQeJwsq5Mvb46sk
X4tUTVHD1OgtnFzrrgKlYS0m0LPEOjrTUnzmUYbXvQJjqhdRfXCQUtshXV+brBRaIZVmk1AXOZ+s
1tq4iAHbCZ18qm/yFRn/vHannUP0MhtgkfDL0QS2UQkkFDgfhrL9qhZ1pYWG24v7yZ2HEUpOt7yJ
7Dajyd6jNoJekFl9xGlT0yGIKSpOcFkDGs0u+85+ayCVs3cvXp08HAf4DXTyoDpsnkpwj099pIUi
WavAQ9PEr3Cj2/nS10bhyDPxXoQmi9TU+SiL1RpYMula6MYt6tSeE72ZVsPYoTNcGYXTlNoLOR8X
h6wT/nqORwO9TxMn3RBaXfWnQp3gNIlqb29c3E6AgAiFiS6J9zHl2szFVkq3o+uxhGadJ1/VSre+
QLv0Aqkp/a6fhvqltxPNQEAUBI067Xe25PmssnScRqotU6gU8NkOXuS0H9K1qP6ZDkb7QAc7Cvo2
3VMiuFyuT1pABltC1u8QpjsfVnUWF4h3r4Vluk5hBbhZPXhtp75ti2W4UTtNEb6AbvZW9+L51GrG
8EnTAdeAxirFnboae9LCl6cFkTPBB5mcFCAnvD9/olEvwNwWhQGO2oR2UY1mh7hbY751utbBP9cu
X9lZE7/qiaTvaQpjDTOpuw5wF/mefAqTIEFq+BmE0edPAbwtYyPVRqiUierXTmR6wSpGcRPFUXJs
NH31lcSw/lKVKH9pwUQOjcgeDWIoIXyW86ENr8q9KB6N0Kns/Es0z8lfpZK+e/5QvthE6BKyTwlK
UOIAGSTn/0swNGMbugBV0sO1rGDbxDBYAxxErL9ePAylNORauS09ZFs35w6eZfNKoUwPxygrPhd1
qtxzGSnHF48iqdWyjEVAjpjZZjJO1yVjWumh3WXFpwzbohuV7Opl6ADSTlnNQJuBwhylAF7e+TA6
bugVMCwdZFVuHqbYSAN3SPccPK98GQddFFnQoCIHkvF8lBSz6K6rMj1s3GgEPqxj9A7/b+eeujqK
DpRCcjqkb8X5KLnT1HrvYMfdZKZ7IlPsD+3q7rlVyBd/FpTyxuAFoe8iK1Hq1tfQrhCXhrtlhEMW
iXeZ5S1fSl214MVQwNDHMn5VJGa6EwpfntycHxY5GdgH1bzg1LXOvKa6UpShlqRNOAy5/YnDSrnr
q265jR0FKfvnl9+VQ5S+KJVHvhtlW7KL85dp5FYSg1yuQqfLJjTQMcmG3Dr5hTbqQD8F5JF+Sa1T
v5pm6MGne1O2yniXaXlzX8Ze2e890OV7l41ashyuJJ20ZxNDzkWVLCBzyrCxwfr67iTqd3Zb2Q/1
oI4/4KHZb9yhLKqjPUQxfIvY7l0fDm73FX5DDB4znZv02LlGAnAScjDkDkK391M3Z5oPI6DawzVd
OfW5g6QXDsrYnBNPP//lPGqjaFnxhIc6NDcddIw0AgQ7xu/p3FhhLOCWHLtunn662uIFUTkq2gF9
kWQvTpLH+vmCJYWSHxPQNHCWbacbELcNcbkUoQUfDXpb6To3vSeq+8geM9fPbKOogtpT21c1aN0G
2tmaDDun2UUCwDEJK5SXQUXTvhC2gf2mDg39ulNjO8N9lE7ewSM0QFtBfZnvqDzR5HkmVYhkl4U2
y/nCnRev4LIR+gkXqe5ejwrNrwmJ7p/fH5dnDVJA+LhTlJHN+oteZweSHuCvcWK9O7dNMsKOykAo
Pz/KtdcmbwCwfhThwDycz2VK1LTOFtU4pa3zWtW8b8oIbFeLoAi+eCCdq5OKBRpZ6KJsBtINAkIA
+dHJrOLhNEFx93tXKU/pGP98fqQrLw4pNjBHrAapnb05V7yigX9kFt7JVdL2VoORFKSJG++8uOuj
SEkU+M8at/T5i1sILnT4mi6oWwzprM6LfZyVm5evaqIa6a5Hq5Q4c3NH11YDtxVl91PaabrfwCm8
SytPCTQ3cncmdGUlMBTNSXkCcpNuXhudjRYiiuee6sgQ39Km+wt8jU0Rwpydw/Nf6NpQROzcnw7f
6cLstq9poChJ5p4GOvjfzMZ0blCUzB60HLT380NdRqRPWAWgj4Yse7ubiLTUVAGra4lOpRQAhBRQ
vc8otBK1KaI80GTrwx4202GCWNPsTPPJFuz8XGRwh1yIaxxNT2tzoSi1kbsWQneS5ZDHAYdwDV17
1b2veY8G871Wgh33+rr8sghAL34/5MqPuvbEfZoB2wYGZFvvVdsTiq/padEhGjVWI1a2efOX3erp
HCA2BTBBLeO49zUcqh56Rx9bCMa6klEtMFb+71ifvreIp4w+wV0Ea9VlY/hu6Xkf+7VcrcOyuvSl
68F1A64IiVsfHCTOLILBg2i87l0DYkoESMnGr/n34feYLqfEsemF+q6fhb4chcitr03XGX9mSdfk
YY0yS+sjYx95Ox/08pKmkoSOsQ0ejy7vNtBrRBuXq4gw2qi9j9KiyEsXyUhSHssselSS/vb5BXRl
nwN64WKjFCNX0eYbIkCeJ2qxuidbEFiOCyTSEtednarutVHIJCm+g1aTVtDnpwnqKQugKvb5lMMt
qSLXCrK2dHYkJK/sO3Jl1HiIGGg+bAUy9NmqYiDB7ilCs+deMY3pETaQ6pv67r679pk476kaPb26
rcKjaFthT+Pknsp+7Q/4p1SvKXKoEKLsLr2jKGrd1J34X71GQmekHiVAaOtz7mZxGykFZ1iUuzXe
Uknnt+k87nysy3BHYkvkxUz6LxXxzz/WigWxsQ6qe3KdJgnyzhtQyxTDvZja8TFGe4BdY0wnHfL/
HQSLvxGiZwDRM2ChTP+2xwpSgSQgKCuxNDeLpa0siCdz5Z36seoOI7VlzBJwmtZGmfpAkDrVngkK
Y8IZbujSN54RudXONry2YNGv4gtzWZCvbC6mfqiRK1Zz70TcVyNk0rXTl9yakpdHDQC+Zb+MZjUd
iM3ug2YUDeNiMszaeLAmBd51uZMaD45iejsVsmufVRpNyVwEaLS6+axWoUdVuhreSa+V6HOh9dPb
kb7xj2HO5zsIyNErMQx/IWKlv1Hi1f724nOGFijVXnIP2QPdfFSRVXFhTopymseugOwnev0Yz5m1
11658uFAvxKGcaCR/W8rZkasN5aRO8qpFe3yWh1U50AQZb17+WxohquyyykBDZtrN9V7fr3nRSc9
EyK08R88YEH68poPSETwK0RhHGp0xM434pxUpTeNiMoPWukeBn1tD9U4W8fn5yLX2Ga7PSGKAONI
9dGteI+5QG+1Bts5VSnR+OpU2o+0db3HpuqSD50hdluKV45pOpaUAJgbk9sK7lWwaYcYxuYpmWVL
htLWaRpEdohtZa8ffWU1ANJgg2FqSt1M20SxoxYlSaY37mk0evOOtop7Tz67V6W9MiFkgqgyyRbz
5c5KYh1htsVyT5W1YkfdCPt10ydemNaQa5//WFfuHVyZwBShu0j9bNuuXCBJDoPDu3NXC0Jh46qH
LGuXx1wo0BvHVPtgRENz9/ygT8YxmyUiLfFAoqMkSDqgny/EAjmDlJKnc/JwSD3Nla68kiCmn3Wn
aw+52zjTPSJd+Xtn0ByYe3k3esSe0RyqtHUMv0Um5Z+090FbKgvAJL/rpvUzChA5zWTLjrQAZrj6
yTAdVfiuGHoYoKifcK9SF0Cepbfm1m/t2LJvSQ7cB2/RemR4xgGVAy2v7M8Y1grYehX0I5hc/9Q5
Rk1fHePy1jLrZgEHGWMb+vxLuRJ5c0XKwoBkqVGZPX8nybwMUYvk96lXhvIWef36fsBF6b5K8MrQ
c0875VkPBKKsU2uHf3VlVTM0sRqyjkAsnj7XL2UR2NtF09T4SCzVqmI8l7unuYCf9PwEr61qcKwA
hel0UOKUT/HLKIhiRm7eMEED4bdAH+rCz+Y0Dnpz2stirg0ljzi6cJJRICkLvw41N3Ul8kpwBA3z
egdffzjiQIFkbOtYOzHitXcH18V7svtBtWhzcg84IbpooTknt4icN2ODdi2SNXuKfddGgRYBHpYI
iph3k2yaSg3/iCTnFA9ze9e2mXc0oUu+/AOBOmcBSKw4Oe35WyMwS50pi51T7STmMdIy695qdJyG
Z13bqZ5eomBBzIN+h3BCT5ii0OYE4HgmJJxnToA+WYKqYwmAbXtIEdYLkrmTOmh17LdmdVfqA2zc
JZxF/en5+V59CFuV5BoYmzKdOJ8w1g6dIiaCblDyZBF48B7NeogOqo0eF5Uz7zB49hf0kstXfFjl
3ori/Bayd6fuRIfX1itQYLoKlMrZf5u34Zqk2MqakuBDgLq1xrG4g7WKMKNhr4fnJ33ldiYCpgJD
wxEw7sWcNTRYBJjgk8F6DWiwxu+TqfTuVKKB0CzsPXeLaytXHvOwGQjVGPT8HVdIptppxcpdHWh0
npOJg6eBanx+VtdHAVcIgY4dv62oWmrr9FlsOSeST+dOjJZ20ku93TnBro0ij0gCDWpMTySpX4+V
1DLGpKbhdepQOgpoz6TkENZen+nalexJczdawzJl2cQYSqYvcaoq5slxG+0WtS4z6EwXfyQ83IPW
mtZjVVZ7AsyXKxA8D7k0O5F+EFfQ+WcCK6yl9ZLYJ6dDTmZ02uTglHnns3X2DuenIOn89mcsTjKc
XbkLrK2DhtJPjoIAkXVKxIiqku7Gnn6zRq2D2ov0kfRF7eXoKY2QqDVnANxcGlH3YA04f6H0g4cz
AD+8yWNzUg0YGI1oji7yCbU/dhVqpauqjBb3fqPtZDyXewcPLU5fwlrAHfQ2z1+SYrhKAnTfPKEO
SM+0XMSrySzXuwklAz9vLWWvUXC54BiQYgbtM1medTaNTVSVsIQUjXlaJASwH4z4fo4td2dZX2mL
QAYlX9Rh1sJJ2vK9s2md3Iqi9wnVE+DjcWO1vmdjlopeNXmxnif3s614SK6UDmrC+fQTxY5i5ymu
zZUqKvUPEJWwozYv14uyKvIywzwZJSJIc2N9W7ppL8i6NogkVhFzwrCC0Xv+BUdVbbyBLPE0Yh8X
1Ja7HnpzTQ7Pn0bX1gmxFHc1wSed780oEbAfBZUg+xTjDRKAtrFuOCFFUBKC35BO7rWMr21ehAfA
dDAk/7UpLiRar3WGGVmnVRoHd3PenFCjdN8AfSh2QvcrL5DGNCVaye516VOdv0CzsYc5FsQIdJeG
0e+bqQl76F/aiw90uh6SWwqrnLjU3FzNkd6iFTpG9gklTuNVZwILyZT83fPf6fKk5ZdDIqAXSF3K
2prRVEtRsfB7+2SIzjnWSGXeWZFqP/RFZBx6yNGnZW3N2+cHvSybsCDIudjP7DeoHOdvEOU0b0Kb
xzsBuVghAI3qgHxPQ6VkHj20zfjxG2XqluRgton3pVh0vX18/hGufURJk6GvxNRpmp0/go3hbOt1
q3ealtF83ySa98Yadu+xK6tSHiqExMTGdF03q5I0sva0waMWNZnvXUU33qgoLaPRs7xMtkE2GJH4
AJPNbLhToGicz4dWjIUYeBWdkA02Aoia2iGuHGXnw115a4zCa5M8MW6wzZIUeo2dVZZEp4x09LGE
KebTZSp3IuNrowDtk/4c1GMx/DmfS5GaK5kEy8NGdu61sXi4+RVZvZO1XCaboLwBmKJYQk2UK+Z8
FM3M+Ge03VPhNM2dmcfdLadtHtqoT92hEjM/TC0i//oozPsXrz0Ojydr5Sc/ic2qmFZ3pWaYU+kS
rvZ6MASaW+2EANTOASJ/zybIkAoH0LUkn4as/3yGKR3nsihWEbppWocG+sc6KrgNqnsqAOFDnuTd
EWFde0/64Mr3e3IoAI4kPYcuItHcriIzjuqwqDT9mCjoSmbQVneOYe/a9MgEAYM8rRR7G6+ZaCuP
c5SFxYrg521bpTiiyBJ/4heuJm77cjJUv4oN/WeruOY7dTay0R+maQ2FBcM1WMaqSA8JqrauT39L
NwJbbUTqE5P1+V1crEl+WLJl/aKYeY9EMsJQxs04FNMc5LntfgAnYahHDWZJFMzuoKZILkVo8SPC
JjIESFU9OU5Don9ao3VW/Sixa5SpOA5/KkBVigMeQpaC4qyTqnyRJJ8eGzrexiEr4jq/n7OolS6R
KSrjeWq774ta7YXfoDUf/5muiTMFZeNF5cFLNPVLvmAqcqA7rg53qMvl9X2/THUaIJlsgcG3kxF3
BN0ukVHtIR9gSNjg7IRsH9Ku+pqmX2Jr0IpDjdJUjwxcPH9ZeuGMTNQctcCZp/p9NFpYJbqRo76x
hIUCPBq1xl2ar8DRU7vjyO7V0fPjSsv+7NJ2KpDHKkzK4qVejEfuZnt6gxKX9c/MwUP6VRzFKEZB
gVURhi263AiUqhQ/E81964AwcysDNl3uKdrCdZ4WBdqOhYHqnCY8O+hJ1bwbVx21WxG3Ho3SGFSn
b0VF8RNdXCVc8eqdD2BHUGV21jT68/kt/BSKbfaWRHSBfsDnCRCUfr633Am1miSzh3Ac2+od+KDo
lVuZxvts6NTSj5OhR7QQAR1HUcYbe1a6G2NQ7NdG3yJZbRVx5Bsi895rKvrH/4tH45AmaoZ5z82z
OaS1oe55+9UcdqWVPy4rrp9qMyKJq9RQN0FAo2z1swUnsNyrOX/wuzLv6zdRMeSsZqfAHhPPhO9R
iYKub3hjpwTPP+Hl+SCpE/LmJ70D3iF//ksVzJi4xdDIG8K8jNQ2GKjyv7YsUe9lxJe3L+NI00Aw
fjBjt5Vq/JZiD1HfIRyayrnvKkV7qwnc8Cgj2Z+en9ITgv98PTCW9A2UBqOUDDbxLmKEXa1mahc6
iZYbB81GOtMbkV/317oQxREB/xY3mqRHIkDX6YdP3Wg9oCTofcQiJ1n8dCVmPRRuW72eq6G2EToe
ogaRvlStDou7wLYfLW8+Lp2bnPA+r1C9o8P/xtCEZtKaR+4dweKyMoOZb5YHeZXPX6bBRh6Ablvc
ntxuHVG0K8bW2llxlwcxXQCJgUOXi2R4G+XY6zxkqBoP4cSBcNDLvPop0h75vXWpbiZIK4FTYWH8
/Bu/9nGJeiRsR/Lkt0RNQ2/TjPBhCJe80k+OVaYP4HrmmyyNlZ2c98p6BVBFERWaAbC5bWHAxJJk
Rgu6C1nSLeZcenQvRn18cVRANQpUlSuxqATim12xQtKD4I5wsIfg82ESGiqyZrZHr73y2iArc7HI
2AfqyybuHZDFTjMtbcPcGvWgWNwhGPp6OtbprmrM1aEg0jIdHXOabRhQoOti903Vhkptx76aqyoe
eDATm0ppd06UK2VMclkpGUJARY1t21tGwwKnbBnqQB9E8bLIUH2eYyMQypi8m4XVv6Wp0T3A2Ewz
xFqlGrMAeX6MRSVunl+Yl8kNrVJdFkcAV5KPbt4w163SZ17TArBUmpOVWe5rBWZqQgWngCmGu3V7
I8olvis4L47q0Cs7d9O1B4CILou5nHkX5U19rCEaoFQdtpM23VSodiLCiwpidYjKaviqKA6T1zrv
pmJf3STA/nfADpf7RZaHZB8Fh0c6TJsLSBE2wpRww0IXCz9EfYb1iItqufOer4wiO50ouxhwxUCG
nd8i2ZwpXasD39a9QQO4YbV3la32L96VEtdLC5JuEwf7Fjjhud6oLySgIeKlytGm7h2omKXsnKBX
5gJajTYAEG56ntt+MfyLHOEn2wgzs68lEnU4co8oOxHz1VE4yeingkUliTt/Y3QhKXzjhh4mTdrf
r6k2vcuI7Pau3WvDSJEaWjRsfWQUz4cpeq+3Wvwgwr7KuzftmMSv1jlzXmSXJxNej+UtVzgfH12q
TQDm1MLJh1gxQpSO6TdZRfVmUGbt/fOb+enuOr/XGUaCkZnNFUht0aCnOjapGQq1QlrcVCflrY7X
wCF1ehW0Xec9LnM5HNwJE5FuGcV3U5m82i+btD7GOYKAw1BqRyMTIxkFEv5pnjnHtqrQvPdMbArG
Cfc400xupharSypx0yt9ki7bEhSkqQ2W8X0ZH/AuT3cOzcvzmY43ObzhyDARu63z7zQ6BlG6k+sh
3YQFBqvjBV2KXOdEvejw/Gu8MhTqKogjUVwH3rWlJ+C2JsWDNXhPk+d+8TI7CgTH+Ec9Ru37+aEu
gxGmQm2a+j3lwAta4DpTsp/JfVh9SXUk5NXeCFhrH3AwSaicW/HPyiunnVPi2vxARFBQ4LiDgSGP
5F8i2qiYnKVOXQYVS3G3jo31yoLIVvqYNKg7dYunzu3ZkqT7CWBN0nyetIE2K98QuoJ1rT2FJbq0
3yu0Dtb7IY/0LpiwC4mOloJQug+fuEPK3544S3JXcY5ps5rpYZzWNQQhZnzRe83Ows5D0MNrVw1l
uUJrJ9/Qu2QNgJNEP/sE8fwDsV8TenmO24GwagwrJlXaf4lKhxaWLWR0/qAPuhekfWP0h7Lt4zSo
pq71AgXJOP1mbKfl3fMf+eKIIbuhLgRKgEUFn2+zdHuVUrmTK3NoOFH6CCRkJbDdLcdffFWICfCP
YdTakEwvAphIUbOugogQWo2pSYH++FUDa+Gmts1dMp4sVmw+KmU7CqLgajiit/W7xFF7z8OSOTQr
FSUQVe8OWqGltylWIGmAavn0qLbTeJ+VmXFUrKHCnlzUQY1sws7tfUmy4fYGO047WEqMXfSlkxQl
danogUGi070ls9c13wH6G5aOlmd+orhxdVtXnfWtdbX5o1uj2YK5ilC/YrxC4aPsab7uXJBXPgWF
cJATBK50R7YpRp8MYGpdJw9bbYlxZMCNspir7JhT33hptM/0QYCQNcqDn37g+V5GxXhwqsJlqHEd
/WxY0iDDH2HnmLqygoEywKTnTctUWP78lxMDgptDMGblaCRgTaMNRR50Trken98nl3Ex9TEUp7jD
wF1if7YJkgC1kLAijh5yJ2fpUR+N4VXf9Rl1KJdP7EdesToBMLb4szet6Kznsat8W/JFvIc4sJgv
jdl4HPBwtFeBtxv21nY5LydudEXJwwUJ76OY+vJ27pu99sK1dys/nMQSEQWbm8KgWpad4kYiD6O1
GY+k19N9M9XDzjksX91mx0qzWSnTCZKAU2LzBT3kM2YMiEJA9enBI5U/Atzv7pFnqYLKqvWdFXNl
C8BWBugNpI7wXqos/rpiltRQ29VGVUNNFu0+Qnvi2M5r9dpUdPHSQBGOncytaSVIJvu2QDOtyuDi
2QOnT3dqv428+oSHz55w1rXFCStWIj5RJ2dbb05xfZrJflDZCxUxeHC+OrP8GOcY3eKP5MXfda8u
bk2kCr472uI0ft9Si/IHb8ZfxJxybc89+CJyoKDHwqT5CyaEW21zidd1bxdNMZdhD/rmOMLJc4Ml
r/vbRvPK1B8YE9SDYe4lr9fG5YaRcgngayGknX9Y1+0BRXtKEaqdcO5dI84PyoTxmBjW/8PZee3G
rWRr+IkIMIdbsoMkWpZtyZbtG8Jps5hDMRT59Oejz4271VBDAwwGG3sGqq5ihRX+AAMkM9bunaGR
hlzZT9Y2n7MNDLGfm2FTENsacqfjJnixdeZY1nFq9vjqkRSDyi4Tw3hkV2Ngl/ty+DBR0NS+pJ0o
fyEX0ZbhLGz3l1Z19SbQWtexUbsrjJ8eiGFkFaL8ziyK72s5jh8LbE6PiSmUFw10nMEwIGCJ/ZqW
Gd9A92c/emkiDkF3r9xpjV5UN4gwQh8asKau9o2p8iUElT6vO+Kr4pfERlqGnW+V2FnhN/V5qnHV
4WdClMFrYfEfwBclt3o7G9OVUPnCjUIyiyEIeFQStPNiU2mki9nPc41GgZNEHjXVfePZ1zbgyw+C
NAjPDohuOob2+UYoJ0Vj3qzzOCvgOGVwgT4DE8keZYOl0mFQeilCrSvW30VluyGkzO7L68/Flpmd
7gi6baBuYCCRVuvnYSxyBL1Ra36OukvKS2+6XSrCIJvr375TDncVEoZ3Qg543Kyudu3SeXkMuG2I
5zY7VuB359xyTCygOa1lvmlabH4++Y1tSuOwwsYMxbSwe9Cfe/N3ZdszFpVBRGCAvp4egdLoeHQd
nseiGNwPVo5TT1iJRDy/vq5/5cjOFpYUkjFAzFGQOQd2NK67tiNuwHE3ZMHez/ugRr5wGn8ntpd0
u175covb9aSN/Gk7T7rEAzUS9az97BoJbkJrloTABx1BfDbRI/3lCyz7DjwU+JaI0UVaYOKB+DHZ
wKOu3BQvXx50/yBcAxYBIoBUx+kqYZQ0B2ZLryNjXxySQP4OMusTMZF5JTy4OBAhgs9Jo2N5XpzE
1I+iR9BT04WIP4a17uHxZNVJXLW+/9b6AVEIXwO1BDYcAc7Z8+20rS3wOx5iMfl6PJdCvzUyfaiu
BK7bnzn98nD/ienp/oP8I7I8XTuMP5PAkkEVi1zDY8iAIhcmmsr3+H6WuyzXrGv4/AuLuDV9ALZA
wgCmd/ac9Hk5tr1yqrjIkTeZAmei+aDM/ero6srkXl6LTO6foc4CrXmdnHbZHHB0p+t3qw3pcBnf
rjsJ2PDfUczTJVzEUBuW8Kq4IgmN9NUfd552Vevw4rJx8bkIKbD/zqshNmbtrr+wbFU+fMYaVEUd
XjzUXZL1+PptcHHVqMCjrgzeEMbL6XxA0BLj2YyE0Hx362lVv4cr6V85tC/vclbtn1HOvo29jOVI
zbyKvdHTD3nQuNhEdumuo6rwsTCDfAecRN5CInozfIMoasM1AAl3KGf+jTv+SW2yHKZXNQVN7AXS
2ZdG6e7MRXx7fREvfC6+FFq0ROBbfn42PVH1hUVJielNgY4Ld5/fyKWodo1u5vvXh7rwvZAoIjpD
QRIZJP9s/1VOr6kWkEaM25f8ibcc/+RTe3j7KB5fnGI2ewIqwumuwIFSJn3KKEs98goB3dhiq8Z7
evswXEQc2k2YDxDb6TBeBQFQJClISt03wtnx5t3mlHj7+igXvg4gborZaGlDvD0XcKsc4be+TUew
7EfxxZiCFUu2ZXlETPrtiTQSRgTPGwedktB5um51jobHJUlEk/jmcRz8fp8g9HHlNF24xhG+Y0bk
p4BEz+sPLeEQNpFOG89N7TyPPi5yS2Z677AezB+9ahyu8BAu7DlySiIS/G+QwTn3KJl6v9WxfG/j
KR3td/gLL5FXNfmVFPbiKOy3/+9vIINzuhmw0MyH0lzaWLPM9iAkqExfn8cra/cysKMxx57bdrcD
7XPbLP/cB6XroxOgCH58iRt4Ma/0szGhjPLSGx4ky3qctKsidBeSy41nC4qMq3Qj0p+Nujipatw1
APzE3rlzzRmDuKRq050xOtND6qbprQGE/d6Y9O6Y0vy59+ZOPuX4wV4JMi/tnU2lFmQ+zH6ukdP5
e0uCJJ9M2lgmBnwujKSPXT5m36sRT25AFtg9vX76LlTw+JZAUxiTeJ5i8emI8Ny2qFc1Mc6usacN
zt7EBXq3KLfdF9ho9yGybtqDGP1gXxUW1rdzmx91X5ljpKr0yv35Nz78Jwai9IR4hk+gxa+ij35e
9XGNTjNVnzpxh15uqDw7kaHZAHSSmo3p9VoOkYe62GOeKvvRna1qV3SI+QkshJ+QpXNDseLV+foa
nW39v7+J55fO9LYvqYydLlFuOjOff3JiQyfHwSR9OEhz1A6vj3J2D/4dBWE19IEBCwPJORulrczc
7T3DjUvKiptWg38okUbcJYNlXLly/1I8z1aZTij3IAhQ2h/nQHm8N41hxTwmhtEuHuaxNknTCHz7
SHR29pQNkmQZaUb/52RJ8N6djbUKQjtTl0ZqXLPD7GNgG2ma8uew96ruV1PrtQinCiXuUA2z/7RM
JjKkdTIEYkflRt5pTl/+WUxNf0p7wymjZRDg1TE3dtII6O3iHaTXVHo08OrNUdeawa2PjSgGMJap
CghwPjahUIErbGsQoDBCrGzoltXSwtOZbkvzvVr9Hh+KRK13M764864oViPGHq3/aNqjdPfDYNEt
y0CDXEsOzzkB1IG57qns2awSC3uuClNVfm4vFTJkdq0aQJNVGWD+bGKtTO4w7yevTm/ddukitXC6
NiGo5oCJ6DVs0cXfAbKIDjQtra3zc7pXKXCmCFwERlz3JuCy1s7woZiNptUOiDBzZkETBmOoQxVD
eX9dEQ1chY02rdc4xtvEPf+uCbgG6oK86oAMznY0+gSiyYA9xGKZ7Q+FJboPI7INV3oQL04nK0+e
uTkhcYHxeJzOGGTGMOSaTtdd+e3BM6F/KmwvrwTi5/fk38nwWdl8/Be2LWdvRA14dLIq04y1eVHZ
McAJ2DlOsyV/gSXpn30Mjj8v/NQ+TJZe/IDm2IOoXObsmfuzfiQvxl/29RuDLgtzOzvHm672pulB
H4am8+ncBZqEPhjTNZbTJL9rfITfkJbzxxnAAzbhfiIRHQ4StXcRiqzCsvGxpK80p66PCZa1U6i7
aZbusZJtcbPXpDUdCo0mNjUFAf4UX2Gdk4fzdBPq3arT4NPsRIWu3a1cFZanvCOW5XO+0x1V3DqL
t35Zxwqx2skcyhuvUPNHdxTACfsCverIgefx0FY6nrWZqUNsL9irY+RlasaAVgSZ2PdznrwHWoVv
Sm9J+SB6sX53e5Uah8nOM/A6skOBDBKTBud/Xcd8t4xph3Zt02mPCw6mxMOlTc9rtjr/T+JQs9n3
fQqaRkrD/9UEM9JQVVKZH3umbe8tFDyaEEBFkuPHELTzrt86bzu+ZP6MXYPztVIpF5XeuFi2Nqqd
8ZICbPXV9/FmBaXnDRpZui/vKx1k337WXGperROMTxpdVTMk9xgOFTiLzaFUq6093u9o7WRJVT1a
syfmXWX0LHA32P0YYbI9Y/HcN1OzaxDh4cBmA7UsR8dGIygD4700VfLDaJo/szTNz0JkNFjnRoj3
ujXLw7ro3aFStBnCDA+cRzv36vdd0U9PCT3u584dfOuIrKlxO44VvrO2m2Q3vSvH//DvsZqD66yD
HQZBSWO3CIb+IU1HfBvq3EKVuvR9cidbK6Rx56u8uS1Hx8yPdSWoNs5zt6ijcMzpl7/YfR+pbu2e
9WkNboQn+9/Ynisz7OGyg2cd6v6H42O1zqcY68eyn4bbxLTkb9HnxRC5QekDUXRW/Ve9Gtp936al
GTWqX+4HeojfBiPvjvRGueEovTfObsOMi0jgjvqTLjq1BS3rvJh68jwcQf/qH0pLQ+KwcoLhm950
+c8uXdaHfGzXHzPKAZ8WjExWXKRtEM0rCxw6i6hR4KyyaZ9lbn3b2oXx1GUSB1wNns1nn3OAw7XU
h5LtYDqxieewH83zVN5Xqds8BoNlF5GouikPO9tp22hQa/swFzk25nK0PbyCXXPca1q22W7rGKvf
DKUjvgRGPT91lZ78QKHNf6xmiDWHKfCKdZf7pvY8DKO+hHXbN3NkapPVRGxkc/640Nv5VDmul0ZN
kuGHuzKl4uhLa1T3qQCsuKubebzHYdh+XhsTeK+StU1AA2blj3JTkCgtbCt5kxa9UT2WdmUM9zMu
2z8xE5ieHHBp2c5YOmQEPCPV09CohOg/TIOtP6LtPGzAFi34KmmfORHtOt+IzEn1ODtk8yqixWuC
+n1RSQMjc38u69DJ1dLdL8IePoi84veNU8UtpXDG5kapG+1+KfUavXNUBwg25qxyw8FpYZTwvPYR
1KB5rzt5sCKHWK4d+lNr/xmBHGqCfeE8Lq7m/kJKuMBovLe8p2JKm99Fh1nsLlMjbhlG2Y60q2cK
rXdDk2W/iymZ00+pbI0nXfl2tndS+FRhYSD2cGdI5RKDD111jzJRR6TZ5/oULoNfiIgW45BFM8It
P00wy/ilq9n8AZZxTT9mjlEV+2RqhiBcNFuC18qq8p0ywBN+2DSE9aNRSZD7vZReFuLVV/wHICNI
QlE5mJ8XTe7/4bGfO3bltNzIkeQy0t16TaKUi+w/Y5pHdfCmUQM8BFWqweXTQZ7YSeZvhaHl2W7M
HXyDAyZGYmMm7Y8BkjnwVHh/Oxj5wZ9CFjRCKiurmihpFcZ9yeBIJww6AZthQKcbu+pFBu5Oa2sx
ha1qeAesTEMSyEI94Mb2uqEP2ZTsx2rUrRvL6dsB9HrtfxWrVJEJy6OPZj3V7kq/nr5C2/U+S31e
v4BG0fz3ixlo33S9LPKDUuYgDha4pyHS8i5Yw9rsRzzi046LPlVF8ryudgD6aKy4mYcEW/NogY/7
OaHM8D3vhvW+TFfeFDnnPBACEUBSSDUk7ZO7LFV504nZqO/rDBjKzswL9X7sFVSQsdHyr3Bcki8Z
ePTYTh0J6yVFHz/ctCm/mVkV3LW9xjOk9Wv2CccXLd1nAHdiY+50C3j6oOwdinsIN0dTV7dZPArR
zjca3OT+nvONNc1kCOW8K+S4BCH03Rz/JcQ1gjDTav/bWk6+ihp77Qib18S/qTM//TjUVo+ZGtr9
zd4twLFA+m9TDB9l5Ypo0FLXDFtIO5zgtK/9HUiCmp1dVG5w9Md8c3LIeJ72mqxl9t43BCCYNKhH
XLmZk8mHbAsV+Uu+fkodiBLE9NLOI5HrJgLo2bC8K4VVARQHNpvvNn2fPKxyI/9vNIlnw1yrMzhk
3WoQuPuDG3A2k/Z59Yq+Oy7Y0tcHMKa89FWP10OEHcl6EyS0dN/XNJnKsPFzw3q0k1rriDbKLrsN
WrzgK6rSh853hdjxbxOkWwda9UepvE4HdSSn343R5ffpMCZF6KTwVqKRkHggT03Zr1MxFzIyGgfx
Omz8nDnSett87m3VBdT+2vUe00kQSdYQrO4RcdPmfSWnvvkkJOUopIRNhPGNpNfIa/hMMkzWCVQU
zYDiQQQzNineZGkkOlP2vRNp/gAT2HIjHY0YfBkq4ZbRJOz+EaoHXuM0W0TArzRWjULxZPjwYMzp
BnFvu4toaVv/wVQd7P3oYddwVM3S+mHq2c2NdBqWuCVCeVcbY/0cUDrHwaG2V85b6rn3QWHn/OWW
vHjX+534aWmu/Z/taXR7uNE0/dPEp1KsR6Yte4tIjGBrxYorapciSXEJBU4UNtO2ik3SBFYEeWf6
U2fV9F/i2L0M2601HwINnOn0ur7aZXovPyo/h3xO+bv83tpaqvZVlnsQu5tALTcVrntfFnJFBdIs
ccT3xJX1fO8tNHRDFZScNoRyWmooJINh6hf205pkCWISs6eLEAHstt/bAT6JO1pY4uNcBMXPBdgP
PAgxvWsAV/4oUphbCIr2fTisWf4pWZ1WRHU2W/RNEjU2YTK1zldhFwAs8ArWzFArB+PdmI1pH2oS
VbWdHLJN+r9YxluqI/2ErFnWWIdVbJKHHSGLDO16KkAU6Ebq7Fwsw76UMiiG26Wul1/ERkW+n3D1
u6vz1CBH3hAZOAsN+QP6CuMQqra0ihB27mxAYGqWPytyBVmo0dZtdtm4lARqdBqGsJZu+og3pMiR
FEq14+gqy99TSnRip5Y8qUhPqTZS+aBuS73HPER3C3w9xk70+wnzojqCaITHt54k8/siDZZiz1+b
v8zQSLuPQV4R2DUD0k/RnGtsZ3uokJb1G5UQvJXThgPUnAYAup98E3ZgZiEMNRQekyy1P8oxmN6l
qs1kCEePogxPqrRD0RjYqiJakf+Bjl/1u7w3jTsxAljaJaWVcFyWgYBB01oEImELT9/BrQw26bxe
fzDtib8/I3KFjE5dcNDqzJyzR6uipRlhrTFrIZCQHnmTVM3VTVv6Ao+2IPO/u1bmeCFq6Qv6DvOS
/TBcrZEAAboAAxAbF6TQ7lGkjzxrqmTsVPb0oVAL+XjBU0J9Je2Dx7Jb1/5Qkvb1e3T86t+1ouG9
s+YsaG6RO+qfFyNv2l0pMBb6uQxrYx8tKXhE084vW6y7kR4LA+VXc1hrLpZS6FDQgq4V6XnIk+uY
XL+y/lNZ9fgRLaQl2ZeiFU8O8U97rMpJU4+DUQQ/6iFI/+CKWnwznIoTt6gFlfs09T6LfE5+uf0U
HPMAttBeCJ9svVJ8kHs1FQtuVQJl6J3sXBsFUpFxz4F0SvRIFXKFUlSzyLvVmmZnn8LPAo1Ata/b
twhBpLupXNz2YTQpZUbkg9M9Vc9NIXJ0l882LljtbYJa+PxunafpYZq9DeLTWRxhl5fug+NLbw7V
ohkpYINeJH9sv2Dmub6q9xgQdwNZHcl7aOXIkGBZ4IjP3OD0rDkNeOBMRmkNoasM9/eYGNWRqD+Z
d+myaF+82fLzd0izYLFQdnJ8MJOZa1CjbPXJFNILjhI0ubhp7cb8jA+c/d7qA0f+8cBymbtCkwjP
1XlWf641ye4S0AKt/SySPCFESto/Wt1Q2pz7BhJUAwqZnwRY191rSB71t8gduM0OkTlhfSi9yv0G
b3+ZopZoOAlJf/znpWTZw5Ri5hevkd6Tk6e5Hga1vzyL1F+NSBQ0FuZAFRRbtJWYX+uSvkKgQ+9+
gKHR37W+PmS7dTH0H56su1/tXPRII5uL897pXQimgbls9GziuSTqPLf+6ZM6vAfjQ5AIbWdKQ7fu
kvRmhbBxIwfTl1FjrsN/anM8wzimSvJbbUisdG9hWaHvHKQ4Bgij9WBdqdqe9Q+32gjILyiEgBM3
TMZW1f6naq/hZJCMfWvFK/+/u7qd2q1+vlCOmau1UPvALjuHaG0IMjZOtlyT0HtROqWBSHEXtUhK
2QYdhNPxKcCgoNcAVnbdvo1yBIajKtWH3/Palm8Uj9jmSg0IvOBfRDGiGKdjpbKqsYhr9FjvHesT
KgkO6iqOe8OZuqZOedYM2IZC7JxZAfLFt/EFanCrypSAm+OhtT70pqrfUbvINv9q4/sY1Feq3BdH
gwK59egd6oRnlUMb6LVsU8eIk9Z8KNVmQrVQJ22pvRz7dnl+vXZlvBwORSDgkDpVaBp/584/Qze4
nRoyFWOlaxY7Z6xS7aC6qTjAl9bznTakKW1oTZYEE5479pHGnfssStv6ahDGzuGYuKV+3/siBYXX
rfNXw8WhKRR1mlwjCrzcYABAtj222f0CFj1bm8pfFFZk08pHhx2/kLRFKlGUoCfNfFufjY+OUDpl
fsp5AAvoN5ztL1+zxNaQihH0M/ZKU83O8Ufrw+vLf9Zn+zsK3g8uu5gp4ZxxOopIvLxZtH6JXRin
dwtAuYfJbprQ0cz+CQMmYzfI+Zq28stKLbrsWLdASQDeBN7gdFAoBIas2naJ5aIbUWJMYxRQ9ti9
PrVLowCLoyjq0M2Di3U6ip/U/kqpeYknz28IIQP7phLr2yAFf9fP0tH42W49IBhnUxk3pTY7k0vM
Y6DHKDSI/QRp4hmDifHw+nwu7D1acxiGb8ogKB2eDdUtuswrsqwYpVBx4zTr/OS7+OuMFt3BKxXl
S2NtokLsQfr9yJqdrt06dl6GqNAaD2ScOxwAKXG1a71nqPzKtC6cf1g7XHBwiuBAnzt1J41njKmL
x1FHmcAcBuq9mDwnmpFQHbKNK5vi0n4HAwIAm5PFhzubWM/TW3s1Cle8mAvWRArhRjC6yftWz6mO
r7JEckFNV3bJpa3476hnb4Xu5x6pdoW7GRpRT7XZPQUy7X6+fX/QW2ETbmZxL9r/9LySgRDewMNk
mW9Mp6uOidSS74tax/9eH+rifDaRJtRIwZWfmywsMrNqKipGbGrGRJjsOFGSTOuVG/DSzgCfAcpY
d8Ebn38r8NxFvXg4d/aTXu3XwUlvcyrfWbQZZkxhZy6ozL9xYnSd6bkCcoG/SVf07EOZRUJskuID
Y2SVPJYD5cqg74wrl+6L5dtGge8LNB+0BoTf09MlbSUAUQd0XctKHIxq6iIC+OIKhODSKNsn4hwT
PMD/Oh0Ff526KbZRZoG1jjDaPqz6fPxfRrF9gAO8jAA+twP3T8jnp/7gtY1jx9JQ3b4sWx3rF7e5
ffN3QeEZ8BuMeuAQ57ItDnF8Ya2GF2egunduUVTRVAbllbmc4z+21jtwYtBHgDt1YAdnb65d+Sqg
aeTFU+2Yn6y+wlGzXQOCc7s5Oj468mKFrVHPtrkPysw/dljjHJccWPob58vFC64fBC2dZPqmZz9k
rvJ+kOhNxoaLaXk3TF9MTya7/2GQLVTm8f9LXjj9dEVSNV2Kv2HcIdgfUQ7VQuHhjv76KJeeEtBP
xMoETjan+XSUpW5K2iCGEWudTgZNY2FH1Jnu3cxprjwlly53j41IbW/j3p7j+0yb8ilwFW5Aw6T2
Cbr6Vk+s5a6ACffATH0qu9WipiuXxvZmnDRfmR0d/63vyj8RxJ7O0Gy4+uWMuatfGC5KaP18pDoa
kGL1ZTKGzpyVX2pzrc2oNkiRrox+YdJAdgl0Ags1d/RETkfHElBkCXTO2Ehz+T1F6Nk+mGpMDzoo
iizq+0ovo9Z2uyvj/o03zqaNOwBHhkvGhJp1tkfb3sB7wZBTjKtm+ZT1Ag29rE2ybK8Mq9OP9Si7
bxWSJYpMTBTQEIKx+Wg7NSpK2rKxXXM3hZIngrq6QWDQoXNv2S2CPE6wfEVvBQmvyTcGsZO2LR9L
4Kjf88x0fyKUQC9tqZcmD/t8SpP7rhEIVKU+7cWdPeol8j3dsnwxta68G3PKHLsVDusSWVVi/9TT
2ZnvwUa0aWhhsLaE1qT3z5RwtWxX6tP8DRg9CSr1YdPe9elCWWxNBRpzSQEuNdL7ZXhXNWpR4Io9
8Q1tI0pDji8QSq4nCy08u6OUWJKfqh09rfSbZ5RDeUgwvkEfEof6z2JqRircTNcNp3lGstGy5Xc5
2eLGrzbCDAJpNUpfKvF2K03w+5KNo8UIb5jFfTdpwS+lJdZ9i0iMF8lEmz4jVNG7h2wliobG5rR3
BMS4gS2o4Wb4CbT216DLqAWZY2E8W2ZVDbcmTbokmmuj/VgVfpWHOi4qPwtpedXRaGyKWL6OJUnY
tsb8mZfK/4QlypDf+0vdGpTTq/lhXorW2I8aNPc9HXLLCgdahNeMKF48ZAhswiojI4XIiWPQWeCb
DSVtUguidM6WOGRy7p/mRbIFXr+oLh0k1jLY/AS4RM5xV36qIWvG/RC3aqI8BwngiEhU+aFqpv5e
rz3ADCiuX4lxLqW/7GcPFhmAL9DXZ8fXKg26q2JScQk/93aZg/LQ5n33y5rNdi9HWUSQa/S931vL
Pd1O/4AKYnoTWLXzsZbVjKBWi0qArxstytZrs7PdSfv9+sL81d08O+ncLmCzIdvQCTzXRPL0tC3t
olMx6Kz2m64t5vtlSdOfmjn00Tplv3JLaVFC0yNm66V7Ndvj+6BKgtsR+yHaPL5Lj02vozRtzOPr
P25bnxe/DTIlPwvcK8C+0+tPZh6PdkYCC3jEeCjm1vyU6uYmhaAPX4UVtF/fPN4GZcKnh4AHvZKz
W29WINe01iSUb0tMR806sMBtzMk7OuhTA/4sTa+AvC88oBTTCOwRi9oEJc5G5EZxJMmyEdvJ8Lso
/Br4WtntKq/O31z5MdmIIOQ3KtfGmT5dS92sJJ/ZsGNzNHxoQgUpWKPUXbU2Q+iBkrky3kuQJ0E2
hZ+tukVGC1jtdEBnTElqaR/EjgnMoUXv5Ufb6lR+Nao+oS0149Aaqe3RBsq9d9jSlXd6a9U/Raf6
Z0BzDZ0J7Sqt3nq5pcBDQmhD75aK7zlpdtaBjDiTZ8cUdVhsMRR7Fzuo/4Jcqm+W1xpfFGhJOtJ1
9YDz1YAwv3SAizRWfevPVv++S9a8eHsYxdcHWrjZRgJNOFuqZup6TNqEExcTKWtfU0b3jEyFtJCv
EcAvbLhN5xf5JZhgeJ1v9/E/IT0zt0beODvuEuuX7pTuzRg4z7ZU8kpUf+HsojO5lbmYmk+58XSg
QKV+XqBAGq/Zan7N26W+N81in4Gu3a+lkVw5uhfm9RePv5XutgTsbF4tSt3WBIMu9hV1O1HRfUMm
ZaWTqcsrmcSlodg97KANfolGz+nM0sSuIJjWczwu9NwrqRx6VpPYSyO5Vj/ZfvXpBWgR7ZIqWFSJ
N+z/6VDZuK1biscHEo9O3NOO2GXd2F+5Zl8+jnwlnUySMhdU03PzcDU5OUpU2RIDzwg+6NRJnlJY
tl8g0trfhK67T60/0W59/bK9OCqYTnfbIUT220n9Zycaay2sVPfmuETQH6O5VZdfRjSHvzt9XX3P
vba+WZccBvLrw15YUjReIXNz2v7aOpwOi324cOQ8jZSkpb83hhaRm6q/hld9ufuB5/Lmb3IDG3Pe
PBvFn/HcSgbU/yCM7zsa4LRUaRU/cZvYn+YkuaYU/nJTWqi6codQZ+NrnmtQp5Ox8JCoKfZAUB2b
QQU3MEXkIVBV8+3NK4jOFpwu5HR4Ts5vq8AZHVvrzSGWa6UfHSxoolm59s3ro1xYQYooDAMM968b
9+kKqgakZF8Xa7wKaXxybBUcSnPKjrmNAe26tkDV3z7gpny0MTIoE5yz/ZcGRkre+EuMMbLoQ0of
+jGx+2SnLaV72woQEa8PeGEnYpNMnZwy2/afswOAXpShZYjNxm01p09GPi13U9b6V+7hC2DxTdCJ
UWBacNzOeWSqcUYawNZCg2mGJ09W9FEf4ZIFojaiVK320cyEedgMce9SE+aX1JM3WpBut8oGDqfk
QS8Nq/Czx2BCC9ItNbXGE9fB7eJ5+m6pEKMWQNffvqrkCwGmdoYNhvv8draC1PBmUKlxMjTap3qa
HglM+yuvzV9XsLOLGQbLpgTGJQKZ6CyaCuYsJVVzlziVU3Nc9DZ7LAFP3EnfLz44PaC9VaEO4PlK
A+2cODvVtCayKuV4o+g+T6FAq/OuBVmLJq4VfDXbYr6ZLb3/mLR08pe8RHllc68uGzO9QiW7EJkh
rgGhkFgXoWToradHq2qzFS3fYobqouje40I/NxGg4fw3DHJY5nCIQGM0eaLPD1MPBu0ILcz4z+jT
1L+l5JPIuJ1zoCOmP7vT4+un4sK5d7DOM4iKSWyQizv9cZOL/0e+2gtkWBd1KjfrjtYE6CnzkEnM
E8+8EoFfSIC2hssm5sfmZMizAVEVhptolUtcdeDTEBxCRQkkO513r1XtRzOXAK77Iug+LH7mpVCR
5uZoJcXcvJMiMX5qIE3+0IEHTrmoOfg6eDOlgLcvCtEUTHguRPRNz64KoFQ2b1awoNubBaE5pVlo
qOVpGYt+bwqjid483NbR8DEiovqEhNnpN8BqSHcFyKfYXO0OqXrEtLs0ye6tINc/GbU5XxnvwuNF
FREtBFTQNymz7X//JxRI534EHpUvsaFUFZmeWnZ1mjURKMVr1jsXhtpoh1AoaT0Q7J5Nzcs1W0mx
2DHmiC2BqNcBmO6nW62exZVZXbjfaelzsUNsgvN6TnOc9cRs+8S0Y78rfsgVqQQ6r4H58/VvdXGU
v7xnKtwoVJ1tXzhcbiJs0iyjNccbi1LG/dD31tPro7xcNv60vzWSNwys/fcQ/fOFoARUOTBYK8YF
qACuksLB2rDKVlL6V6omLyeEWxBYE8guf4UIzyakt4MzYoFmxnWTwWKgCYseed9doS0FbKnTC5x2
5HbwNyGLjYx3uuXcRZ/sUfkG7P722RfiHkbte7xqJLVBBL7KxWvDwbxGUr8wNyILioO89lv8eZY6
OPWqqRJ95rguk2bXK7ns5snVd69/rO23n83NRTGb5HsjqvEKns7NBo2V1QYt60TZObWE9i5zrRl1
LbOkomPsc99/a2+NPhd3J8ASnkQu7nPAzJwTNJhFEdy2WTDfU/UddxVygldO1PlH20YJqF8AKgE3
wYc7nVgKRD03TOwfK1Ws4C3dvP9hQkx8qE1TUlvWVvehMfP61gZ+SdFyuMapfPF08gvY/t5WP0Cq
wTz/gFhw23Wtlcmt17j5CDbLgpeaLpV9iwA7yFeZqqMPb+p+GOf6ycB7s6CEarhfwPrOEEdG76GH
73PlgxMXn33yv7+L6G5TcXWpuJzFI42rZShOGslt0o7aowPfawgncr4kzI11tCIPJZX+zqtsBJhK
PPPgdcgCy3R/HDsoY7UBxbOUKaaQQH9tsRsGO0PnSo1twSs/OEOUambl7mr0S34UgQgetXxWwXFF
iffOKB26nCP48DbMBZ0BuEmBdi829EvkALfsQtgdOtyM0f1ROoZbIk+e+S40RXtMbogn9FuIKXZw
0FMvN+GkAly4SSxPu1cyTYDXeoRPoGmX5jMuAoEZjvmaAALWBSSXCVWqna40QwBuzNcyKhLf2xlW
LpudpQUOvDR9aY3bKnfKm6yzxP9xdh7LbSvbGn4iVCGHKUBSIhQd5e0J6tjbRs5opKe/X2u0CbLI
0p3IMzcBdK9e4Q+fu1ZonxqzEc96YcMNms3cDfq6yf80Gh0ruvYrRgtpgfjPPmqUwtwVXl9b9Kw6
C4JFKjxwBU2af2nMCGjj2g6155d6SnSEOSNkj3eYQgcF4hwHEQ1BfUggjvrVLrN0fHTX1EgDvTen
b0naWnlQNqaO3HvcpP8ofSpS3yl07X+u1VdPRgzTBYi/jrXa6JadRq3a2jPE+WX9Y8WF8VQleYNs
DG4of1uIA2DGa2t8avVVK4LabqqHvlCqHJgt9inBkA0Yc+Ey5gZetWQ/gE4231ZriX42kUig7sVK
cdAhXESHoqEeCaLeqBIcHmLX8HMX4ltjxppAshoowg4t5+UfZzWsf3GLWgiX0TibgV1MoJNTR58P
3lhFow/BAq4Aw5TiU5EAfswHw3vtc/zQ97OlK79qNfJGH56LARFkTIpv/QDZ2zfEsPTBXMda77tA
4vKdBvnppRua7N8ZOMQP0xNw9Yxo6qxdPavYdA+eIqLDsJoIKLpiaMdAE+r6E/kbxDPBd3e/NKiR
SPE26fytBAiGxpmcgO2i2Vl/LsjSZb5X9EVJhkXqjFuaR6eyTUZ9OlBwGgVNCiV+JVdcmXNqGFDu
u7oskkAYef0k3Lz+OpuzBdcxWlZIEpGSjoGSVP3/YjFD/uvzsXhtl26Ftdlpyb9WLTRrDzrciAKj
m7p/C+RTtJ0zmcYfcOb1fKdpSvWQ4H5X7VOv7/7kZRn/7eNcOgBgGlz7WqZob5kZ1T+txiu/VNzO
SdBXhf48l9X0A6bY8HUYGf7AXsxySdcDg0RkyLOGBN+aIb51nAlOzlx2flpP05fBdPXHDABF51tL
D5+1WRxl3Tt8iTFwyzgzDlrfKqtvzDXASwWWwHczTYu/U27OYg+0W31uvXKpgt416x9x1FatT4PM
7Y7YSbu/3NZxn02ziL4wBYR0Q9vLgPc5z6LfGUabiyBu5inDvbrNY0YewLweMUvEdCIGifysqtOs
7NTG019waCHMpUnn/ONEyjLuS0XLX0SnReu+Ho0xx8MqaeYdXxOKveJV9lPEjOifdTR+TyDIG15Z
5a+5JVXs2Ff/o+c0Z8GiV3Hv9yj8v6ZqGX+jPB+BmKu1rvg4G9TxQQE+Xz1abZy+wjiIYRyIqGx9
wMp0rVtkWH90har/GUcv6/ZdVMdfllRyfQajFDHcpiV+g5xAPbPUCVCoxFQU0xfCY7uUmpu9KImC
mGFqD/E3q0mtBnppagL8Lbr4LTaT/lXL2TS7KvWwQCw9UfwQUeodBwLwsB9Lgpqv2dAua3t2IKIo
aVP7hVW0367nGdtSjTNAFk1fQdYKNF43l04HzavEoheaqLs+Ll5hf+/tpD4khi6OlZY4NzpC27Tm
fTlszaVCqtRO2Nz+s5h0I45gpWogfl/wfY4ei86MvuZU6DtkX03o7alxq3WxTdneV4UL7EnWP1Cb
TW2SactERW5oobNqQ9hC8ToIiL43CrxLq6CNQ+4kezSMQk8zG8x5615VCi1Umgh6cVaxH7S8uJFa
b7N4+SzAn2xZYCPn+05//08WnxWmi4LDzAcD3vyQePoaEE/BTw5gXj66NzjMqOaCDKGsxgDl9IGS
BEFGqf5xtDtruZuURPwc0rL63dKQf+6SPPt7fb3zzcGIEFQIiRBsT6Zpp+tNpSmgNmvIScAp/VU6
Q38HBaF+sqDMGP4ydIgzTiCKb5QR598NqKFEDcuWEwae+umynj6tSGMO3tHKiA6Gks0/k3xJb9R4
59+NVUBPEpupVPiKp6uUEeyqWc2QssRlCuKF4/nJCFdSzbJbpf/FB/rPUpv3yPi3LHOa10e7Xpdd
IXE8mlHc8vY9A2PJfBU5GiloQFODkevpE8VNrpUpXlNHuwC+4qsgv55mXpzwiX1Sc7FRrTSoFxpU
fmF2XBNuDlUoQJjefAEt3pQ3SosLz+0A+uZs0JEFlLWpmbjj1dr1Yu+YwuA+uourfSrqSrlxzN+3
4X9LM56bsTIjAemYCix2E01oGmqYyA/O0VsH8CwRXhLpoVhSPKHSVkt3s2VPn7qhgphilTba6mSR
xouhAmalL5LHv2rQplGgmhYO0XhTG+iktKgRAESCDXPUCnP++A6XvrsUXe/tzvfK4z8xA5KxkeBa
5B6VtjR32rQ4u2WAAXj9+J6/fkbSlHXoiFCxss1P90NKO5TLt7GOa51OAT51aZA2enTjI5/1wmUA
5OJAUBKqBRDAzRWCDEFkuV2uhwWk7WdDVdKHFmDbt7xxKI3TOA5jz4J4Re59r8djuxvRvL0xGD8/
zDRdQSBRl2NsT7A/fdQcL5ROtj9DUcGgybwl+rdPyziYLKX8cf2tXihXQTJwVVIsy1HDVsMwVzNk
WZdFDa1c5QzhJrs8Y5Zs+pMTgZ4axuheadLsoGtOGeZofz/Otl4F6JxUL16b18+OUbt/rv8oebRP
jwB9F24F3gE0gbNStcJfREmcTg31VsxHtS0AGTmdt/Oihl60Dj/1+noX3jc0S3p+xE6On7U52Tbq
g0KByY1QbYmGvlea/rCs2Z5Ad6tNewb4YWfBy2GYSavM4qLdRE/8VISJjegcakqXP3hti4hapHt3
+sxOA0mbBsuSlXsAGsuTPYLyivBaR3ain77GGEXsutWipp7i7GstejOAmOjdOgJyi29eP9EHfgbN
T9qGW0nfIUuUAj7IEFJvwlWdzf3YFF8Uof1V0AtxMWixuvlbncB5VAbtScEccH/9g5yfddwTmPsi
/I5VIyDp0wNQJcAEh8SawqaA2O84MP7mCETl9VUubLP3XiWarjRFz8gAYF3nbDXaOVzNSLyaxtp8
IjvWgm6u00O+rPON3OrSU8nOEHZgprxGNp8eYF0MztGYwzrLla86zEOYtvlHVcpk6CI6AmFmDEL7
SW72/0TjVcuaxppNugv2Ko6D1Y6HrunFl+vv7sKzoK/KGJniF+Ta9gsJFIT0GcXT0PIqawe30glq
uMcf3wesItEN4Nhl4/D0WVQDz8Ys4guVtS0COx+aQ6/VH8XWINBNp445oCPPJHDW01Xq3lIyHIdE
2KKus0ODR71zUrMKBD2TG5Hm/LUBLZI8ITlV489mY5dFnUnZCD2MRFyFC+xTvxRWcmOjncczAFwg
cxlj0Cc3t5Ax1GOmNHeEETbko0+j1sZ3s9mKuxabrbuP7gOWwhScrivdf2iup+8O29beQ57ECPUx
sXejXlcBEuC3EBnnJ5VVdJ1GvIQvII53uophzpE7LqxSdJo9Ix40py+po1UBBm6tL7o6fbr+WBeu
RVZ0EN9G7k+OGTc7z9TbpY8WPpRDF+6lnfrioUrq5RjXwK+WGtU/NF4UfDHy9KVFb/zPWC50DCH9
/1QnkT9YU5F9vvGb5LV/Gpd5zQhhQBtB8v3sWswWIuKy9HrYV4n1WjHZe0zUbrizYtkecxrX3ndt
O+8mvbM/4dnTBGalZ8muMAy0odRBm54bpWt+xGOiP6eVkX8xjNnxkdztd51a3GLjXvy5wPosOQXn
TW6yGEfJvXlGsjHMrTjeicHo/uG2c1/hV9p3embZQa9IbLpS34JMXtouYBEYvQNVohGw2ZS9aU31
gD5pSH7suD7ZXhZmhd75KHKYT0U71p+uf5rLC0pLcKahDIk3u6VxV0DnqauHUzypx0JRFF/lon/L
6ZwdDCTjvl1f71IYYUBEi4P8CIeBzQO2Czb1whj1cEFB8WWMPO1geumtQ3AhjBClyD9Jt7mLtzUl
0oDIJdmlEWYJV1U5dMkBLBSt5Mn78G0iQxVQA/kP+I5N0m1jZ1Ei1KuHaBAVYaHQOC+z8Rbe9MJb
k3QyloFIDUNksyGtpmyGSEWXwmrt8pCkdRZ6KE3dX/82F/YCTQSwAoyQCSBnhAyvTqKKGVpIu8l8
oIQt0Bxp7PsK9TmU09rhhu7hha90st7m9praao2tgRZbXQ7DPovNJdAUdAyEwCLj+qNdeoGSioev
BSUwYs2nYRht8wyLukQLaTDOQeLqYwAZ4Japw6UHIj3GRwtMN2CrzWeaaZqSUpZaOJdlCo58HMnN
hvGuypqPDlu5+fEygchNXU+OsU3GM6Q5lhTiUjgNQ7dTES7xsxqlseuv7R2csAncnCFJ4mZDQOky
Tt9bB8c9d3tVDVWsse2dihT9/2j09X1AoG8P9oBBd9AhbfJP2Ta5RV/PVlDewvVTD2huq890/Cyp
VDPFi69rxYK4JIyAOUCCzz2KuGjb3ZC65W9zLZXfkhuF3EjUSIjwZPAfYSiq7ChomAbgq72Kjyc1
Mmsii4I5R922iUZTIxIo0pYb5qZwd8MyJox/pluCCxfOFSdGbjtZmdAYOn2JptkYq5obXqgoC6qO
zKEI714bLDi1Hsomym6kABe2IUxACnAiAqOMLUrMrhWzAfzthDNB5aD2yng32YkaTL1t3AgZl5aS
WDHydkDDZNOnj5Yy358sM3XDpOuNw8Q4wzeZ8h0iq/x7fSteWInvBGMXeDdwmi0GGs7APE6DZ4To
cEEdEojycicrj6vmiuPHl0K5W47BaX5SXp0+lBNnS+Mx+wvVqRp+Vr3q+RHEqJ9ZnTof34DvQhzQ
CKSWwZaUESuOrSpJ4YSiLzLmqbq3HyiTb8DALkQ/l6yLqR3oAhgnm1M8DhgHdnGrhlVfOQcb7UqE
JlG/+/Brk4MSR2a5jOm38htDP9mrqfZqmAPpCk1NyfdF2ph3cbMO++tLXThReJzTX5VNDxcE5ukX
8gr4cNCU1XAoyvzeY6a495BI2FfaiKh7bv/v+nLyIjqNgi5VnHSwIERwqjZJ/KCXulI7fU1boRoP
YA7y46Sr8b5WVIa/BOkZWS46IddXPd/xEGeA0QCzAlMDb+f0IXNp+pAxXwwr0673kWq236vSKN8c
pMpuLHW+QaTrCGUXT8kEdFvfe5PeMxZsynCgaCXhbRiG9gjtXn+gs1VIYFBmkKLO3I7sxNMHsvTV
6sVir2ETrQI6WDE8WH13qyV2vgopH5MmtDN4Jnd7evGVrxhvtlEYORAdoflXqKAt5o0dKGPAyZaQ
ajYAxkgucS7goU6fxdAzfGqzzgvbGgph6i1d6ruZbe0g/hf7Do3PwjfUqnyyU8O+USSf7X7WBnZH
nQyGjCplk7NHUrHQqssoXFL02srY63xb69503fo6D9rn6x/tbBe+LwRxx0HsggfdfLRl7luxGLMb
OqhIvagIi72itp4dUFDsbtxbF74cCnUkGeh20NHV9dN3itMr7p9w18II5LTfpcoQmFDibny5Sw9E
IsiAkOG71Ag5XQXhZ0JxZHlhnkfzsSPSPyKp2e0mqxpvJLjvN/tml8BuMcECyQ92NtWd1syeRkTo
Q21J5vs2RghULFrxOOh2/BfBdfsepYYCNQXdfkSaTMq8et5nJxFZ4Op5+RINnnWsrDwJGS+ulo/g
FjqECFwnAByq7vDhT80skyaP7CUzbdzsKzBDFSbNjhMqrrLcW1rbhAa/54fbTev/YymmtBY72Jaj
l80VO/cdan1dy0eAxr+Ly8m5B7SD36Gb3GIiwAI4O6vS+0p2H+hbG+52X+EskoCRMIkIkzPiktzV
6gDSeZ3QklQl9qCarUijwgENfuAehVE8NV3noNxX67/nvJve7HksDL+xlyq7y6IoqYIBw0LPX5XU
+hxlfckECyr35Cvght4SZOIe4dUbFTnlEkWhlig5iPIoiYYd0tvWGlgD1zXisonzbYYS98meMeWS
pMX6hbi2IPA9t+UXfXBpnld1kvozAPpnJYk1QExqYwOZ0suOdBXZj78A8ZofUdOl3Y7mjwXIa471
Zy0ZqxdzVYZHs/TyfwahabmvIXmCbHLVWvFOSePxuz3RAkDXcJjemB81n2zFqX42bmeWRLXY+ZvG
ZZvtJ+Y6+tfG0+pqB7dYrYMiW4Z7Zv39n8pzBw9Ms6fg8wWwpTjO1WIOoZyDvEy11Tu7Ai2H2C+x
wmiCvm0EC5pjpfpwBpL4fgYXA0cKd4W/TmooUAeKbAYcW6d0yBZID349je54sNWluzftvNeRR+4N
I0jTWfm06uD1fd1UrB241nQ6GK2w3gy1EF8TxlTgRGPjzUBRLQXh1A3lwc5Srd3FnYVSs5vpwwJ1
3VOfSoAvDIUrb9B9D+OD3veGenV3cWYhN2pXcf4Z6deo35uCA4kYntEjW672+D+LFtOXAG+ZaH10
WiP/xx5WcIBKvtZf7cxMv2WUc38mEy4WiLFK/9dB5qvdJQregNCgbefgGO3wXOMIKPGKre2Gg9G0
gABHw2v3cWU33h7UrqF+UqxCql1Mifp71hU2nGdFyI3n5AjGXVshih04lQmp0yoMSBlGolXjhwMo
jRUEligtJEZm23S2kCiFNqdVD+hWI1Vrs+0LP29czPJ0A+OP60HpfJoO5oGsHwIYDHoSvk0aNAMj
pJdfdg/r0Ohf1WXVZsQ4osjxFRLqf3WwYn/0lUtw5668cBBd1QILM+9c4Ep1iRbDrR90Hk8kcRFp
GljU3InbKxHIAKD0BSHlzs0teyeYRC47Ebn2r9qz8zpwZ1V5UEQB/WfJbSU60vV11EczRj8R2XPN
GH29HKt5z3iQ4tjpC1RMVC7Z7GC4qf6/dMbDGJmIKvlfh11Md6cnrvgOnFT8yovJgLC+1Hmy19Ou
+NWOQ4YyY9zHr8iJIqeFcH7ufq5qVND7FTFr7tFVK8MRUOlbS8EZPRRxpGZUUFb7pzS9FrwqwAvl
LlVrI9sjH6rm+3FywSbkXYnGRKvktRsaWZ69OrgTjj7NRPuuHPs+2xVR7P1W6XfFvlid+kdra6WA
T9xqYpdbTvuaalX7s0gW2I8G/P871HiXJiiwPEH43DEKb78aqMz6S1H0uW9UqhLd2W7Oe5oyr5vv
8Sww4Uq3aIb6mlu6j30dYdbgDotxh/As2LakjjIkPXPqjYC8csiOiPdW3xsxYzJNGobEq0gK9K4r
LJ4dkL69qAPE9tGYpvOrvHZaace7xp3qeVcvtZsEdIrM3yMdxBh5+RktCn6/Ut3HM/eL31tF5/lt
lLX1E5Uo9txlpwA5tTNvzu88REReZ2llFcyaW8HBNlrl2zxjWbnzBsV9G/iSPzE3SJIgttO157Nn
3dd4cQjd1EoipHMq2qc47kaG13HcYs9gqL9yb5yW0EujeLir3KoRklg1VMdRU1ZQsDl96RuF/VnJ
Q/eUTgU5Jgp0aN9v8tshRUF/sur6oR9iE8Bs3H8nYTPvO/C8wYzDwaHkT3XjbJ1ngKyKK7CLkxUT
k+1sbh76Zsw9q8aiJB0PFfvjM3rCzY0Adp4/y1VkHUc24IDKOM0AGT8YUWX1NTR5KRNCL0F9mVNH
HEDGjI9CG24hgi4EDKwpSa0owA3V2vqSF5WYW1tN2gfE1JYHsMDlQ2ys3kufC/XGd7u4lFScojaW
2IhNDm2oM9IRaI8/TKPl0ILDJGDNVCbRAxaj1wPhxaWY1HqebGpZ1maprmyQdbHX9gEqH7ZIVh2s
ao2D7gIS4PpKF7YFcAO4U4y0GGsZcrP+dzBswH0v5rR5aC1rPJb26mCPZCsfbftw0cihhKzz3015
T1dByHd2IMuxLTIkbzu6l76GG8suh65749VdeiA5CkOkwLDB+2/SX01Xu2iM3OZhEZoSzqnpPtWq
/eP6W3tv65xWH1AhJWKDNIxh0lZ7bKgLhn9mnzxUkdKXflWXMi8wtPWLnWCTAMyfZo4/r1b20OZ9
hHSv0SVfc2PQGgZ11aTez55XocxSm6O6x0gNHoWONw64rakpwhZbbES/sYsySL/s7HcR2dNPK1bj
MCnpTzJs1LHMuf5QF86uBaJODigYc56ppnTIW/T6tCQPONUMvw01MXxnLcrPBrjm45ICKru+3oUv
hZSZtIBCppYu+GaTz6vXr/ZoJSg9ZIM/TEL74ZWed6PBdGkVdD492iOU81REp1vPxbNM8kLShypT
kv0yFVhrqWhUX3+WCzEdxR44lkQ/7MS2fWhtGNQxTwZWwTwkXDXSAt3OTRS2l7E56IylvzNSuCWj
duHZJGsKTCQjJSLSpvmI5WqqzHQEHzSncrFNMlbYFSltvRs7413k5XS7M4fzaF/Jvgh7fhMlhLmY
UecO8QN+Bq3pa+MQr/dm1IopiDUriXdWnmbml8nW4x/R1MeG7yJthvr32onvtVWMbzFGUJhtiGl9
Qk6+c4N0imfTrxCVWu49rSBXqlq3+ToUS+Rh8sFczhejjYMUAuq+UEsJS1/n+TeCEyIJ3Gl1/0HS
2/iRUV+NgZ6Y0xdGfNmTDQ3wT61RjfoCLaSvGIViy60xiJ39IVcGII8eHra+ljdT8xgn/TrsqiHO
fq7xaPc7i3pvJBWZvfI5bqx02tWtwPfErFw7DuyIvmEwO/FQ7LI6H3/VolztHR4J+nOnt+6XJWl7
d6cuYvk6qzlcwJmkBsn/WYvLwITljYVLlOOBZcCWGfYtMOhqV9J/956E0xYpyZ+nfapjJX2brFJ7
VafRsw+4B2T3KqZsj3kTN969h0eK4w9DaqX+qIrC2FdetQ6B4dU8jTC14rfaY2oPlcS1uod0weLN
J6WrJhzwRPxCrVn/EkutwILwUl3zMUvAKn0xC5t4U6Vr4tt1J4TEFi6v9lzEz9Y8mM/8pB6Dq8aD
6F9VmUmMSnj92KfkSKZcP1Fn0YieGrGIZqONJCsTpNNz2zI+wEh5zkLF9LK7NDEaf6p0EyuAJbob
i1tQ6XOIp1ScllNgQG66ROOdrpfUba32KNWFbrY6D2bjdW9gK8bfUQvhqDQKfW90dY5lQaQouc8X
iP9H47q80dY6P9GMRiRAQcpxGMhrnf6KNVndNWvi7AGhYnHIxnZ9pHC7xTA+Ty9oBiKaKZHLyN5u
u8WplfQcvFYPvcaL932EddEQmRM5vWN/9DMC0TGRDOKahFN6LueTxTEqdL0R9kls/i6dRX0eLE4Y
fOMSd3Z7+n5927yjHDahis2CJhlFJECI7Tg6q7G5UFCqDg0y0Xt6/LRkoNQe1YbdapVefdB7rb1r
Med4VlJ7+exZVbQrsVB50SKTSikv66+ZqG9iPOWGPf1hcsoLWJlMC+zaNlON6BpISmP2MGeG9n2N
IlvjOiIF9wvDNIpATEgO7tM1wyozs4W5d5yROnvWFPF64x3JO2/zU+gwAGwjPeJ8OZtdVjJHWJ22
ih+MIrV54iRavjMTd/9aw1z+LktTfwMvXj1hVmiOcMUm3JIcFSsO31GF8YsKkzDgwVy4j0Zn/V1k
CP/t4IIsYjeWAu+bStUGF3WwdXR+X//t5wcEkIZKX1NinlA23txEOBWudODWKMyrjF2k2u0O/otx
48K7sAqvx5R8fzhDZ8US0volOiNVFLpRiexfGf1WY/uDdr50rcFkMtYD0kDa5W1PoQt6P8V2xQ3d
BPu/xoheRA+Lc029t6Kqb8wpzywq6TlLHj7L0H5m5LDJi3N+jookRXRcyrqgHo+6LKi7snzJYpH9
Rcu28BlyRvuahsVxgEy/64WlvujeUsd+ge9Nfvjgl2TISJQjD4ZIzyveBFw42NHsLcI6JsUMIdIk
6nZTFd2IP2dfkudlbEoCKHkTyLucBlShJJHtCUDrJXy4fTeit52Oyi2R4EurgBWXiqdSbWPbSJva
Jl4H3mZoRO6CJl0UB9GkiRvDqbMkk9ghIbz0BjHNOJNVbowhVoXbxDzLoN9NhatLS5mYO7hsd2m8
FPu0Mvsbk6P3bXgSLOSqFDuyKUcMVzdvcE7ohVp6F4cpqHR9mL8lsxeYU/MKlzccPGSAmumxzqa7
Ym7+HdHud+IcS5n+ORHrc2eZwWrkx0FYB4Tqjl0fT/s6x4KxcW6UE3IDb34nARbQDj+Rn7qlyHgl
3ixWN2Yhem5pQsNrtH42s138mpFOOBgQBn4OZEYYVuHqeeMlnV2o8h05gLfRCGf8usUagACQh52D
Q5fCOzRrmu9NhdZ2V+vRp+vH5kJexEmG08U8SafjsQmAvQUHahVRHI4JwqcOplqwMLISQK+Zfk9N
rAVvvNdLuw7RMYQnqKepADaXRRTpDPIi5mQCcUUgRqbnq4t6gK+d+3irhGUbfdTV4B1K8Z8lN1vO
rhFKnlAHDtO0/NGVmr5fckg9uRvfSk/ODy6irsiYUt5QgwLDPw0PiyfYGNXM21y19VhE0c+xb8QN
5s45bljqoJMIkWdwq3Djnq4i2m5SXavNw2wixvqtmTDlmRK3Jbxq4k+kecW0Zxqc2L4+pNnkQ3k0
KfKVotf9VIsQJSYVtp/UAsDT7vp+urB1MQaQkHCCCqnA5l0PmiqNqDk2FBPxHgyK90RJx1xtsIs/
15e68LIpwuWlbTBs4O/pa1hMeFOFsWZhVZVosUG33w9tdqsjeHEVG6IQmAvSv22jk3GkwYl3stDq
82VnTnP1EtuD9lF6GxKVaNbQYTJpmlF/nz7L1NhaVFpVFlKR4RPs9CMD9cm6kYdcOOzMuOG7ckOS
jKibIog4L5JOsfMwMe32KUpU+1GdY+V+1rHy9RPVnG5cMZcWlBWBC7+CdbdMX4atMH3VvAwBuqEG
PaoWkRolTJDnAsxyNh4+vCWYPDEWJyWBw7yd9/TovHpprSdhzb4P0hWxvCXLzY+/RuAqkpBCA1KO
l04/VlP3bbmk8uKctPSg9PoxN/VkH9XtpzFjbnz9md6Rm5ubyJLYFSgQNmFlS1BJRmW0DcSxw6TR
i+Q+7qb2Bc+/6HucrGO4CimOAMZJ+211SiF8Bq7Tv7jOI6ThVXGNiKxXVPpB9hrKh2pdEFrB9rXX
7lmp/ySd5NAC6G01DRi0t1jYj20bRHkjmJlakq5XY+ADtn4Z5juhzmrxALlMtQJm1rO9g9rU7gxs
L+19v2iO8JMsKn+OiPJ+tvSiWG7cHucbSnaNQIOAf0fPensaGVmnQ+ZEWjjlwgkUpwd/WoEFpSZE
QR1t9hsb6pxKR/XH0JKsWup2wzE4/dZrmgy4ZnprmNZKYwbDaJc/0zZq66CJjWn2dWdqLL9X6lHb
pYbZmJgJ57pxEIPwYqC3iSOnjHr7qjeZER1yFYdVR8+YeOcJPajrW+U8VvFjZTEDkIWGsr1pTqa5
aChO+bEdnlqPws2e+iqaP9pTkG+EG5wOqITZbUsmXR8G9GCUNcxpR+9sA2d3TTjzjTN2fo9IkK9k
stGyIWBtQlWk1yjWtJYe5pkwdzicNvdo+Y4vEorzUa8oSacgGJII01wg697kQKlWIy2yCDOccCTy
U8sudzp6QTee6MK1DXme1AAJB6BgBI7TreQChxiZW/Yh6XZQKiK/y7pkN+ZVCKvGb/LkIKeporee
6AY9rnF/TOXhWr3yFlj8wj6hL0W5iGqwBLVuXm6jaMB/U68FZkOCjYo6oiGl8VFzGF4r1EoZsyjL
5Ojp9HnJ2XNtEXqHUIbtvnVkQsEcZx+mqbAKoYBwDNQBRJp+ugrK7Ivd5XYXwl72DrHSDXvIrPHH
Nz3TVXRgSctt9MU2YQBsRdIZStSGtps4h8rVqmPd0pO4fn4vdA3RfWXWBCQXWB1n+PRhPD0ZrFKp
unCIreiI/UH9hD21jdN9UTwrZZ/eabOwMx+VnfiwUg4/KdMc3V//FReOnkPPEPgASQJJ5mZ3OGO3
tBhVtCHWEFZg60l5VGw7etT0MbsxyDuHjHDa5HFAoJgEnTTu9IFbQ6913mgbxtaCelZV7kCzmIER
Zc/YsCpQxTMwmorGIKI1C2jTc4O+2jR8u/7I5weCWk/i/2RzxuFLn/4McuW2rBejAydixHdFJ9qd
Anf6RgQ4v7zeRdskEIcpH2fidBWnxRfbsbnIrS5WaPvb7sFIdBVpHj15itc+vXF5XXoqhssUsAhM
Mv7dBBwjnRQ1HicgJUma7irkTnbzaDq7D787wjOa8VKbBtrHZs8yGKfrpChlKMoiCty1QelsAC11
fZXzTQlxC8I2B10K3m3799qoOKVW6FVoCUQB0jXV95mNuWeC1+qN+up8KVANXHLU3kRIItfpZ0oL
VyBdpBJR5tlQgIGlVuAOU7SnD3BTsfC8zUCMlMYXkgBHlbFZbDXc0TLBV4dqGo2v4EU0rMewerDr
ln0yDsbXJmrBAXqda79ef6Xn24NBpmxtSBlD+WpPnzOqHCSmklawPUYDQ+26/FRWtnV3fZVLb1Pq
CYH05ibgMj9dZSKDSuvCFqE3eMNTM5vrznQX2DWO2d6qb95556epssWIxyRZY+oMm3sTTmg6FaY1
liNg1UbfFbjGPIgcPAT6xarzJA0CjnSRXcS2RpH46PQh3QYnQPkWIxT1p8pn/KqtnAA70MqsDibC
7zdiwIXX8Y4vxjKNUMPJPH0dyyyFK/NxDLthBmBi5uXdaIN+xzqq+Hz9zV/4vpDo6PCBeScZ3HZa
zFrUsz6rIkSssto3q9v4DgDh/fVVzoPa+xgcWwCDAEpD6vSBBG5lqx4TOhFT/RRh8JxVfeSvnXEo
ShTdri926ZFobzPT4rrgetwsZjaucNH26kLc0syXQYncuyYpb8Xpi6tgFwGXQyYXWxWYok3RsNS1
LnTXZfm82jX+g6YYbkTnSzuBhIJKBqlJGjObDnpqrusAtolVWm8Ocmd+Q00x23XO8uX6SztfyCaW
GbR4od+QT28Wgv+ICToybyE49eKYLet4h7izesCp/RZJ6nwzsKVJbZGxhkWP9uvpZlCYQ0pceBfG
c1wd0HGcfdvIAcxpa7H3RHILhXbp0f673ib5QzGvQzmed4iNbPfdRPjCF20WfR1tu7wx8TBk2nMa
W7CIQEhMOghbACQ2aVFGi2TR56yHL1Wr3c8cBMCzbRStd0Tpz6tAWONCDhK5J0XJk2L9t4KJbCJm
uEb5XU5RneCSnmEELkxFXemDRMnARF3Ls0enRtF6z8Y33MBQS8c8JIO5fI/pqUj7cuF90tBVAsNe
WssPva2SsIDpWfirbU//RGmlcruLpnrD2VmfpStYon344HH9ulTt0o6IuGqcftg26YuVuV4Z8tnd
u6pIpl1C2Npd36nnvWFwwLQ66LMxXTkjBLWTHhdV0lRhqS3Gl4W226u08I79aLTVO+Gqxe8GdPf3
66te2LRQjTF8hLVIK3yr2YbbQm+sqVKFjJaxVR8RgFyBaI/kpn5f32L4XUh5QSAwQ6IlhsAZl8Dp
q4wLvfHa2q6obOPikWoRZ2JQN6+WpxR3ooAWl3aofirZ/3F2HsttI+0aviJUIYctQFIiKVmWHMeb
LtszRs5opKs/D3Q2JsgSSv/GsxiXm+j4hTdAleu6SJ5SfNqpjZdZsbGoNz+chAaha4eMY03U5HUo
OpL5grZkrYZ+asbGCzlqsZdZVDrgdRV1I7RaQorVGTKWW5UG2gIRXN/fSo+VhiWMlGoKkxunxT+o
qT03hQUgWP7TIvPh6555GIz5/TW7BbFF+Lh0qpcCxuWsC7WLdWuOspNt9dFdMWNLlypasZMo8+0R
gQ034tXruI60l8iCuGeBDqydV0jN6Gzgn4C2h1YkQUO3A/nByf4hqCOXgVakEQrDGBO9jNqUbezo
6weMwXkgyeJIM7iMLz92HBMB69HITgayLN9CkO4PWp69WyyNuNGiikDOTZKPuNHlKIXizJHZJPlJ
6fV41zRl9diYw7RRQr71Ldw7JkYacIOuwCWVW2buAKfn1AJY33dCMx7iyKzv338HQBCAEEssDHpw
NWOh3btj3yZUxrECu1PNMT9qTaQdEurM916Xehs33Y2Hi42xAKepO+kIHVzOXWe0c4TPGnCkV3EZ
u88qP3fAek0itD+//9sgY9BLXMSaGO1yrKEUPGZQfk51reC4WIESOYS5KEZuN2s6ItiGUOvbQ95Y
tIWGSMJGEZJgYjWdHtWLboaMewI96+1co/V2ERq47x+FgJOqDB3SZSuuCkwx8LQ6AY9/SmO99iHf
DR97I7I2Sj83HqXXAA0Y16IgukYAhc6sDklDzKkabf4UGZpylGo3Pc74Q33QazV+UJH6OL49gTf2
B5tjwauZ7DDy0Ms1w4KYZ7Av6xMwi/6e2N3awXlrdoUw35/uEkkbWFIDcGbJ1kKArRNbeqda5ak3
VBG0ZvEbKz4DgltUvn/TLykClTpqXNQGV7si0ccM4fawOiFAnu97dALuMnhld3nSbTGfbi0a208l
XqOfhsXB5fyNRRRN3mhCi4y6YRd3Tv/koEwF6SYt09Cftao/5DLaKqzeGhYOKVZRzCdPzWpYzQt1
qHNdeVrO/E5psjCIneZjNyQ02Tx1Oqha+W5GOCpvvDR8KSOjZrqa1XJEyFlNp/JU6ulzhoJrEMnJ
3Vi6G6ECjxnAfmqti53D6g6xpg6RvJT5VIYmPzbxRBfIVdQHbL6y/9K4izb6oTcqofS1F0sjqtPI
s67N4GByk0aXTXWyhyKbfC5u7dmIe/UJck+Y7ZRqUuL7tBmghHKh6cfejcfSx4t8Czxw4yp7RVNB
QgYHcoXFgQ9mjfFgVydZG9oDau/OAzLz76bCL2rIi+viIpawUBou96teJpPSY8nBeW+9+9qQxb3d
dOX+7Vvl1vb8e5TlW/9iZ0xlZcRepVcnZwrtyQdE3O5tNaEGUmTmMZogMw8Qnrfy6VuXGTEXJH+4
vcuFdjlsT+tf6OAoT+GSWiDyBHa66GlxV+YYbfXAbu1Uh6Ly4g9DXW0dlajI9qqxStchTqDcjwZc
7DQaKj+qMf2sCew3gugb+4PjQD8MpA436DozauAK4jBZDqdi9Ey+bap3rhJvNYFvfBW1OrIUZhE9
a2P1HuhG4zRRX/UnAqXmPokAddq1FLtEVfKgnDfBhDeWbPENJI2nKA8MbdlJf+0UqwOMnVRNT4ub
QL3HMeC+NeP84Ha2dXh7U15N4PLQ4RrIK4RMCCnt5VCu2yedkSvmMUPnL+OkG9YhUqFSvzdaWI2z
2vwZGOt2alz2eV2nZzsHFiCSTmwcsau4n1EWrhpZMsixK2XMwiiwUSWIPKpOkVsPVWqrz509tjhd
a0X70JudAW44bJovk9UmG3vx1uCLSvIi74M4wLr8CV8j7+c+NY9uqBbfLTlixFg3dqbtZNJ73n2f
6Nr92I+evM+bXFaf3r+S7Bi0rhYlBTKDy5VUEYzuUU8yjpGM0LhUJ8W3jPB/WUdoUsQs5B1UlVdb
s3ZhrHONGkfyvSgw49Tao1BqbOyWq6uScwYLcEGowRsGurL+Fks4XuWIo1Wp0d0UJs6T4Y7wvPPm
1a4mCvoskS9vT+DVqVsGXYryGFzBQFxjDvVQNwSFYHH0rGj8pJScbcQaoyME5a2y/DWwneuYQIUi
C9hxYufVB7aNkTXGWDjH3q6MnzgJ9ncgddIvWmEpj0oY5h9Ek0aPqNyXd1nVKHdJZNt3mZdXh9RT
la99r8XybojtduMEXd8H/DB2EL+PchUyUpczL+QUOz0R27HCZP6QRUn1cZ7sLaHLG1MNnmZp+C9g
Xgqkl6MMutlKt4+dY0RF6J9o1roHSfn/vzmV+kYs83o5X1Q9Xl8+1L3Qr144BKsda/SOO3eVzlgR
/uF2lnDNdQBHumCocNX1B6XQO18FYfKjDNXmycLcfAyQyxJWQDFdd/gbSfiI30vd73Cojr4yTP5E
F6uCAz158W88Rdo64N9EV25WGjTYvEIfceerqRi2sIaMNPHZuqYICl4LCxagLr5R5YFaFeW5bHwM
QKgDJZAK/A44x1Zh+DqeYw4WtB5sGOJyYAer+bY8dkpq2MdZkWg6O9RGvshuqhJfWkZ3cL00v+dV
Mx+1aBh/zZpez2iM6uHu7RN2a3OREICtXYD4RFqXPyMxJCS3HIOwCBOgRUsjgeE2RBujXEM9+Nql
74oslI5O0/r5HLNYDiF87eOscT6oRhnSL/O6wVclLg5R1o6fBaxz4ESV94RAdDrhW99g8D7ruq+T
6J1A+UT/vv/bFwUkhIGXy3NdeMyyRNWGDGdXPQaxrpeNvm+G95fk+XSXq4tcEl15gFOXM9xnWRR7
1oRDJ0DYwJhrdPRqtwsS6W0FzTc3FU8dWjF0/GjerYp6kzXDsSlwA22y3mn9vIQhOQ2Tdep6FS+v
NrQCrZ8K2Dmu58vURSPBkU57//a83rhKFqF8Yk4IEZT6Vr9CAVFZ1aKgD+DU5nf8A/oXZ/KQOgAN
Fn97e6yrOHAh+yzKzoyIRcF6rCkTuILR6iFYajr0zVxtjzyymfpRZ1iBOWf9u7XiGHExaoEBhX4b
EJvL9TT0IWw9RCEBKSF7E1q1vO9S8R2foncrFDIShFcgQ4hYgj1ZjYSAROjiYaYch7HDbxspCAWO
em8oOAzN2v+waEvlG+ACaTpn9PKziIacac505Yiam/HUiWLYF0ZvPqdotWw8aLf2x/LC8LADece7
/HIoM7cjpTa98DRi9nh2FDO+G0hi9wJj7o2L58ZQBH/cr1QfeNrXpb5u6XjneRaekkXeZVSQaNJR
Bd01paw3AqRbQ5F042cA4pAK1fL//8oQjGGAi+zN0UmdtOp+cmfzwY1m79EFQLoR1i4TtHo/Ke8t
IRHcZG7V1caIXavSEzuMT7LHu9ltIucOlZFa9ytVGT51aln+BA4a9YEYZf8lirytEst1XE1ZGLaP
9dqx4Vq7/Fa5WCbMwo5P09yJg7MQeCMTgTBEuHaTwnBEGAEBjb1/92l3lmISeuTI2ACuuRzXKgjj
pVKKY5W1yc8kbMwHJdGyD1k2ux8NFAs2IpUba+oAQqfPhykCvdr1d2q9VEQnlSMUuB96XMfYknYR
MWii3L39Zctzv15SMoSFVskpRIPo8svIgkJYanDbtdadvZ1pdF59P3tejgpOZuifS6+ZYf/xMv7z
9sCvgcbVyIDrlvlcGn6rQCRqOkcMxK6n0U713QBiej9rEgnAshe7LNF/Z1I8c38jDzU9ocCwd1xl
j2QkuBwtKg6zFRf4bYb9IdTRX/YKL95YhFu7neKotnCz2Gqvj95fB4v0sTSNweDC9RrtlIWR+bMY
jOybLXv1Luy92ndRvDnD1BLPVYyIz9sTdOOFAfJEewp8ytIIWQXGOcfAUGv2XNuqVcCpyF5w22sf
UK5Jv5VWHn1993gO/Q/ON4U+Nt3qdsxdDLNI9sQxV/F3KpAB38P0T58Sdyg2Nt1yp6+W/u+h1sDG
Fj/YFO0IcRwyjI7cakI+DD2/99/BjEIaTmZFTX2N6/DKkQs4YRRH68LnMVfd3awo5cdpxPP27bm7
RqdTk8V/AxIQa0YAstrMBcX7otMLcUxmpTrqoyj/g0KHrWpX1x34pwRd8CmZ7yjxlyQYTX1f5u58
hxV9h52pdKJjnOr6WVSp6Segj786YeM9v/0jb1yewCYQg6SKtLx/qw2lRvbQqMoojvycg1mCaBjK
8tkZh5OKqxH9XvFUdtFG0+bWTQZvD74OsQtosNWuksxVWKOle5wiHEilUdgvMbCIBydpzP9lKOot
oJxJKFiOy6uspUzmQWVRjvRcv9hWCtEKKN+h08XWM3Qr3uXKWlBWKHxS818FLfOg9h1mZIL7WZ/3
8ZDPj1oBJLFwcsiBZtg9qW7Z3YuoHg/ukEz37QCf7+3lvHWIFpmVhUSEvciamzp6YVXV6H4dawc1
O55lsYN8v2XkfOMWgtIFKWrhuIHOWL1EaplBv0xd75g5E8AXut3VfUuTc18anKMdAqDlxjLe+i6k
xcFCLCEhz9/lMkrRJ2DJaziXAKB3+BPiAhUpW5zbW9+FFOySCKPFAUPpchRoO8U0A/E+DgIGNF3n
9EF1+vQ45nX8KbF75f1hLs84zDL8opnMtaQLKpZjUgEMO6JjOHwPU6o8JUnm84BQ0MbteuvIwVWm
6oBulsY8Xn5aXJeNq9iOcqzNqXywq7T47mAlssM5YmuoW2vFawHBkJeDFHO1O1rUStH+TENY+7F9
klHcnqys2EIj3RyFZ5joFpoX2ezlB+E5VBkFAhCnAeOeoJRG9BM2Tfr57fO0XNGrRwluIUOoRO7I
Fq2CW7VAjQ+DCPtoFs780Cqet3caGaGoX5rDc5ch4kY8kG8dsKvVIlvlfYJEuox9RaQSdRelZj6i
5pL0zm6sQ+M+USp3X9j5vLExruZxSYzZFxxSmBPcXZfzSJqSiDJSmrObjc6j4SFgU1fDFtXw+nJc
fA9oV5Abg3ME8n45jD2gQpz2YXMWmabhpIsATxVMkV7HWEfl2UgXozI+YJSb9BTgex3wvdmGu8J0
lT/vXFJ+CbHbwsTirr6qHXeU5j2Mk/kltjXIHVHwiHOVljpPydRE452ROB5Q/NhGW/Dtka9iR9r3
CwMZqJ5DVLBGk3tlRQwwq+0ZWDz6j3Gi6og8OoO2dyddv2/dVhwsNbf/mGmrOIc2d80NmOT1YtO8
9GBQcGcTu67LP1UsG9GYZXHWisr7DULf/JTC5Ni41q6B3lTXliIWtVv0HpBBuVzsmMe9CuuxOBtl
13z0SmHsG3WovwG5MXw7jxKPIGfqCS+o4f+cbJfk0NNwj5qk0x1sWUIkSJXmARx4Ds0qczam4cZu
JMUgiCeu5ZpCKuPyBxpDprWqFZbnCC4kIgaYxu8ghaefqohfYYE/+KenjflhxFfgYdKj4Q4g17sD
XofUcUFALOJyvKLLa/RXKpG6GMi7UVWeu7abn6xUuifZxNZ7EVqvo7y6270SAtdvGjrq5dR15TlR
nHrXtEr+2ERGsnt7a1/jJpdh6EVSSHn1LliljFRUpTZEQ3lOLW16caMkCqY+Vk5VOXCU57K/y/o2
fLI8BJZq0xw+56Ec7nuyzHffZ4vcEVkrTzhsMHt10XSVpudTb6Vnivc2+siIOP7QrKr79vYH3zhJ
8PwBdYBHA+R0zQUjw0DTJDs7WUdV3649pGk2vUiv3wGirFc8JthImser5ycRblq5cZGd0wJ3VR/S
pfaUjZMF7bfIxh9vf9KtwVC8ZCEXz0UuiMv9mKVqZ00zYjTFpDtfwLUqj0Rj3v1Qzf3GAbw1e9wM
NEKIICFOr86fAKs9VINXnj0Et42pqwPFhRr49vdcRXOLQAeNBLgCSzVhDfLs3SJ1Sjuvzi3V4d9m
aGuHbizGP8k8hzvVZEu+Pd4rE/UiWGBAcNHUhAjBqeA7lxM4ha6DXUyUnQXuYwpYfk8bkTAjSgnS
yUgLH6U6xDDNuHAeKqF7uLdnMxZA+TC0CFdFUevgpoRoTWiiKejPEz1AuE1IfgfNkFr/TkkvgUp0
tfe9puJ+qpvBuu+boYt3mlY3SPWFwkl9sx7FiVZKjWhAOyRP0pW0RrPIpGw7lbPxMyl72CaYewlK
g5laf9AzmotoNKQeYtBKHoe7Bs3IxE97KzF3YSfLYz3UXQ3SO64g+3WznHblUI+f7NbQwztj6Nsf
xiIO50dgyxpflYOb4pIcqcNRDh7g1gzl1gqR7WaQvturleaPdRRD/RFDHXL35sWvfOhF/txKp4qO
GyvDxK8WBmIi1rZoHTB1a/FJs0HGPYqRCa14tFCEhzbvOGlOW21Tye7GIaJQvjDgFxlfMEOXe0Ah
uYgGWOdnVSbO3qsgHVidClnU3OIPXsuSOtw+NFiQzybavoIG0jxUh7llKIu0dNfCf73vx8zei0aq
J9S83VOtzOFvV0bai+WJZq+XpvkSonH3o3JbLcjLXm9RIUjCe1Rh0ydUvPKgSHLHl2WXEdzO0QPk
BXmaUb7dm05q/IvQgfnx7bW5cUpp4NOLwteZWbOXq+KvV9DG3NYrFgnXULEMwgIt3U1VhyyyEGZQ
Jdn3t4e7tT7A+1kamuoO++FyuCZTNCjJKpecjs7ZaGS9X9auelBEuUVcvy5mOmDSUFKDqsgNBKf7
ciyDrHW2mqY9mxXvv++GzpTu2q7wXsJ51tq9W1ZdeXS5B6VfeaN7p3rRNPhkp+pOr0F4YnkuUifo
HClePDR4frcw1KkkzVqzl1ZSy41X/MZaIA8M034RIOE5X70Apcidvuqa5pyU7viHpp2BRk2PcB83
lzo/hoWzFTdch8QmmBROJAULOiNr4ujM/mqnulDP4dhoe9SHcAQY+qn/Txvpfu9y0NAPGephx3hy
hpNmi7Y+vL0hlkt5dTcslCEePZaJFsLqmwXcy0XGTj1bnbMzjFY9uFH7MTHTP1aRpQcQAFsQGRys
r8fkOYLTAQmSTtA6d0V9sSkKmzGjKMN7ou5i8FRc+vr8EGaRUe8qG0Pau5SdcOcUkWCjhq4lkIQ2
MKnL647AZgbDzeltx8HyezBtHhwUK/4X8bn0mBf1NPqmHYkPip2MyZ1a2NO3GfulzBcjNbbaxjGD
Mgo6Cv6k5sUzV/r8Eqa5fEFDXcLTapECMKy4oo+CeRzbYHCUnpfKbT+bVj6BOhuXn57pQ/9s917/
b2WEM94fcJo/WREVR7+ey+F7pmfJDycR0fwy2EqS8uqI9FMBLv37NJjRBzhV7ue61btfdmhWSVCl
Q/JYaGGi7BspvF9zWtlxYPRhiL54Mfb/NaHTDn6OZsrLlObAcGxTfIL736L/b83mrxAqLU+sqiln
NYnFz0iVhfT7aAKmqokwR7A/GfrcHzNqVT6tb+tL5cVVvquasP9sRBKtfBAamS/jiMmBlQAIoolh
PAHXYKrQpW0wtpg1p8UPKfeo5rq00vUgbpr5qcsd+R95rgPgvSm6J0dVQrG3rXKQd+kgovYgi9GV
QZPmLctWtt7g9zDWup0TCe2OdxXVkXx00LFMEoNOed0Oc5Dwgwb0cga8BETbD/8qeU83i2csbx6t
ME/HJywHyuZOSOT/A6kmGY+vMN05ILdWdd506RV3UQ+kFGBiHbKrUM7OAzhz2Q93QH/cN1LN+ZCl
A7oyYM/4fm20W5T5ZzfeJ1aq/SA8ySfy8cTuAl7xrgxkXcVVoLlVqu3z3k3q3Wj0Vh50Q5E/tJlh
lzuBIwNKvHqn/CGx52PbWCg25PpSj4NIjOZvmIF57itCV8VDNA+KG/T8R/pFa7e/FiJQ5Fcy0eUe
5FOm+yJOCtunJqc8OmM6xQdEw3pxSBQt/AVQ3u4WZtakBiweSsKqIfjHEYXp8IRzpzrGNNDsvybI
cw2BJNplw2o9phFxiV6+L6pJJEdgMN0L+tHZj9R10n/7ebB6n8BKZhvx6Y0gmEoAsQIyjXA/1n3L
egE5qZpUzw0Mt6D2ouRBlJs37I0HDwqGiSIdRHZuuOXO/+t9RVdz8KbenM8Uf8o9ee+8y1C73FWO
1m5cpTeHAgdLkYfsB5jj5VClYcxTO+fq2eXtesxLxJa8tJ3uQw//g/ff2otSFqVgEABXUm7olUYt
Efx81vW8PmW0EHbCVfu9KLL+l5O6cLgmq/759qA3vg/sDKVa+mD2ApS6/L6qpL4/c7mdE1WtngsF
yK9PCav8Fk7NFlD6GqTkUJCjTLUUCHgm1sx8hzeiy1t1OmPwI1rf5MXgisN1w/HnOW+mAE6U8jRr
VoxAtjuHsx/DxvqDl4s2+T2P6qeOK+CPmbWFsrHO1xsXJOQCHwKYuBDiVzFU3oVhOxNb8mjX5XcL
/ewTWoR277893ct0Xr7M8HmWj2dHLTDIVRVpcp0sDENXnlsM4APTpBNdlnnhV6zvroq4xN8e78Zn
MR5xNEpSS39wFQmoKcIYDSW5syp4YurIiPYJ/oj7t0ehsH/ru9BAoz6GpARhx2obIa840VNtzhV9
5CnQ9UE5UYrHP0tTkqzcTzzqdLwHL2kfUz0KT50zJqgi2MKSO6sRcR4AEs6qnWd143iwRk0/m9bY
JweAqc7nwsz1Ly36pM5Ozap29q0kETTu205vdyHoULxz2tL54phNhRx5FdPBGVNtVHehWosqiD2z
/G2HdaX6/SDddF+XSvRLiJ4qXWu41WfdmYQeKGrlTYfacRTNrzo5VoGNwWcbpKPijvsOM+wfMg3V
iFAi13M/iW1wjGPR45fQaVbz4mTa8FKQ4pJmTtIwDkUztglfmRofcp7aESccgNk7XZHZTzeM2x+Z
HrXpXs4YJfl9Yrr4AZlemu06GjVT0BGlFL41uvZLjZ1VGnR5PHTncFIo8IksdlO/55fF0DrxJH1K
vbnRPzHpEB2U1O7+HSNPV+7aKKp/T3kX/wyrRpa+3YQNLf0x74jBRO2oPggFRJydJW9HWyUcMEAz
yjJAuaV4HioQPgEtEZkFKdYoCK7ISjlHmjl9UUDC/Bo0a7g3qykMfV4j+c9IvKQfIokjoCw6JTt4
scUSRM2MVpoyqKpEytpDJ1ibO0/dR2wo5y4e+g7ln1DR5vOYpkvy0CHNvBvAMP4WmR63KDfPCEva
edbeq4aUzQ7wZvlvYTVx72d2RzIiYzN74V2VzV5F9+pzFdvGT3ZVre+Q6VD0AH5xWgS2MZMsa2hn
82fae8isKD0R0dtnYrkw1iedhgddedDci0bB5YmQ5qh1mhcN5yaKx11E2eRINpXUftiH5S7KxPxx
EE2M3+X/UIQFqAfYVIMBw8KsxbYaJxs0PIiG81DUmg/kNQzUutuC/t+4ymD3E+svV9l1vatHMd9L
dbc7F4aIH6AmNM/GUgNJ8inbgXPuNp7HG1cZFTxAB7z44OTXdUN1dgctSmMJkSKxPszDoOR+7Irq
3bVlSgugBgBSgA7h0y7XTUnDvq+MRJ7nSWTn2VhgCyb6zm/vjlfNutX2WPpvdMOW9x6Q8uUwtes0
bVtG8oyC/WgEHnSJD8gBmo2Pwq/T+DCOx7OryOaHWhYNUeeoEwBwAvLQV5zM/qfNHPEdvJYpfVOp
G9gBU2R+1XJC2mC2EJbxZzKSIjDV0olh1s/Jb100UXs0sVb8Ueh1Eu9x3Ziz3dApZMOtmMhHikEO
wk/wSUh2ogXdTXlMNnKfOQPuEV1SI5au9OFTaObu06Cm3W+ZzeKPKev0wEasWx92cTwdoh4XGD+M
Yy/buSp6sb4uZwyAeOKkh4ME5YCAEFJioAELbYume52LLjgY8Aqv3CWimtXkYrrVZpHanaPaa7Hy
kEqLUU2cHNtI1/coSuV/CrNxP729ptehFKOC8ia+WUBUa5nCpi6yum8MDoSZis/R5LQP+MhbjzAp
x41o5eYHLgRkmql0BNZdN/yNUtubx+5MmmknB53U/tlE5O8ZDWmPEqdXLlnNVnXu1gfCpwNzzLwC
2ltVuJPUGFIhlO5cUaYZfaFW4nHWjeyLElr63duTeSuiIGGjBAj/mfzWXJ/DsMlo4/LauUZljcHo
CtPvqfMH0s6VoA6LqfIVQ7Z+oob1gedD/dhNY/ooiaADPVG9g6j7+j6VsfqDcpZCLSLLnzACGO+d
VPd+mZkMH2vs+Z4dO8ofOBvaqa7MfGOlbswZNaBFHBMiMmICqwDMsPvYlXPXn02cY87kpek9Kdl4
asowun97ym5sigWFu4CLCbCpB17uerXBEXLQZX/Wtar9ShEiy3akg1QHVOp1diqUXW5qaJu/PeyN
d4ByD6K0SBUCYlmD/CPP7qakG/qzVMEtWg2lAFe0+dku1f5LOpTuxmdek1vYw573/9czOLR1Ra+j
+xC7mdmfw7JVf+mJNXPXKaWdBFo5mA8NuP+fsdm1L1k1z8GAK2s/pe7vpeBAkaNEP8rH9rP4JzW9
/osUcRvuYUXIr43dVx+wdsd1ugb7+zWPhKz2o7Dr0zBr5VMXK8rnpmvFh06Luq/IV2a/Y9tpdF9r
lK92TKWAjFfLy8NUwKcM3p7m6+ePO3FpnC36haQpqzvNdcYoM+d0OJeK52C/WkT0l/UtQ6brxVzQ
3AB4FtQ4uJrl//+VWYe27FQjd9NzlvcHevsVxIah/Rp2ln4saUNsfNT1lkWHigYToG4gQ4g3rIYr
ssoCb5+cpYhGnpfxkKiiAhmbZX4itC8AB7ZgKDeSUMII9OeXOiWko3XjJExxtSptJztXiENngS2j
MVkeXQiEMDnm9KCTE/+swyH/ryYprH0T8eHv8KmQPNeLAQ4VdpeK3NMske/2foMnBIYe5jed+MXO
53I+3BTAHQX0Do/DnpoGpKyl5Lh1Yq9n/XKUVV9byzBZUieuVh5x907mypSQg4XpWSdfAOkn+8Pg
yfzu7Q18A0HBS0UvHWQAi85dcflxOFPHfWPH3VlKBHUTYvZnrbHnXa+U+dGl2f5gm1EBcjQZjkbn
aPe1G0/fVKnZQd+r3V2rSuucean3UVRxtvHrru/p5ceRlwOIeqWEXP44j+8dHSfqzik4JQD3uoXG
sCr3Xta8W7KfRWaFCZ6XMgAmP5dDOcqYz5NTdeeSwAifsW6kzCs3daSX6/4ywmQYWsSvENjlgF0O
UxSG3oYF8blJ4rmjGim+FXQ6n+J+LNGISNDGFV63pyui01nrk73SDuOXprXTO7Bu9f8wvxj9sfZU
fygULPP/18XShkpHLquRvEazcoaT1n/EULE5jOhTbzy51zclHXLAv7AYcDMhRrocqmnI/vES4RC1
Rufzt9rAKcdk//Z2vr4pYRIAGKVRucR76y6P7iZNLjQedurd8T1pvvQN6lm7BlTivm7ndiOf3Bpv
dWhL5JQiSW5ynqys+wrRRu7MSSIfWymPoz5tiQzcAL+wdQDlU6/iRaD9fzmLPS7CbeV48gwdB+kU
PPJK34n0/L5qq+irKNqR0kc0OnftYBcPcnSKMyrkTaB2Um7R7m4cTiDVdNQWReRrRc82FLHmlBZV
M1o/fqhk8wNyqihMymbLCOeapUwIBXzb8iBrWjC1lt3110btGq8vO1d0Z6HUzucUOn0ctG2DRbvT
dDaNrSSePrk5huSBIqf8q+K4/VfkSVCeTA3KSsFYcZ/tJ3IebPgo9m/5cC3X5Opco6CGmBacfxrM
a3JXkTujIWdKiHZoOQ96NiWWX8MBPOVG3QdapjV3WCk1gdVr86e39/yNk4X/EjQNbOawuX694f+a
GxPVa40XsT8rOZllKHLjTq+7reTm5ii0ECB10q+Fcni5AnaZT6nWiv4coZ6wy5q+vLNGkW6c3xt7
CjQ0bdoFGwnDZLXOuPBlhVjOk5UhtGmEyT/m1Dg7i9bPRpBz43sYiRQG3SiIcmu5YuGE2mDSQDsP
MxZRxVD1uw7X6o1Rrh91l7IF2Sd/YHKyvmAnfrjqFtx6XH/cQqOp7aAO4BhlTHNAI6W7i2dlSyP5
1qCQ2plEcjTqMqt4paNEn1QJeagC+unQyikCalpWu3ichpMx5PZLkyrqBm7+euVg7aB3AUaEe4k3
5XJ/ALKrE6hMOCYr46euQqit1svveEPEGwNdNfK5/BgEFhxfh37+6gosq2masly3sH5o+n9EVxmo
R+XoyehZq3yOMZpPD1WeOR8SpFIeolapd2+ft6svhdy7FBKAIAJcuOoW1AoFVAjk9bmtU9dvUmPe
NXprBAkB9cb2udqkDKUvMAkDTBFjrr5VqIonFSesz503ZEE4OlowDzi1v/uDwCMgyoOAFITiV6uu
vy6QgYbl4ClFfHbUzj5ALXtxcFffd1H4+e2BrnEqtAZZM6oHSzcS0cvLTdLneAIJMwnPegpqCHvV
yKlwsxqRPSjHqSwCfEUzyufzlIaHyXCnJ2+qp69od8VPsdH3GfbsJcZxZp07OW4bMvzXKvtpoWCW
jgmXHYGM+7d/89VhWrY1HUuANZxh6EuXPznF6jE2Q1c5TSASfqJB1Sq4mNrxOTK74QlHu9gOKrXu
32v9xZUORnmhvTA0PdvLYW1vQJakDONzZlgFKkmNDKq4qPf4dWdbuKirqs6CiIFMRFmHu3cBel0O
NopwjAZzNohbkuxnDNXieS5GMnI9tPBy9zItS+6neQpPAl5RH4CvnfPvbT/XL1rb6MqzgaaO+VHG
YXxMYyWvfFWf7GJnmbk1oICj1AalUk/xggS9zw5ZVdXpfJGq7X8oX4qnwUpAA6g5xDw/UaYJiGKO
oBhQgTax6P84Ica+aZ6ou7nqK/uh80ptwS00ZGKOMKv01Flh+hw2jlMEaV8KvFbsxGgOLaq6KPiX
c78bw6G2zt7UTl89omltp9S2+NP2+vSC4Tb2u1pHmtN2E/5qntBGJI8wD/xRVL2iHqMc+RMORGI2
gROHVub3moxlEOl2ZgWYwpf3g1AF1jlhvePcGL9yM8kXXY+0eRB6FupBmOWVCKAEWSPSi5hjHXoY
TDjWzDEYjnzs3RNOneEvWjGedQjtoYpJaeF3BVk7WeI+nRWwGjGlog+FE9NsI96o211tzfaTJeq5
u/fMuZsDywRRsLdjmXxzy7Rq78Fh2+ph0rIKN8hWdsWLKZOq3QOCC78qqgSd2OBHwCelqlR3qkEv
jDlv2hjoSmT9Et4gOGAQgFFNyMxE8922LGseZz36ncEkwHUI3xT0vJQZW0+Rd//H3nl0x62c6/qv
eO059kEOd9keAN3NJFFskooTLEpbQgaqgEL89fcpkj4WW/eKx/NjD7gpko0CUOELb5g/100zYGkS
DbjxrItnfHSaKjzY22B9kkiLzIcVS+B3Zm80xqEumvoOm7ThsBZeeKjWxsx3M0K0Nzxp94tVDPal
HGVwYUdztJ9Gqz9G89y+J0t2D9FQNsdWLYDqg+D9uomW4aEa82H17WlIEN5j6kCrQdl9db8jdsRG
Y27qc4Ds2BcRAEHuMe+rDrimU4zs7Hb83Np+vh2McMY7XeRF/rHJVfmNwvkSxXbJBrdrRdBDUh4F
dQpUtAEJ5aGzJKvd5y7+pQ0IbYlMRbez2yFsMDB0/CGuZrv/LnWJCj6t+iFY4OQKW9V93sI8/0gL
tuOPK8hGe6dL0yI2MLW/GaJ+wsJtk5/pqdoPLo55n3lgWUVrfvPunLII231ldzN42Lpxmh0YndJP
cmm5V9NWZlFSpLZ9Zq2Z1SFz0i8tL2te09gdItraqPKr8igosBBCV66pYhHC15LDKs79QJj1vkGa
/qGJhH7tXVctMBj6MYz90pC86w4IflKHYbtepLDkwPyMZv9g+LL+2G+R6nYkfGQoq0HB88yBonhT
q6LuY7mCoElknw60dLeyWZLSWvTzXtRYXrQg8uwkbMPsW1EVltpvGBhnCfHO9N5iM2kwaE2n68xw
28/eKPv2AC8quyuKrQ2TDLRidC1AB19HmVyv7Max5jgHr2Rj3hgtftxGWKrHoVeuy97D9/6KVBK5
jCHNqrczkdEGG3imLz65HZge6U7Vh3xBnxKvnkJVl2SxQ1ES3HtIK3ir4+4Fi3BMlFWPF5U9+CUM
qsW+7UMUyBNV2+obfoDeiKJZjoRP1hMTHQZuKTqLDCWXPTlTrXaWCPI7FuJonm+0qq8Hv2jYEzME
DWLswMcbd03XeddwU1E8DOvgJnJNw3gp83k6CLKjPPZkGcr9Unp4lwhIJ3FXzWLZB8rZZKzmpUTM
OQ0zOw4Bavv7ld0ROW01hC7SQLk1AX0qBctgZPeNw6gHCAhZObufRVnZcTkCj0m2hQ02Mbcm7PZZ
44A6zkvE1Jq8stwkMnzva+aW4Z3kFEjfTlM5fZuZQkd3MzZEkD16oEnqlP11JVbMc9y+WK7NPuh4
p8rx7yoxKblDAKSiXu0b9Xpm96Bmd8EapONbUSM681aVK6ByI7U4eQHBi+uotdpPsyWwTC8LIT4r
wwaGTh0A6YAe5NwQK7wgYNdAjoZAkQ64rKfW2iROUwpFP78PrtzKSfO9Yn/eZfaW5cloR2DiA/zW
Pk2hBYLXWDxqYUJ30PwGbvdZUxfmrc+2euVgR9buFNXSa/D1boPOPbWWy261zYr9xpWf/HTrLgpW
Ow12fBrq2Mi7FXuJGpWtBNAY6320s/SdG2IEE5sqMM/MlbAjyefVYqENs3Ps2o7XktciVzuMU2s/
BmunbqWonPFAnG0PGNr33neOb3FDDXdzzy32nj7m0cx/ATcq+8OYUip9546RcGM/KlW2i+qU9dyH
wdbtenMYftB89/mhsYRC+60CCSjGrZ45bgHGvgnHgG655+F5vwOM34VnZRngfhqsi/EjSFf+2S75
/wGpUEvu2g2/d9qmdZHf5CX6mYc5xT/obG2trdRmJuN35PDM8iDHqPMSdA+Vdw53jOMom6QZ7HG8
a/t9T2z/pffM6rYY3fmHZQArOWwgM9bEKQwQCYGCWS+zRTyMdt19g3hRYnfdwreHAm9Xh8bmuOPZ
ZY6/t7x8bfd205XFrrQEOV8kXcOJTdS3QL6KZXnnmlmx7qlDpNa5g88vGWgt+zMMGla2SHoVMp6Q
rnBj0Qk0ta2temf4zkhnx2mCb8NWRp9KtLa+dPMm/Z1FG6o9KGgJ97htAZpqBDISuSlnqJCIv+8j
3AsOwpkoZ1RGBlq0LldsUMetSY0EgwBH7WjdNjfQM0s72QpwtvYgVzfBxtEZkhnEYJ74wkFQq/Z6
x0P8SASfHLt1r8HolOWxBx9T7SRRIMqerrEtu8aTKYAAvxSgc+H9X0MJ4WjD6omtUAhLgvXIaeUm
Wyqh6heSfd2bw6mF6SGjGxMB0U9KRcZ7rx48GQtjsBZQQa5dxoblix8jakgfzSGsHSCx/vym8Cwe
7jIo41qOJjLrdbQaD1Zlm+8sp7HmnbOMa5qgNLNd+f1W3dmrjcTFMDrgYSMlNntHSzL7UU29db+N
ZvXVMIsw2js9tn2xCvvuh09J1Yk7EsI67oPKXGPgvbgQ5fXkfC8A6dTsZsVaxG06yizB9VVcgTFd
mz3+IaGzaz0yk2QeHSa401k6yKvZindDU6QLtPqaCtq02tWndrK6O2PtxywJaq1VmXWW8bXJasA4
9ZT650MaDF+b0g8+rxwyzP9hpE/qUgKQydh7VsqKWHsRo1nlQ1Ck8kVFlFr793zqu+Z8poX2AxJJ
zeRN1WSf90WEU4S3RgogAhDXO6OZ1z0OCHzGZhatSIImAwkQzW0Hv7Vx0GG3ROcS7NR98S6CckD7
bM4qMF/lMm2X0F+QL6FE2ryZcsf6FBqrjRryNnkX5ipVkFDNNO5bE9RdPKi5/takM+7KnRk13VlP
JnTrqcF0ElG3HIKpCoAJzSW+T+e1HMajO9qjk4xDlX/yVDerGLMF0ccV8oGXdErLb+245cGuQNrj
c5mH01XvlRW1sY2yXhxARvVu2mnG52BJhVfFGUKuX8LBaY4LQF4jXhYaiclgZ9JIhoDwvFxXA8cw
jAGtc8RrjaT07MXdueFQ2mc+dmJfuwCVj/0IT+JLhZN8lHD8plfN1PnVUaYue0A+bGpITHiCXxbq
D/dr3ozhl9ovhh9d26oisVJEGQGzArBJ1hqlsThgdhaIDxXeh36Kgs+2Cmp5nqczqSj4eW/bu3U1
XA9luIbo63JygqXahq9QItBpCFSUQ9cCXXYTrKEB1GsSXhfPOALc21lRGqCEy/K2HnEyjd2pFBPv
2rTuKbI7f40IgYiDtIPM2wf5Ci2cgnj0moTJL2VXnRgi/2JphTH6nKc61pVBid7kfLks8jk/M9NM
faAKar11+76+mRvsSuLZDSSGQkW2ae+R5TytlXgI3HJKwiD1jj1dU7qGrbe+Ajx6rEr8XHF9Ghus
cQ5MepSnVrldM01b4U/OJaWELMkmb8TQdOGET1VFLO9ZmXfo0xDD8MqVZ1IBkq+FlR2qbY0Scymt
I22KMBly4ey9wdqI6NR8WbpFf5aZKIqGJglvvMl+OUjqA0+Fzv/6tvyf7Ht38zTQ4Z9/5/tvlKT6
IsvVybf/fFt867uh+6H+rv/sv3/t5R/985343t6p/vt39fZBnP7miz/k85+vv3tQDy++2TND1Xoc
v/fr7fdhrNXjRRip/s3/6Q//9v3xU+5X8f0ff3zrKHPpT8uKrv3j+UcXf/3jD130+a+fP/75Z9cP
DX8WP+T9Q/HLH3x/GNQ//vDMP0Msz6n1k0Yxj3V7Y/7+/BPk2ylyoxqP+BYFuD/+1na9yv/xh+3/
iQMpVXdUwRCDoCj3x9+Gbnz8kfcn/HfEB6lpUW1iJv/xr4G9eEP/fmN/a8fmpkMsZ+BGTnp3uthH
7duzacJDKaU097JM4hFCEOsg7Ozn2BaT8xLfoJR5X+Jk8waYcr0DoSaTqlzcszSPti+YRWYHc4WB
7zize/HTc3se3s/DcU96T4/DQSWPfhoKUdhfn1SmPNHOhrEUWBSKbRyTAoTFZdSPatnX3QiRAOr/
g+FKXWMg/k02Ucv4kUhB9lS+Lb0x/6LTl5tQiq9+Ea072ELOXbpuJDOVmF1ga/AbjMw1PmNtTzmg
5+gKYJS4CDQtiOJ+sMG5sQNPxtkaqMJM1sLo6SH7vsGRnOH4ULhOcIfQSbenTDAn1F0KF2IOslN4
D3dvPUPlbkLVZvpeh0JBKzUxEoltf15/0ITIvLiFeUMEEWGYsvYqosZglq+Vyx9LeD/tJI8PklgO
FUBEi+mintTLQ7XVpZHjqiAD2B+NjfCUnaxAVONZIYNqkMc0f1nCOpvqae8MX9omPAvyWwmRozWz
Qxfcpf0hCA6FWEn/lwuJ+/I4egDq+kMBejetil1oDaSS4bnbGa9UCk9qxE+j13wLrVkDnPxkGmyy
Ul1WDoy+mgootCSGVlW8JiGgP+X0GdHCQMlClwoB+Lyc+1aAf1/TEw0Fa+tSO+KVtulxhDMXNF9Q
lthiEIavmeSd7vG6z4Qur6bTwgDQ2isvr5o5PbJKPkw0p5XNHhyY+WZuVpXHU2EuD55dOt9ZtCWZ
hJV1R7eBEhz3pZl/E6Tub7wCAZoaiMvN6JqNSZkmN96YZCcfS2lV72FqOTuYzdXZgj6FvStDAvrf
r9FHeYcXj40bYDeLwHXZGlJ6cgNsJJu3EqcBLZ6WXe+AU/GqKU+2TQmqSX536EfHT7YpDQ6+OdaH
YnVYc6bQQiEh4OQhnxPPyOv9ghMk/CYKehtJ966ZvfCMMOTS84djU1OUbWRX7uiL4G/YGfO7mVT2
zBfmrdrW9h0eU9rjiLrH72/wpDr+6PwMpQi4FzXy6BdNS28yaESPs9yVE3r0dt9fyAL0fma7P2jf
7MgqX7OU+WXXQ1EEkhFAArp3yKufTPe6Qgdxarii6Pv7VWJasI6zvauMy64ZnKdT+sUh/fMee9pv
f3K2thFUs3BPQoHhZMvvqopCKNjcHSKGSa08dSDcC5LWLYxd2TjhQa7QDLob89wPK5cO24/fP9/H
TfzFBEJci22JuwX3TJf3ZG8aU6PHkZqqMpkCVR3Y3XCQGkTUgi1N0sFLd/lqy/3YoqYzShklnQPc
V3r0VZQigRDVNrwhqoXRguBJ5Kh7hOHXvVvmEWwEBf03d9udX2Ek4DQNhI0wn/k039lFgxyoWpve
fbMc4ehPVJAs46ZpKxnn2Lrs5ynKbofSCO+nfGzParLIPbpqyAlE7KHeQlgaKxV275mTJnnPlOj+
J0oEIMsWxvahyDEdtSDExQUE4P1SbctTkPi/UdYfmsn7/4+ykof24a+Hn6My/ftPQZbh2X+yk7Jy
iGUQKoYO8a8oy3i07XyOq0LnT+D8IbBVmuP8l2ZFPcdVrvUncp1aUYZIjB94/0lY9UgR+PcUd7Wc
MMoCJvkJQRyL7GSNhWIzjS6YsztAJtu2foUZgwD4bhraSSrK/N4IJSSQi85AiWws0d6gfR5pYcMy
E8N8ADHoYSSr8KUu0bjYmoFgy82MjCqa8jenfKhV1WGavcHTEd27iL0qs881LyIaLmaUcMrmrZOl
FUrc4RYgqkdqAB31zlwtl8t4lbGK7S5tR3c4oHlg99Z1OQO/pcQE+JzvsilfKvo1T8OiOBtJNA5L
C3H9XW0YUd/fhdCDbKg9tDI6DKzboaRA0bfR4FrA+a00RMSh3MLNcmMDJ8c+fSVMeJRS/ekx05kn
ZLIsjXomEKbV9/IsbchRBCJX2UfLz9oZuP82TL6511mf7pq1wCrb2IBoIL9S6twWF2qrjZraoRII
tH6YCn/u7Hj2CsSZd6pBJ77ZjagbttSBeTnlejEZKov6uMdrpQFCp0ZKyEkVpnSKzpFpG3gDdNMl
tT1RN7Mj0DoPOhOjSrADMttTyK4ZVwbMnXFlxgzw8WzISui9cSSb1KYlR0Gg6vZaODo4gmSgdILg
iTUFf/VdZXXvXZ4jo2sNU3+g33cml17ybCJBXn1V8+ue12TKPjeGKg3uDKcKhmEXyFSZFrSSrR2D
MyDZnesdIO95okGKQJTirx4Vg3E+bGrulmBXupQEA0w7w4nPl5IS5PQmxNWKh1ApKFLTG7fsSq4m
acdx21JYJkPopaR+QUOosAwJxtXU4y/GseC289L25NefFv3/I0XQTeKXrxwpRAQoQvIWj1D75JX3
lfJwGZj7D8Cnlyy4QJwg3bTe5jz53k7mna/yvZ0hOz9f4BK8McnRTptVeW41KfT+898P52UMSRzk
6dARRidALoSFfxHrIvywsbhM30Pf85kaCySBJd9ZhPsG0Z2/6Ec1zXkj8qNh18Kf3izF2GbFK6iK
ExiCHgi7HzBBxHqQxCJ7erkU4CyRLIkBZmJXIWV7PfXsNeVZD57Md48RLyT14wzxPQSWY7vaAA/G
9LssplaxhngbHtKNOvR6mOY1wjUACxVPWe+Cclod412z1FP4tXPUSENpQZKsehs2KCwcf/80XwZC
3ATRONovLGe4JiTAJ5GBB45VKk+s7xdYQ7kX+xOBYbOH0dBF61nuDNKZLoF1DN3ruhI6p345s0Al
UHIhBCP9BJ1ysmc3veVSBXey937jU7e9H6emCuRBDb7kHabY4XLxoJj0GnBhiFK2No0B0eK37eYN
rXMt7I0eSpyj4MZKnSYLLj4Ezk5j5JbMQJ55h+9iUEbv6EbZtnfmj63eTtBg7PhMv5drYMdUiwN2
YcglU/Q5pfW5iFvRRiWr2M37GlfvyBsNNzo4nAAsskGUEAcOq915euEOaAdMl+uyBnxy5IiRfWcF
asGImiHUq9IosOCL4tRYfF4+6ZHLb/bTUlErLIIw74NEUM/mTkgwV34GL0Z/yiR9/dGmKhFTgKo2
6I1lwaOafwzbNtO3t7T6nktcEuTXpRskf4ZwkuXm39KiHuf1anCWFMcqPGJN+ZVNtOUJt8PGTr1H
2y+3BaoHwNUp9RYmLY24j5rSqSC9hoEoLtZsBoh8LEVR8UroWWcTQtEVsZ3xgKOrfuw10CJe3iJV
vYjPk6Vq/tFZW573R7MKVWm9QQmbIPi8TLEmA1u6GawGNtiNNl22pxemRx26Kc2LS7QOJ+POnZTe
1ZqncUqjmI27Vgz6HO28IMvLhMp+31hAAGaT9m8xAqGIdEd3HMw9x7kjv/qlood8eP6oTJe2ADk8
7agLDeXltmnMYd7LDJva7Mwr6kXZ92Mn9cstPN8q648wJEKYuFVAxzG9rPJW3/Csxsgfr2xzBS57
bHEj45H+flmeKP4Bj4So4YMOA0VOtQp1gpeby2x4ftalY3afu2nhOIllsi+g6bGCHEoT0eXR9EDR
tEljNahUcvyNlqxx/jY3zL1i/B5Hvvx+UL/EWGwXtDCQDgTkBTft9CSA5q1WKO35fRZlDbMOkTCH
EKVi9TI5iD3q7cPM9FyOwhhTddEspsWxu2GWqC6GYHart3TN5sFOfJjfFGb8jf7W26EwHP4tx7Oh
ettkTrN9CMrBLsXZhoKZfSvp9plNMtSN3uiZzNVylDPa8z21oJVvnldU4Qx6nfhNw+VqHNlJ6/Jh
Qvwlany2CJj4Zhq8kfQ7TSxSjEB4uwHTW9a+DIqRtdyO2LlU5xMgHz4cKWYdj1luYzE8mIYTXxbW
ALPw90/2ZBcGpYq2pw4FSBAxIDlNR0dlFWgpjfbd0zNYsYVScHQKE60Q+jortQlPdK9f1/vlbKde
xRZPpENExx58sgPnfmoO2xaqD93o0lhO0m2LZAur7PFohXu6sDL9qdrYm2BbAVRHyQ9ttWz//CtO
UQxSUrJslHHEWlXHhE5ng/s5U3PQz3dTn5rNsBvrvmLzinLAL+x2PfSGM4iomoOzVE7vuXdgNzyg
XzGkfBwS7lSHPsp2S4l9yG4BHXiL/0YG2KZTY/dsQZHtCvF1HafZzuBVbzvwXVzg6RsIZnob7Z42
VWtadXhdhqUODTx3MlCt8hBiYbvpkd0YjBthdbUpQHUMIMTzj89BlQX4njs2MkFVNJFGZM4o/wmY
n/mRKIzonRZhkaUqAa2QmeYBwfnRDt5kY9gP30zPmJlTFvwqQjnE/+HW74xaycG/9CoE96N901hA
5M4az2od/1BZqd71PWFsNEB/P8N+2VBMnyIYvCWw5TizmqeCyqJxQc5EXnUX+JvbmeiVwZwrYD2x
B9q0uh4zkNSl0VskShPrSzzmytzyruidzhz+W4c77WtG2qdBFMX2iNgJ5DQWnPav+cRWCJsCW9G/
95Q9c/Pb1Okv9SDTIXoLAtgTt5zxIVAxpUzUo75FdUQb7myxwzk3vq2mwnIS4Z+FCtiZPWN4ECZt
Wk8EMc0CxBaWVZ+WbvDWCEvfvegzDNqLV7pIL+tX5J6oAKDPRo8AAVmofCeraPFmYxS2tO+stZeZ
kUDD2ei9xRUpFPtjm5aedC5sY1azoPFJZcq+//3rPQmKGQHr2PLBetKoZjGfxqJ9j1LDJue7rENF
0vs4m8virQcDyiJTvgqcig5rjssP75q6rH67QdCgfv5KqevXcQA49QCp0111YZecPIkKkaAGxSZx
93QE296gz31WPtHlQaXmwmuZ8b/QC4JVT9Sr8kanV79/HKf7KY/BwSUdKzpGgyvbyTDKalR97jsD
L2SAsdGjBxdBKI4X2lF2+MNXZTNUV6ULLSx7JUP+5QlwYQLqABdP+okoHr48uLeVJnlXbeIuR4SC
IgObhd630S03+PK8+Tjt2K/dhZNP0/ohTUEJdK88ATK0l8E1AGktEmEjx8305J2ePIO5DruhAnN3
hxIBYnXXztMCy8uWt3deK8V2fhZWXc9ye46Vm2Zt5+lN3tFmMWNQhFQ9DlYFNIsE2TA5qouxILLK
6UqzL7rCe7ynpw9GmhAlOtww1nQAAJEv0IXxSRWGWu5h13ZjiTFSgyPT3gxguNsXoZujwnNlo7HC
Rgy+y5dfPSPU8WkfrJ0BP8R2s6K/zaJQz2Jh9mO5XpKI1xMNc+AWIFLL3LQZCp1lHWGrqG/4Yvjz
rE+qp+2/nJh9X4d+07E0jC5ZDm8mb3GKFMU6Ux8all0A6QE8AbY9OgD53Lr37UIgNSI8vbmEkk8n
YGf2q0JOxaNbws8QuW0YrNt5ZPRXqBxRjTiYVgqo7CO9jbq6btNOWctbZMV0sKLKjHs8eI4idX7T
i2bri1itaWoWhzREsSaiDw52TYI5aBdKpWE9+qtCGcI3xHueS8dJu4GBAbJK2aJiCJtHICVh8z6G
xmiT2Z4RF5uim5+w4QMKPmy20lUrNPr1eSWmzWQogLFcBlaH3ka1wdcuSOOVt6w5v2I/VUQMVpcO
gp7+wGJZM1FazlxqFqQG+gGnzprx0SSZBalIA/bPuJuUq+tVJqX8BUJZ7+tEo50JF0h5xBLxxX6a
UUML1oYi0AL6LT8CNdSxhgW8lD8gINBntbUYBpfD2JemwGEreFY5MM12zQB0tI1b1dOnJbCrNbsa
x65A2Rj9viCV+wJJUONoqgg0yGGYWjX/kCkydSSJllp5RkbZdeUcY7abgkDJWmyF3aORtcxx3ynK
EF7h09LYqP2xP6mtcoQy4zRHOs5402xZX/iAShCuMqddYaCM/aMh7bSnGHkFJxqObq22Jbjso0in
B2XrbkF23kDj6QZwOkgHuN4HwzW3SV4aJceSFdetWRK/oivkmOMBnn0GiqnDZkFcNymdxPWOFbNh
U78DT5tGQCkAlugsyXblhi59SsWkubCe1hPYeMXzbDLReBONFafjPgnTYPvs1sKBjRxjz6Lz0eck
+vl9W/iLER61T+EUvCf9Kc+nsjEaeufG7MzgkTxlar/fuH/ZPUkt4EjTbCdUQazwZNOStYRP1Xb5
7dP5QWGK0M7hjpajNy86/kYfTie8rlHllCu6YGJt/34MvxweRNQcG/AlcN/z6bm93MFlEXTl1BvT
ERJ4vRyfQ/KWnPWD0Tqk1Ic2ymuOtd9f9vHefqqzEf77CMZo2hMiZQAXTlK+0qcbVwDOus2LFJ3G
M6uJiqiksmYDSNnP7jLnw1tL5kNkJpaVy6DbsxarFT5Chbjm9j7CFmHMHvWvnW7foEMfioMFY8GI
zgdsaXnX+VbS1k3Y1TCrTAwLVRMUNL2e2rik41nOZ7aACmgdMjg1GHjbVBSs+gx8dyacXe2kTm6+
kuo+std+vm9ISZFuCqPIQwWK9vPL5235cp4zvx5vo3bzrf4B4ENPnFf0w8j7djogUzl411nnmG0B
dI4SeeeiKbsrWG/hvVoyl3+jWKgLIpY58KIEqT2/0IllRqEQ8IREEKtAKZT4o3z6YNfI4X5cqtFa
3HkfGT11/NivTNbXFTARvyn2ucqIXy78FP5QeWgm0JLelWoNfRpZ9E8L97sMDH/xrqytYCSY2Sw5
UL+CSt58uQhM7uu9aVS9G8YWCaskc89ta0E0U6YmOlnHRSAHIc4pJEWTcQg4fS2USIdotBDq9Dhv
RmS4l3XVbxnVrO3x3lVhmQfWboOA2O/n4GkgSwJIcg8wDa1XrUVxEryUw1JE6TpGR8ctpkl8esq1
txx/NVAUxCzs3nk5gRA/LLark+PfX/906VFwhw1H4cPTYfQv4WMn2WuRSQ2PT7UE72mtr04dMAVs
ut9ckQCePeE/vi6IHChSAfpTHs4pL6egJ2a/gLrkHk0XAvIHV6AkDIjO7vT+OCxYexyCGveiV6V1
TyqgtPPppmBkglKA7qWdxu24m7ZLD3f0OGG5gz6trWTjFMlzuMoGhVwjLekgCAxox/0ivBtZk7MB
oynpjA6kuC4MxYsuXySQYJtGf/2JSlY4z+Mrof0JjI9wGgVgeibAoHxkbtmmXz6kaDEbVNicHPxk
OJIlhlWuJ4Lb+0P4hRgAngio7Sbt35fTQGkwabN1Kb+R/43Eus+pSCrmaEMxrlB12e4cRxhy3vUi
0A/69+/0pLTBcMmDPPj7AWAc3GlO3ukgMQRbcE2/8dZ1YSPxi1zPosV1Vr4TjwdHMcsIfQx7xIPh
DB3djJMFpnv6qofvLxPbhmaKfg74R/73S+VMhwmqo6VzbH2Eer3YHF0dXDkeVbF8h2shB9zQzsX2
4fcP4VEt6sXmqq2DyYag07K0fkn7o2zJtr532Wkei3BtP+kqf9suEFwTW0F8oQzcgfQKdeyZd9Xx
OebKBkcfGCpCPGyO53DVgbVnFRvDfi78NkL6K/L41qLr7fa0ZmNxbSECobZdsDQdgYPbYQRQ/Pj9
TT06k724KQiNHJS8WxAcunBwMhPdNd88SCHH58J/JLrIf0cBdA3zfRFsvhC40xfb1u7aypdVdl60
9qCQfDRr3fHNhllyN6rHlcyIJ/KWumMeU6663YQbAJen+O87BoIH6JfC+HGXCPi/9BezNuKgyTE/
uQiUi/bjmasMgt/3E6phprF/ChbsGSgSQbab6wZVT1Hn8QvJ8IA5eKgdB7ZgKDNINaspahA2RuF6
QKBb35zafV3loBovRzkB0t7QtnfV1+fXgUuqrkht46pf3DC0nUP6giJzxs1lMCz7w/TU/qDCpku0
zy2Lesk5AsHuiKYLyZ0EZwqgpk6PT0a+t85n5Hlhs0FMwNm4NS6yxhQdVjPVQjScBHhcYnH9+/f4
y2lD11+DIRHE0QK8pwc/NeBsQ6ZfHacWuiCUBLwb5dc6T3Grjuk46GcYWDWF5KGovFc3318vrxcF
PBZPp8rk6i9nEbEW8OhhEsfnUqZrtybnC742uiJcPHZSXRz4GAUWjLz0V27/UTj1xTRGyhE2MOBS
UE9gBk8GkCswZ9YmpxtQ9zqrKmviN2qkTjaWY+JBmFyiHcPZyM2Q8tRlBHtzmSN7I5JUgw/PuZlh
I4Nt7tE+1blgKgxdBYc0qFtPz+H82kXMJZA+veY5YDg6wrDwHq/6PLMat9attD4bVeOdr8HUNlMc
ofhR+jtlAVMVMTkqu0YRQ1PKG+M/3a4RgqMKTsFEo0Gs09ADIwhYb2AEbp63KNIRl1f+jIlwSFfl
12rNqez7fqvbBauP4PlxbvpXEwCPF//ze9HmK8wHOpMB/hu/kLWh7dYeIjPLfYPGKV0K9jKuMQP5
Z6uO0A+5+P060O/539fzdP0dVycLZQf0k2n8nGxntljRugQjf7MaZrSI72hXDLL+QNW6qYDn/DeA
5+bpQ19A0Rx9Sv90Mc5EG5BqgGcgwYcu1L2c9e6yITbJXneTdx0wiriiJOXgvOIJ0cO1zl0khM4b
W+lCQuWZ3GyWCQsCNWq++ouooYGgXs3kYpVgKrQYd0+Z4GQ56JUk6WMDz0sBc3gJUFlwK/Ra8Bz9
4sPn4N9KXj9hOHUiHdiPCjpqfgUodSydSzU7i2nvRrC6/CZ71sYwQuqWxp2FVAwfZZXjOH2YraLc
lj2WvqJUUCqpOUCHeRoo8jn6xoLF1n+cZrCSr6GOoah20czQv+wd2nEU5+OKRHIBhLw4Q8Q1nxp/
LRXnHl+zPoui+j1kLv0gZsLVZf3YLICPEAiw1Gg67+jcQgS6bMrB98eDihbPlVf+MtC0hETe6Ntv
XSkHFwhJlfPMiqHREIU8IpJtY0vCPFjOV7PUO8xEYOU35x60aTenBeDT9kgQkDDrYg/Ze2LUuZ3K
sXqT0X7hhW266gKnnP15S29q1y+s8tBNLuKziSKeoNaVoxWbBkdN+/O/pHWoh1I4rUdhvSJ/Za94
fgfVVlFyiDn7ZJvePnfTIrPyqVa11Qy5YS8RS3ec69FUoVgSoHkZoCdE+DdQAgZWBIxvo3wCDseC
9wq0sO2VfuXGom+ZesoMH2owKSY5O2SRDd48a1Dv8B1uA/+aQgZHGI/bbi0UK/b487hrs+voWvT5
HiYSJN2diwAiMxR2gtMY5xXKpvzjc2V56ZG/SC8LqLjBck4jn1L7LkP7YsjempNNxzzu04xi3BlS
/NMYXAtTLkt+n6d2M/QfbL/yuLqgfsbTEMHozesF7R1m5kUhpJ7vdejqn03OGrmJKoSy3jyfHnT8
OcveLuioeudGCYtoD34V/u27UuYVYxwLT/Cnr6znx0bwi/WMoBGNOw5SizSCuunL9czVgangDnEz
sUW7/W4DOQMNsW+8TOL4AJWLM91RPmXP5Akl8AwnCJ+AQ2s+Wl5DEamzNeDB9nHCCz4YwCbC7NOc
MnW62HJ8IyJMfyplgVqgeSfxYmjSpI8AoXU7Qk+jDeLazQEdXCwCPbfgeqJToAvPg9QH0jMwK8LC
9/9ydl7LcSPbtv0iRMCb17IsOokyVLdeEGS3NrwHEubrz8jK1IktKoK65z4pSJEsmDQr55qGx+Qh
533I2BAAkjZFJfP4E/xcKgbkCoRfZIvVHVO3J+Fp19JCS87JjIWvsQf6jahJKegcwMswXkt+rcK6
Vo7oEXlcctQtvy6vS9pzu6YHcAGEQ+QWB0faWjMWbQQ7OpUUA1x/cbXLjjSHeGTEVvuuEwESDUj9
Lv94jkvWkAzRmOtven9NnFZU7WlxvAqtI8aNV4aH2ntTu5AnCYUda0aIjckpo93bSDT8sKGG8iC3
xQURDl/qPOrIVsWo4oq0N0OaNdVdL1diUun8Ve7qenMftiRGP743qkmCHaydVZN88P2x6hmdbSRG
UF29sWu2Qu4N7taRELN5Fp6p6yBhbbtbJXRP9en08cETQA3ZmbPbyq9r0kWsqgrCQhxeoob8NfXF
RnrKzQwYsEMRdtIY1thuNDs//3uwgIoQxg7eVjYXIrI5u+410hgx5BBXtptBp/MPhj6/VnMc3mls
olnDWZHtFBN7eQL7L/uZXm7ZRRJtj0mJw0Bxow54JnLLBTTB3RjGGsAg0+zPyMWvp02ZqgdawnAN
wC7xgn27hwthLLCqw+URuaw8YkyovXgjuophOc+WpySrTC4jghctr6YKJNr7/3Lqu6Zg//eiwISk
H0g30MXyh9L6zSYPRhYUQDY5r83FyOyhHBmksN0zVgPT2E9w3PP5KFocOJJjNI+UN2nWyhFMBSqJ
qXq0gs3HQf6RgzP4P/YH1cB0xT1CNg3ya0MoCa6tlslgWL5MTZhU4lNR1HJL0z2ZjA3Yr44JC/f6
x8rpDbMd8yRwE3ZBlCu0PVFuvQEl3HTEJgI2z4c6aWg2HSlHwro5UYow7I8D2ABvgd6T3Gm2klbD
o17CoyZtq3BHAEi0Vhc77Aov37XmNE33Y+wZ9Ym41ZzfZbosUGodkdY7J+3T7XmgaQ/uATwKDjWV
mWRBzviLyQlBk2l5ClzoSNAmokp+L3JJE2IxiHP5urFYyCp3PxgQeNajmMD/oHtBa+eP+FPLkXFX
DKnVvbr2CA+mcquCP9WxeYAT1DjFUvnmnELpLEJxlFxCeFoOx5ZuziWUgAk/sAxn2isVjmMP15ib
LPEfWOVox+5qTq3rvR1E0HMxIUdqtRJ1ieAWwh3WuStSrGSJs2lXLIKC9zTZRM1ke5PYjO7VnFOO
3k9owkXxuZ2h6l4UA2epCtnhzSSPQQ5tKB3baeqTCrs8TZQuRghv2X7FsJvm4sJraO8UzNe6prx9
bzFktzysMBJtbsXMfoeZgKio8vH2D9N52SH5TrfpDt8gicUNOdGx/d4vfPYS12xXvkdKFbUjfc0r
NqWRwx6RFUvCYJWJH1xyH4k/jefFNilNgqWr0wOAchnd1Fj2ROttbvVXIEhdcNBZeHCcxj6UZJMB
5iafaZrFIB+cjUjb3VV1Wfawh3BjIATOS4vJsHdN7iTJ9MEza5jD53Am5cg+2V3qAuXOhSuR6CxY
sKy9WdXDm+oIAc9TkRVLMu0DGJGZcbIzvKLAvZtgBUQbWc2YgTlZpFHylIm5TfqLnTd+eknhSVPY
SREfH8CgXHikpuHm/DY7vmRSrhhrdK+iZS7jd5uZidH3OCO3Eg/TVUzoiLor7vDJqLkwq2FvtG/0
w4S/4G79MYQ7v40nlvSQBb7HkYMHoX/dNqehb3aI7oCc9hV9ueZDHPR0gKPSlo0HNLgt17WElWwr
4bgD4rtfRj9oP60ZudX+QfHHArKxeUBskgwx/UVD+CS/y+FTvvXRXVhSNdNDtzUKywgT8wapozRe
nVarbdOTCAEzCcplU6CG9uxekvB93H7FfWM0Xe3ceYlVpyOuS1c5gJ6MCOIDEezaLrGM9tCsppwv
iXphi+/KQabOhVFLl6a46adSooi7QY21SWzuZV7zoQrvbHYfkZBAWSTXakRXEKWYJZ5vjXBZT6LE
k6s9AbtmXoecOHfiz7QTrNm87cB7V/9otHS18X5X3BZvJg2F+IJpgYv52BDDzhiFh1eMJHz701S/
4nrMMjIzLVkP2PtxpPhIIRZg87Bjj97i8K5sqVoWVIgJuoJdhnVWcdvaqD3bQwnpXUSPI4dQxuQo
PPm+8C3qaNXOCq4x1k6ybCKPscghOYS+D+Nk5jU9m+NmFT5uEqpzIoQpIWBNMrK31WNhZeOSoK/F
gkLTp446uVKvdHl4x5oRXfSTXHuMAmEHDG/ukYvQT28bjYFbTtrOnC5bO4Qfadh7yV7MtbwcCwk2
9z1f68wqBqkENQnmSbr4BHVnm8fGKmGcwhaOhZNQBfZZXewGTGHz9nOQ8MrMY0GdgclHMU1JMN3+
xJHB6rjuGLcD7qmI+1ZOaNUq6OJULkxOXVrrCeedJXpxi95mdbIL3A53o792idjlwxDwVK0lFb6Q
1ubXaTYbc2xgu5HN/Qb4gycPOW7lx5Yfgw1IqMl1Losw8yE8ZU0hR7AD9u4Fl2wJ5Q1C5jWh4PYY
xvCVnpPBRqvVJtazTHu+24qIQJb7JjfZiU5BBtMwifBkyNLp0nkTHOGwWCReWaxdxVKQcLcsIYpU
SR5L1BZ3PnV4V3+MI6k4fOqsNuaKFg7M/J8ux3ULxfDNAtUwyZ15GT6vaLbHS0r9zhvS11OpPc2+
tu2W2HBb55N+X1MJFQO+0pS7nIuBAQy5YKf0B6WII4c8P57mKgWledCcIpxZOrlMKqKRIJGCX5jr
njL3UxN1neGdsg6O449kNql54ky2klLhUCMuVyAJqbVsK8/zlQA6wNRmTLM8Xx8ySz9fhXnSiPm+
qibysG/ahXMuTO3Ah4e79waEEvOZ0AE56VqR2YyGROp/XkvwgO51jbYmjKEUXqeJvsExpPvDqDEx
R4WRV9ZyWRjojneveokBTmYCOFEu4Si9XcblLD8ZZonL09crdjXNPresOteFglC7NpSzyM4Mk8sX
PjzE+qPA4I1NUDSVnHaWan2UpSM/p11qeWif1AbZ1418C3BiruWq6iNnfSy7A8mWSvagRgy6opXA
jlcL2TJIvFF+1fgUDkzzvJK7/0SQK//oxl6hVkASktjj+yuVd1W9xs3Flo5RF+AIhNHX5ACbn2wj
HFkcvGmWNDZdzed2kvKTxeLSQrEVR6BaFvkpeTfKKVqWacu2H/ilYKZWLqYjdIPotW/P2RIPsXcZ
WDXN5daGDAK9Qd+3HkT6YeiZ7bmN7D8PqmEV4ozMyNK3rxfhCCfl1kHmyCTMD8kMqk4ZQ+5ZEuxT
G77RxRYlz+80q+KvnryNjRvtcF41SBpbImDuvb4qSBWE1B/PP8BGWSwPZRyP1LR49gT+d5dvUssq
DK0TMUmgxwKpThxggYUKWmZiTBL+8Ng8QKJC6Ady0Z3KkF+LJ/lq7AQI9Psgmy3djow2j39EGMx8
CKO6B6xwm7geo4c563KJX9UOGXeH3ivlP5GbwXXacUnx8oLrUOR/lwxEbswJFzlRe7Jxykf6Rlzu
6EwcsA+wKkhswvfNLtqv5ZRJnM7pQ4nTDdsiR66CjSggBr7QQBERwPIn2p5AgX4/ZZmE5EY3ljD9
+3CKPBf9cm6CdCJj7Gh0ytPcWzME0k2x+R4b53HO2GaaXVkSZTYenIJH84omRo6cwZ63JoOUJXIk
qGrcvX8Vv50l6b9HtC9J5Jbc/7cOEYGZkhJqDPZD6GCIe9FTp0gZDRw7ro1L/HdkBVKrCVuplmWq
KqP3L+bXziUHW7qnkALIMyIPio3izVEyh8HWIRAWD6m3SGbuIqiyWGGu54Ftzq5TsZ6lOuT9D/7t
XSCG9i2HKh9YHB/iN8CWPYZopyJ3wt/huuEGPXAaOQaqtza5HY1mXQuIbIpS90ei6vb3L+Pt/cum
N6s7McO4w5i/tZGn2cKntJrLB2QxCrVMfV4DEHbG7sixHxryQZ/l3//kN7JxemKy0w4ZmB4ZXQGs
d36FNDqRJbAAY+M+xQeTsyOpUJx7jiSXtv2IIxlL8CvsMClOWNT5cwo7uR4DRchV3cWeOv5i4f8D
A/b9a3s7RKFq8yw8gArCWhzyLH69NH/Y6M8GsXmvT9ieomONE2aEFzVEZ5yllietyah8X24ihFH+
GXp546ginxPOtphWWBZdNEhUb6EfwpRCWMD9fSEK/Gf3+plA0hLmpzUZO3c6TBZueC9l4cudzcLN
33rpJrjS2F11UOeBoRM8jPIbTxBobP+JOvEWnCLKlAmNyI44J7JXgjdXaMYmhPRuc/GdIPsy/eZ4
/dgWF7pprvE5ZD1nQQtQGld/2TwhMBnSESOKnDFZZiN6XAK3mmesuioRTDutPJjJT2ZjheQVht+p
1ZzhsvG2KCQQepDkdHr/jb+djr7F9eOdQ6gKD/M39gerpoCmHAUPPxVnarK1BpUACAuWv9tzmHnU
uihA4ctYW+XxqN+/iGu69X8v0L5NUBpGOCxH0G1+48uwswmJSK8PeY8pWXwS3dCE/UMkMCB8TpbF
wMV/NFY0ck+bktlp5XDmw5gtdwVaIvdxDLy1Lc7t1pnNf9p4TIqXlEReN3dIW7QEffxwouJEaLwa
st3aJCHM1tmyExAy4Fm6US58IEaNLka7CnQN0ZsZSKqtRnybZBEjbOEanLp7pckO++gnGUCjbQyJ
hj85zcgg550RCg+LyBB3ZA56XdjZ2HYUJmrnjTEd4q+Nmde1ueuXwCifE/QcpKmimgvwdwUnd4aw
3tH2kLpH/Bmk4MYUndEm3EE6kfpSOI3soyfhIGcjAZVpah4Dj9KsPZCYMIzjbd+lUKGOHOpT8/n9
t3fN1/vl7SGQYN1ASA8wI/M1fl01yBtM3Zlu54NGujGXlLdPJcP57haY0IxDRJZzGdGJ7GlsIdNR
BFQNKXZK71lgIsrDN7dC8pU3d5S8NKX80bdd0VprvpqLnZjzoetCP/5TI/VtHxXrArgDrIDoLmCg
vGVDOei5AbHN/p6zTevV/yB8T536hPyBYl8LHPVM3WpDUq/RSXK6Ust2KgJJj3n/+f7atwZ1hkLg
IwTBScUiJuUtn0CsEEsCWm33wWaMPfK8gRSH5GDgCs0U/f+qDgIZRuY5dJOJb7Sg4/76RumZdBzP
vOpeNxR1MdepUg2Be0bd2PkwUO0/NM3fLqksAR6rKjIHqEDOb6VaITopn5zb+yzNAxaainOY//3n
55cBDL6PQTTIzltsCdTLN+8/7N8+H64uHqtXkN11nbdu51i4p+MaWumdJlPPLAjyePWLzqOysPdt
Lh0Oe5wH/48XwGuGiQKXHO2HyfL866P3QRJ9tPbDLRSn6+rhXs9bevMjk0eCLGwRVYfmDeet4Nv7
ny9f7X9P5pB8DeoSSdjgiPnbhlAss4t4LVnvchaX7QtmwEN4SgcfX509F90bw8m3kRf+YZC/cXPy
bCpB1tEIigiVIWPuzX0XniOcrWp6skkhQU+Pgds2uLFXfb5ddDO9xsXB+TZavexqM2/kyQcis2zI
YGSdSyi0yyfOMEMAg2rbQ64H/Tn1diWBD92tp79xRZeTumIMId0wKbiFw9bS73JXSkToqkpGxPuP
9W1lBW+RgQ37D1IU1f/b1k1Mnu7S2FZ+NxKedt2x7KzAcZltrpAOPYXw8p9qEW8FMX+dkN0IUx63
YJr94SW/XVJCnjWvGd8pYsvoKr2hKM3lGCUOGYB3wVVUi5U6/Q1V2SlE6P2b//3jWLlo5CCdgq1I
SffrmM4zz6OHuXm3+GUEYCa5LYE/txQUsKPb/bl2xFruzTBm0+VwwyKGpwSJsG8/chjipYuoEW81
MzO/KpyWpGq352mYZdtFCrxFeZeuI9qbfV/7g9s+2tOIF94JWWVs9nduC09C3GvgSkswvAQ6Mcfs
qAdbW0iY3p61mKCJCbnH0gAtyEdcv0mf3vn8VVm7rfAy0NLEq+xmtPMgzxzs8nLsln4l+yRpDIyP
bANaBwDRVXRdKqG1NwnZ2QiySjbSSRDo+fFQ6ZabepbdqBwqFyhdE5fAJZmq4fBiamhrCcLi6KML
m0ousDJZ1jGg5IxIe5Ft5r6MO7o9e4QXsIIy1YMRtSElPVtQywtFciARqh41DR+iDwVNUnsgVKKd
5C1J+4Kfooohx44KJFCBKrG3yQnXxOFGcdLHpUSR1ImilEfA1zWp/OEU9oabjLu5x9PKPw8VUono
QngtElV1TjfNeea+c+DyzTl5CaLcj+ph6cOKXo5zpUrUGIrGjZvFqbdn3UMG4pKnO/t6/FcwITiL
hAyv5ECz9sw1P8foiVZrr4Tr+iSI8Zh8mEEnpLhRt8Uad5bmE9kVb1QjQf2SLqldDMHcpzJkJEE+
B+wiJ0IiWu1/qC7DfIehcb68jO6co0TxkjIbyctKPBQfVcpdApNl1+FaWzYP0JgIDsjO8AOwtm+Z
VpF/W9ntHN1lUzBMX3LMCxAPATV7JNWrsgSdRk0RY8bVUNEaQ1CckEjTuy6YUYc2+AXiE8ZlI9i7
3x2F2UqwNMlQsj1PGOrRvAQANxJYzjDmxM63PDCuY4PdGrRBvgWYNeIW7537pJYtthpIAYNE+CSL
99emAG4CcEfnQ1L4KAkPGo/VDXxb9VA1IhlPcPdeK9JC5ekJCMJ97HHDLtJ9t03F9nXuV67L6Qxr
/lHhpYCPQ5pvqfe88He2Z9qs0/QPYIblPtMfFdMHfFuq1j4ZRmusz4G7Lcb4Ab1Pw7rvba7sIBaI
bAdMBfLNwv59UC1BDRajR5YKFbQe18YD+YbM/QDoksHKWdm3OLlhVwmwH9CC2k66L8xqyFpw3qrI
78VTEBYjZvgabGXllVhLr1YBXcBFq+9m37A3tshcuK4Bk78wZYvrxBUmcGty2ERoD81RjKYchqpv
TehZvN20hm2IYi8Us0cd1TFMlgNTqT1y2849E0cElPDboe1iLEI/4iQloWwttfHzYk4IYu8qbwLN
K1Oc7p28J00hKJxkhujFSVguB8S/sNnqO1VDLFx99DlmSVsTMddCpsArz1iiSGqqF2EUGt+E1wvn
GKmlS7eBHM+r5fJ3tYkYr24S5lWhpR+TVhn3eSn5+wVbFZ+tAHRQP3AJjeGWoclKrA0kXGidALr4
rCTm8zJSXdBG0TrpJOnGz21lB+mxcTxBbLbGu1Wzwg8XiYhP84YL+Rm0Rj6hbYEAT6OaJxMlB9VQ
2WyzAXl2lZql6ojVnhGbUq82O0kT7F61A8040+TzDj08Jxb49TpMA1BXGu+pJfF2kj+89MHLGn/D
CEUtlFlNGINH9kvjMRmLJjWLfF9HGJuTBGK4EBYIVJaTbVZ/7wp89866hl8xr+Lt7uJ8JYODxD+w
MEaBOmKqV/NzbF9XvYGnwFsNIC3zyNRKCYOey7PCXtKR2GTlLkDIi2x/qE6u7i8rtoRb9xKgSBbZ
JBSTf93cFHSk267O9fyklwcFMk65Jaegi7ic9+orlkAPo4VxWXdDXJbJvm3J7XiOOiPIUbLVHICn
fW2QHgJhlN4/d68WcdSTLlU62mh5/ErVOfinKO7aiP3fwXZVZpBpMjDvRV3In3fUoV93aGpVUSal
ydjSL8jEJpwftLcy3bJP+bDm0Eb0NucGIzXNHG5yX9O4SdGM166KYgutmyOHhnATegEPDmUGfYtC
eeeMal1prRIm32mSzUjjCCfRMxsa3qNse1Gn09v5q40nyUAqbRhslAnqK0vRkhb16ap2g1oiDw6a
lkRwtrRkKVhQebvxVLNGIhaU3JJAySY4cVbWA1aNq3nf+deuSzu24fce2Uv6LaHPWO8mIAbjR5n7
odZmlqWQu7ruT7UwsdgQNaQ9uwnlpBSA08nPJ6klFrZgxGpdTESzxpD5tTTKk32cRHXhnAwfDmCz
d5WRzODiTQVQ085yiIMZuyVRPWsV41TqAwBOw3EyTew7jqOyj1HDNlLKZV0J6O0eJx9WgEvW2RNM
QAzMtjraJx2JGSndM1JKtlPZN/L98oa4cL0g68JRD3TwOonZF6vkw+hWXd2zcT/pE2LpVWTnnDSp
IjKQQaOTaRGosASqGndSRZWm+6CdkMyTaCYyhua+oo3RPGHeebXtUWhhLifXWScfJwYMLImU8Dxa
kUTnZEpN0StDl9jmNNfscoseGIJ6J6nSg6YhwAeSVaWr/yL1IX+RHV1io2QXSbqfpgm1neDUESpC
h8lWwFUNtCuZ+Wo/wnOVfp4BJxhamVqdVPHUq/IQooBcLXQTMFEtV8xeoEGoJqAenlt25Th2sxRl
q4JUgTyDqmzhHZPlvRcpbssQrCCn8CRZ5MGMLsQIQCI4ZQZ55dGDGs1TAi0UGoKac7kkOBNCQvsf
bmc/QCMKLuFYd012yszYd18r9bKJaWMqjDk6arTPKXSzJ8c3Ze+VpK1kEF+Imqy9BmcgKRHGHVAy
gzgCyN6zIncY+RWk91R3EoSmKuGU8UxtbAlcqum9bseug1cKaFQxwhzCYwZXdny0CiFXdCSL8oKR
3g2l1+EYO2eOBQEpo5UA+amAUUuT77pa6zkGbZ70lEMYZlvpXzRYYSTzWFjY3YdG6u+6XFzBZnbJ
ot6PgsVo3q+mTBLZa36bU3qSVsbnIB3fBWtSliPr1LWHrKvXYjHkWLTYkhk5+iFrbRg7NELFvWQe
kW4zKDYJSsF6DI8cQhZiJd2sTIb87/fPk28xClz58J2kQ4BXHw4Yb0G6zfOXJkvq8rYqW8jZELFV
Pb/J6mRVnSyhev3/pw/GhYUjPPAMkLlH8+otFFcWztiFzZbe5mXaha+ExpsBJP8Wzwa06x0x0fWx
ZqtgmX//g982Q4DHOdCGLn0zuh7ub4RIwwhxaazq9Kae15ZIJUDJ0U9uI1wpoHDT7Z6C8LzZbm9B
qdimdCAgw8UvGv8Lnz21t++L69IymngVFB8gh01z+/H9i3zLT4WUig2xxfEBEoP5u0nKCvEhCFrh
nDVHRTHTFm0w1ecSLjXDpS2NE0YVbRrku3jBx/nzMoq2bc9NiS1UtrOrHhi8bzKjSfbwp+Aa7yqG
gYOBoTKQ69KqJG+ewWXU5W4iF3LBlIRK1UmPRPdI0F7NFu+KqL9/mxjw/Aou0EO2CCFEdIBxJjqz
t/CJCcuDsSns0+gRjR1SOiU1yYBxFFkdxlcjWvMOb5qM2p9IzogIxSNmu2nzwVbOU75Dxc35MeiJ
hrEmFhWsbK7NCG2kpfnY4JuwMXdVAA88PZh43xrjPk23pn/ok2DGgL8K0tTNETSaUvdRz+UU4IOL
PwYnu5kYBLzzOLngtawxa5g0kg7sCpIL212EgsFmc5d7xKt2EmnKtiY6BbrVZolziwnHkNEPGbz2
gSAbp6jOgL6kzeF8CSP7uHqVEzwXW+yhfgxcg1yXYyw2yKF3nR3DIzlvE+LzR4g5a8UBBtIGGVm1
V2RNfi7XqI4fLHnqhoLpRcbcH+BqtNH6uPZD6LToVDOJGnhGuCUwKgVOnOvFHHCgW0iYijOjOOpa
yxuGcDG+rSuGI81+cHosQ3fkYTbGF3c2TQJ7OPH1a3kqcMywg3MWeiVr/bwiBkABu41rmRwzMQx0
7q7M6Up1I2TMavAPBh1pfk44gnSAdkWNRd6h70hNCzkaXB0idSdqhu6aI8E1VubwQSxDQJrQ6Kyc
5Akd6yEAXiqMTqb+CxSSDWmU2UW4DDxBw8lJazDzJjAHfGintniZ0mU2X6l+7fAytb1lJftiicuJ
3hBEbrpO2lZSHZqyMJ14IX0RT2txL0hqZxYorYL22tS1gMErpUxQ5zaxNVJ5OpKaLUtUhEDTQBU7
ewSm2FR44l81kZK8pleWBv6MzMBf8UnqD7PTCIyv8tDIn/8wxdDn/zrHwIABgVnasaF2oQy8bSph
nFfDI2i9i2jSzBE7SI1Jk3+xYNhh2MhKGN8EeEJ7dAbLpi6jvsVQwY6Dm7nEo/OwWEsGHjbiMXgg
qtC/n+exBZubSKwrywkr6MitkvnBDipCGNLF9W9NngFpZ9Cp3aS4hfcIjlfsy4gwo8PU83/pubJx
mP+QF1hJ38rorfU8IYvIDmmTiZd4KNb85HjZjArOtvpP6NOz5ti1o1nu+y30Vmjivj1fMN5fylPj
xFF76OIkGPfZuMBNPFhjsVh3xE22jwahdmJnovbBur1K58PMaXDb1SnBa6AzTXSbeChq8JGug3vU
3HV0nCGWhtxsEXwu68l6mHpXkA+wOfZ3y4+y23LxBn8HSpQ/9lVE+t2YWc9LtSS7Yuxf/DTtng3L
Lh5L11is3Ta6kEAIeQU1EhgEpThm3gNX0Uc+LJ67ZdGeENVqMO/R4Bj/RiJxzjiiVYcVXvwRiiv5
V94Q3nCv1tE0UtagBvzjC2F3ACEQQLD2ibb7cYvdhEzFYP1qlu52oqvvNnthlcMHkXXtx9hp+4cE
3c2pWEfv0xgazjmOzObY5K30PgM8uKPfXp9NTg4HC+xWen4ED7htJzctFohfzNbz/l7tMP0aD2P/
tNLZvk8wLLqUQz+So4Z87tBkjUW9NG9Hf8ldtBwbSR2mM0535MAtHxp7sI7b3OfHIndtjI5ES8xw
YK3/tuFcfO4md/5YEZB5i61R+jgHZlWguMi7Y1n12x2KqugzPj3lrZXE3scQoqy7y7EZ3UEcDu9M
eJBfS2/qv5LPkp9h3Bh7cJL4xuunlt0E0G0PXGS4gKahe+MKv/7cjoR57SUd++SswnhJ7Ky5jxpS
YWkojZ8h6dowrnvnPAeN/WA7iXGYN7H9KPq4eU38DNOUNTYOjSh6QKnYerXwXLoJmrW4cTJv/bDZ
xvjgJ0N7tlIhLumcI2OKtxVqcRbm+6xv3I9Y6IbLEQPemk+xYmI/1vWubd11l4dhH5zCsoj/A+n0
OfKb6dVieztDWYt2BQp8RF4e62FWmF9cFuCjsRThBy8JghtnyxoMjQZuAFjY+xJSzKNpntHZHpqw
qV+mKveyHf6kzT1Dk2NC1M7ME7tG3IWNEfVFYd0nOH+8EARm3HZ2j/qL487FYzl5apoMCSke8s+Y
f2w7sn/zl7QusnI/2zVEam+uQUpiC2tRzKMgjAoHHSppY68sqJWzs/mHWKuYJ4gzre3sVtvo/lqN
YDp5aFYvxdROrBnpVjxhajY+zWw2dLKH+jxh7b4LgaE/+/DubKJwG6sgODIjHyEZwM8XcSqTavjb
Csb6MaVYOxozxJBDLAIz2yVAc0f0n89zjoPYMjXf0s0eL1it/yMG59kH98eUulhOxhQU+y2yuxMH
n9a4WGNXRPdgddUNN1Y6e8qj9pGKIo1OtDZjQR/dZktODfAdpGsty2sNcr+jWWW+wD5Y9nPkEcTk
tsbfRjLaHAf7zK3JFMvKf/2t9m7y1HDvmm3tviNbM24LjjRMLnd5SFxnvp0yYlp2QHwkX+Zh9zcB
aOadtXr+V4ytuqcq7kz3UKfFePLX2X+2raHqDzHRFrcExwXYyFMQ/zDSioRhMsRGjBdszPOPqTdk
D91CTq7jxEN7aAsvILUuQHUc/gWvhgDxoV+xE+MJ306isg8mYXOXdPOHT81aG8fJztPsBIphfkro
BAjSLaqYG2pYS+B1fsIU13iycI360Tgry0+UOfeQ9PNsx4M3b2cyAI6hM1VfkGeCsi1b+BITyv2V
NEVCNhpJ79jxFNrPVpR7p3yxsAvP4r48J02YfXf9abgJjDV9dQcoPi4xeVhVzJwO/c0mizCuY6Ym
ktsTlmDdbWaTIYr7ESiYW8QyyTT7N2zTbk/hGz71IGlEIrjJTRluCwf6YURjYSd31Sbauy5bH7nw
f/LBr/7pNquWQXMZsgWHtbtzxiNMzYzfokd3W7hj9Ih+xT2St9yfnG5Oqp03Z+0h9wzv3m0Xfxe0
5ndMT9y7pVjQAJbOeJ4jS7KfmbuHrG/LvzbXTjGl9poB3soY3bSu6L/4mMNgcVUU2aORGPaeTbj5
VPeLuPEjY7uYrGbneV3jG5fPzg+BcI1P5P8J7MDAPcvTksvkoiIJ0/yHIlqDEkpy6ZaFSPiLzZJm
DtnWSSBOqYfajUIt22dYX1NF2lGSId3Rx0Ul+Veoh/aD0Ky2YZbcnk+a1FywoHCeU7BnOBYpwCES
LSwVyfwuizLaL2VCVvJzgHCWOjYnnIAf8ZTZEMWVPJSqft6GkcdU78x2QkOzA0SgP7dkY9J9i72I
lO+fQMtWQ+2g7EegdIlqr3b/0dgrrQvMA/dDhQ/mYZ2E2B5gpiT9TR/T3sA2KGlXkiOd2a8f82oa
xbRLIm/MjxMBFunRGHqnPxhGDaBhxPUa/jAxaYxv8VK3KvQsBSWegfH+fOpov9dP7tzF+V/Epzcj
mbr4nGSfsP+LLQtglvRx846m7+L5Z+wPko6QWkwosUedcXZfjyMMxxAvkq5odtgvJ0h24jln49p5
fiKVMcNCx013OPOoRK01WVQ6B4UYRcoOetvaNYLxklXjDyxKiwmCJNx079+f7mA2mdQPM/3l5HY1
faZYGDTtOS5imuzgbsXmv1CQBdlxyufJOMNrKeqP2i6+2miNN7yOhN6g6pJEkMdCziApjzFIhTX8
hzOrpNmY6yyPC4tXSSgGCj7a40dVGmemIWE03V6A4I0ycIdgqRuetLeXFvdEsVv6/pHEVq/uH6ml
QMsJK7/qWlTjxJnsrcr3W2gMa3LGeqnlM1Vj0djwdrsofFA2QTAWuvZKNFcYpqDkrzLOJb0KSy+p
MlQtiVR9T7djtAanmW3pYpyas2wIKz2tOkdoZrzSPAqlCeoyojybC6cgCV2bM8IFPFyUHEL3kNTV
FE7Iu60VcVmjh7qzIyzZOUM7GNelXHzCxbqkgfCEcaHX52TYkgQ8mubM6Xvt7Q+xaMhtHYmX6vM7
zsWoknaCDrDZ3m4J2RBib6MJbBE04FzNJFdhCjXmzgPsPEK5pXQmJNuTyWiZZBp5uziAgQJoHVsG
BsK9LWBk4JFcoA48awEBedJSmNelM3CvboEqvM43Qx66VpONdpXSkk9sTgfjMczw1vuB5XPS0LKM
w9oLGD2+hBevzFnJREjDC4d1zAl3DVEW2BJs84b9+dlq+mnFmlshrZ1rLwukj8AQNn5lV/RYKNGn
sO0NNrTRFMC3u9qhJkK6pbQQGkR2VB+mblrZg/rJ4VWv6ScsS7MaALWKm42WlEgj+UJjCpbSu88L
twX/06hjcGWpa1UlJwsJG/pLapEvXM1Ib6l94qJfqQbx6+NSXBvpDwqtmlYgfe7BoAGGzFAOx06y
H15XZS03bTRMCAlHkpJU0va9c7/i0SYN/Ub4M2ZKWCEnB4RH3hJOOOpdtVe6D631X34nBGeUxY1S
k2xUDK+W5wXDpuFVK/qaKEM8qpkVA6hUxlXMQ7cSuKf4CFG2kmqIJd+6fM9ZFswvhNuaLatzlObV
CZWhEN85tWUvtfQlnemXR1bxyUzLCZPSxenB6Ye+y91n4ufz8j7zsYM+9ZzH/Ce1lowyqpiG2hVX
HxMC4l8MD/0gAXWj+b9Iupp0us2o5eVCKaQqkcknapcjC4XWvGq5rbiyxEloYkjWZE7zY9g4AHlC
lqh8rPEVZ7dn1nrf5wAnr3+alFL6tfBGedDvFXVNT9qr5FuhQENsSlYH6mvZCBpb9MqfqrWJq5fW
xjtq2gGoLau5W10sWLO9Wo90IIDi2GB6Ki8HLbPYzmsVwoiJg9olhlU1bdtohvShHlFfFG0lwfpw
jRkLHB+Xv1Rn1BqahCflKjfp7erfp/oHascuIFqxcNWLK3d7O7yKpR0AFb45x+a1MXplqqs1Wm/z
a0DDpo2K1fkxePA2KhS/eIk/aRkrIhHJc1FtIHsNpAV5iWWmvRwSiMneF7WUYWUqRVa6G676zoMC
UEx866AXzIq3X42D/MHp2uqISZOB1aV01+Be8hKtZZUztRXYfk0ftPlOT1Ih34wVvxPgR8rH1DAB
NpPbT9O18uapYtnI8UiX24/WbDS1vTQ0Q4RdLURxqIXYhy7AbEctKmk/8O2l3j8TWHGkhwhGMK9L
jZdRtd3IYpfkBYdUqO3ZFyvu15dlpd2FTWMBAFxRzzdF7gdH3fXqlhyxxUX4pVwJgAZlzaM6qGsb
SXeEGjIAGYVW2WSs9Fo3oAzyfhpgrrHs6woElWxksyJaqPemrR30y1YarwZ7bP7u/1B3Xs1xY2uW
/Ssd9Y4aeNPR1Q8wmUx6kZJK0guCkih47/HrZ50EdEekZop9H+dGRdyQRCYS7pjv23vtpo3EcGNO
oZiek81RYVXWuSFw7kBipB8Y8UhOViUA1ngbHRa/Z5d/e/b162s2Du1FmJSdNgRAY6o8v6T8aRPq
rnTEMNGPdsx5BiVoFjz8Rx3StYyBEa0vYv6siIUBbYT5iDx9QJEATsjNtBxD58XeE9sV/Jrein4O
mmKxKsWtrcW1l5d53X/rcqUa1Eet1Qs98Q15XKzpoCiLCOKQYfZxZbYeejU6wgvyU0PHAl50z3OW
j+/M85Qj5Z2YaDcDf8QGVLjjzhrl3d7Gklh8Kpg4cQHxyYsVQH3uhoXIELlW8oYx3CYvumQmTlpN
WCtpJG40tbFaSwsOBgyHqr5AzwHl67ICucpXW8+SOL2XV2F7LWg8kyUvsaX0kR0QDnQLRZ+tqR9p
8Wxl/k5S3wkVjg3CQP2QwjrKHWS35zd5f4w3gWIZj70W3kSJNK9oggBcVs0XAuanJqiIjxgXn/a5
zlnsKx1tu/9JIVla/5WMhPPjdZarRVFV8WhnDlKjIjCtLuFayXorRt3dzrp7wjfSR7IpIMCjCEHW
fgGzNhVSOWPKhUCoGlrxhqZhLBpryWyJabZuz3jGju4Jl7CVUlA5IAK7FH0gDCQel/hMPx10Z8J5
u8sk9j70LhOi8Ska7urW8N9BAHvsitQBhMSutEEod11Ojeqe26zpMluXd1kGskq7rVj0kdpWprgK
8IcyBfN7UVWs4LaylPDIyJ+hmIulAYHeNPx6BJNcotIEyETkQc/qiMyUGdep5K0Zoi4qzqgSC/KP
zsvoXVqI34/8kRMJoKQ3+j9zZUhp4r4oW+5Rw6KFL7ZZTLYZcXQwXhlXRCkLt/junzW6QjSrF9JD
6EOmi56p7VOWGWfr+ba0pQjTcgM3RWbVLh0P2f7MtLUqGvGIeQTupg9beNtH2wnpMRwT7Flnn3DJ
coxVmXhtNhGZncviJduvK0xm8aYgLhCv4Rz24u2VJ4YTw3U6iA6yP7f1VBTeNrdRShdai4Vi5BRY
mryWFbJFLQVYuT8z+84DPPh5A9KB5zvtw36ycQp3kSUkeuG53LdJC3zVTvFLfKb0P7YdaVR1Qp/W
p7Ew0W6T/P5OE1S2nTt74vTQbLE3i2IRWMEcFwIAOWwG8X3AljbrMScvrOR7rFWxiRB2tY7FU81n
2YsmRt29x6ovBIG0OCj5RFgQZ6Yfdksx5exDNkokMbYPMgw3JJybPzhPIVwY/gb8Q9Cg10dEV9qk
nOrz6ntXB0q1RtbKVZwojHzBALGML7Bd6O2Rc1Aoco22v1I3WdCG/1A36/XPu7kpJ6O2Ezdf1mfq
TS4CcJZQawdEACf2IPA6BC8yVS9U8QbJdJfVQbnpynDcytqN6GxRxqfkJAMd22S0233Qelvc9E3b
1NqRIBNt6upoW3LvE7nD3olDOZsbf/8T5QNxi3aNFhtCMUErnRHbQNptPTKgHGwvRdPhOkoPP9nN
m4IDpot4XMvNHx1v8t8WzDUrKHSbEsf7qaLbvnJfk6f6cRdcbjLCGEYKt2jXem0SHrjo4lHf5gFz
K2hQozynAK2rECx1WiOuvbzMghwgLqYQrGxGYXSEYqh1sDlwvSO1EjuxPV1tVCxRR4H3JTALa4u/
Hu4l5Q3YruMwi5uxMETzYRUVbD5lp0TvWIF907saqCX4Ept5fdiM1wPRBHym2K6J73Jew+yrxdGZ
EOv5graKMK4Pp6jDfrmJrNl/oWshgkIM/v15xbYVbSLNpoLpGVQHLaJGmW64N2xGhRV9d7oXEo8t
BvtzOtY0q0L7tS1296mb0EhWmfrmfWpiEmdYhm3CUrTkrO4bqho8MOa5NLLpEHeexraK6s7q4GJb
6Ud6LaSQ6TZS4JoayRYvWd6E0qWyBf8AvmP/sytj9nmBVtu5WrY96/u1k2KN8Gh3K7fsb9y21pyR
hHAeu3N/V4Og+BDS1W35FEKMar4iM2fLbzGQidu7lbvkpD6XyTYkxA5ol+tsLFngZZ20dsR+xUN2
C7VEXievkWdHYdUjtjNV2grB2rbUpqcgZDe7a0xb7XoRhCYZGg3SXzGbAqoSy1gFebuYmbb6nKGl
Yk2chQqP+aZRZCJfBHA3IsXl445c2B3+6ELF+L5tBextlN8vNT4KMZ3HVLG465Z5FvNbcxir841N
OdHUPXOLVlRU1vKGv/NSdkXkLhHdByAY9GJdstW/tg2QNCMcuCEVQzGoEQ/aVNn7JFJ0qnAi/wQU
/ErBR7R2fuk2USI6I3GJOi3DvFjS30O2WgbwnYX49qdPdxMSsRcTa/19gy9c0fzIT53PpkfkNWWX
uD0OewmTnMEFohD8dvyfxVnztpdc6ijtLRVm/CwfYlMS8+Gu39se5I3yS/RTz8WDxSPuyeakY51o
IJnXpK7beTstjuvupmD4rt5hiCiWu7wBuW27m2J1bVshnt3tPvvsuCVI7OT6nd+VNGxTlAAd49qO
l0pdsFY54HZrRzI0pEjIPvdxz5oqoTHcoUXNRqv6qWs9r9EivIq85Xs9pWJTJ5aV7She1X2rpJmT
WDZUW3TEPljtZKPd61BuK7eKAHh+MkbcwoJKlXuBQiDJR7M7JlL8ZfURyYL4RjC3hL1AMey4n4Fq
hBk1pv3bdk6CF/tul8vSWRYnFJnLLLdHoOu2svjU6ATwOEdKxHu5qXpNsfnn8m2sJYJ6eOqojXGr
Nah9nBUvsQhD2MT1W1lgV2tuL5GVUvpnU9roYpnRyqZgveCxF59qFSXtHX+XOTcNQxkTdXc22ey+
NeqlK6drrK14FPaFybhRQ9ZtJYUIV4iIBSlCfKZsD/xCty1rdvuFRKSlRUesT0kO9DZbSLgCYVIv
JqO3WDrue8ldU76tD5TzFn8YkBNGQdwoep89Ul0WC3OSD8UFt2Vd3FJloTFCMZR0SztE5WHhMN3H
8TjHnMMP9meItL6hC3ZftK6LRXSdkVtVEWAeicF9l6HvL4UVgXT76lDT5e3bBc/hhgvsNmloW8aL
xZuZaR318r0AsQGVdn25M3fREBR2j+ePvtN5KbqXnHfVvTC2cgvjbdVnbxCTaSselpvocicITLgX
dNmrprJbxo9STJGXHaVdKsp8uSrkbZACYBb5sN7UyP5n4xa7GBQyUStdwzqPn+dWZg11sLJSTR/6
DHWNeYxVczRsLE5KNMjH3qoryzWoIg+Dl5r90jxHal2Ns4+Dcc1u2WoruW/WZN8Of3dAGHXbVzG8
gJM11lWzgjqkOHRcR6s2fVGNUm66FMLT1dggioqPTs5O/H6Jx0E7lUtZ5R9LHqMfhkRb92NuDs54
gLW70tdMi8WkHI906rKamuGTXDdtdYsrLiyO4cj3Q0WloeiueO+APxkBEAT9SM0vHu7nlmfrUKjh
Ih/rSp7WKxVAiJ9VqYqivlIt1gURwy9yE92pFrfHIT348jSj/9K6eLpsjdGsqNSwv1Ouy7UsJwxe
dWoe4Jw4gGDUdaqu7CRf5fagd07f0yyxSUxKDno+ScRuJZU03Ejg2vPFQ5uLot9NaAHOkmuU4ZRp
cIXkUrPo1krg4rxhbacFqZOddiMxRgjL9NmrEiJYUjchSx39dsz4YPoyr4GGGV2XjesQmbFauVKc
jZZzCTQo6U1XGxV5Xv2RntV0l1dm0T5VRomqxRljY7rCRTpUB0C+akl2VS5fJOAoIDvjdrmryXit
Tw0VT/3GybtKujIqkIjfbAbl+lstm2ZKDVTC3/2lWNE7ZUE8zKM+uh0y85rKMKSAr2Y+0XMiBvRv
bCi0r1xjpy+d1c08IkJSbzBxxz21RnNN3GmwtOqLsbK8Eha3mWrbnmayFQ4tJYqka5QxqnmPSIYr
47a6s1QawQEZvSgY7DShkqUw9ItI0E4Xt8BNCvlgG5YlRCyMq7v4e18ob0v8zYWQYN0Y/7aptLM5
2JZIVSQsgccNqqlumTdbOuqmpp4BTGQ3m5x4+5B0618y+o1MztunKMpqcU6E3dDV2XsZaaFNNm8Y
70G4+JtIeZ9wtpLn1iINgQCdx2ZQSzysFkp62RsqStno/0GfkOChrqvxIRybVrbvZn0tJTvIeoXm
RZJYYou0Kij9njvieypkxOeF6L/2bGJxNCsNo1uH96J639d2WH5N+swMv09El2OQlEe5eNfnvQ6T
oRPexu1sl73udP6rTV2fLFNChdnI5V6lGdTlHy1msiWoqC4ONsQ/KZo1HyytqE9kGyMnOa9KIk5S
RcNBaHJSXhtDWtvHZe6RZoaySkbXXaMMUY7Pl240MSWDwXaiI9BUmTqWFLhv70ytDNdPAwsPFWkH
QsrRwxlGvSDQ+gxnyJOaq6kiHasuTwCFPVgdH281F0h9FGe8ituB4U/CS7nElQMMO0kiYu68ph6h
U8+FbNTB0DZt4yKaUiWsbAQY3taz0yB+WqYoZQlg2NkBBlJ7MPopzo9OvyBPggdgOQjXY/Uxk6VG
vu1wWPmj0cy0jPL8c4Z59SPw7uyiUu3hG5NPX/vWKi9B6Bgh3p0l5qC5FfdXFBHJnW3HenoeE2pw
F+zrqoeYKuZtkY7apZ2OYzBMDi9iT31Z/16Td1r6HVF27TEe8/lbqyMpc+1VnRJv6ob6axPV8FkW
NEA+rm7rscWsfAUSU7+GAKGV7jql8XJQjaK5NY05/YpcvLljdMu5y6kew9IrtA9x3UoXVsg4j2N0
GS/UXJnwYrPJlr8gi2ZUy+uq/5u1fHTZcfPz1g2rQbP8CK3nSaX6/R3nxXwJlzNG9dE6+FVoQXDx
srpTv9KCyIwblW1eCfx7ShUvpqHduG2bUCFXzNE8RhYrPTehrWWeDGNNMkwudpQiBlO7r2tZoECK
VFMDnEX/Dh1FDsBjUTFiqanc3BBgTLe4tHI181M2SPTtmupkFYnmp4o2XadhpHyy5cr6AnUo+ZbE
2XCJ8lG7m2aFp8wxw4NTqzL6pVy/VKcus72euv3sqnLYXoKpqD4ztzEzjJiWPkuKXh7iiPeOrd6H
AeX9p5D9EPm1U3pfyk5x6NXeORqGPB80qPtf1EKNP4aJYXqGkyWHSVrDhzhFu2NNak4ndlBnDxxK
c1vqGkNqIsWjj8KuaI5aYSXf50pSHju7i+cgG+X2G9rX2fJRNlIA1GNprN06ixhZQoCGXtPigyQU
ByJwLmX1rd3PbRfIg1oU/uiUGkJTORmP2MSnp9RhL+aXUSd7qh6OCENm/SqF0XtjMMdfrdGAbjBe
jEelbPLDkIYkmkPqP0E+i9BE9tMUntBuDlHAuFQ92sMSXcP97OygZgX3boqS6bta9xG7t9GmI6+l
ddf6nIj2qImcxHt5Ji+GTnRqy14NHPeGw2JajcL10Ix98S2XoA2/T+2RjGB+42CL/sCPhDnzqZTk
MryQpdEcPjgLYibjxp5mC0ch2+/VMd8bNndozsi1H4moPgJQR9CLYJ0GKiYnaYjVgXpNFSpasC6U
gvFZ9sV8hx8q62/UCQvJCXlOrZyoo2XK12UhhyD1bGeyjY8RPot0cC2Ft42xRaVk3PszgbvFnSyr
BbQkFKMg+ws/WyTTWTUsgGSbpXcJgQAoiXp2NKwHLwHnML/n7TL5RRkO1s0spzKd6EqW5etpiWjt
liM+1qO6JOt9BXrEcuXM6O6T1MHjToyBGjstAkUkaW4q02C/WLDTVWRJ0CvybejqGGaGqJFPPAa5
dp8OubG+mTP3UicM9AhKh0Z5wUKkIlu/RQuazaIYKLkutLNlcd8g9sxwe4Dg//o2/2f0XO0pG91/
/xd//lbV1IWiuH/1x/9+XxX891/id/71My9/479vkm9t1aFM+MefOj5Xt0/Fc/f6h158Mkffv53/
1D+9+ENQimD7d8Nzuzw8k4rQn78F5yF+8n/6j//xfP6U90v9/Ncf3wjJ7cWnRUlV/rH/0+n7X3+Y
sCz+FUYiPn7/N/H9//ojaIanvmqTp/w/jkNSPgPc2T71568+P3X9X38oyp8QdTT4F7ZJD0eTYUQg
GuRfjD9N4p6oEKP11h1FFby0smr7+K8/tD/PP80/kfpOn07mn7oK28Jff0h8nmmD8HIUekwao6D9
x89L8OJW/p9b+2uAivYSUcH3wVEJZEeFOC5yq8+J6r9w5pPZ0euuXBhGy8wOdPRy5tHWWCq7cZGU
n4jITL+kDmB1r17kwkKBiQv6WJRK397kNWYMvyAFkWY9VnIw2Bb5rfggzOxT2dFWojuE5NtFDDJ8
SypZejIaQ86vdJkFsbtqctX5K/TDIQCCYL+XyyU0PVLJAaGm5DPdEargqBBPkENAcF6HQMoVoafS
4/kEWFUtr7F9aI0rkiKGN4A8LwFhXBgdWp+hOUDygCKpr71WEHNnozbYBzvhdCkn1fBJQaYF92KN
r/NUUo4p8kYAAQAJ3oCUvHQAbEdmqYTdyrQg0b+GEMXKoGvCzrJEkYkssu5vl1mp3zBW2a9vPMtl
HjqDJxMEDQyrVzS+ZWoW6viZ19HhiABZNxNz4JoZ71B1LZl2MtKuHK+QojaZ8D6O71KppBeBXnYY
sqCbVrNN/JnRvSrchS4QuhtCZK8BPSZondOl6FyJmkDhYo4a60NBEdJi6rYG3Y2nTu89zIDWB9aQ
1eD2bd+QAibNs46HHmadzzTXG4c+QuZqjYv+mBGX8n2p84ZsDnjZ2vSQrVb+wMJi/tw2iM+heKg/
2oo1ll9H8rJeQmORnwTBLANTSpoJO8Ul9JvKLkt3WZr6q7N2+XNdjvWKGMLRmkvgUnrqQ1uT0qBl
Z5rezKbmrL5esUDyupYVbUC1rPmcpSg5grWz22cblUDv0VSw1QAzECLrKu2s3LWwzPRetdB2uNAb
OtPvQp72eyfKSTLO1WpMA71WlU9qN4ahF0qDAssnGqvnAiXcfEGDaX5cy17Wj0VNfd7rEsTGvpHi
rfIjuQ6zqyw0Ea/S3xsriq8taYm1Tq3WXdmDzSF7QB2kxoL2M+7eYhYpL2MebWYbBx6DAjyPcU1m
38rc9MugIQEMzfLue4W169JoWundOPcG2jPskT47CHdtEPAPnPDnKc5mN7e126LMZX8CqevmCg6F
88j7b81Q/7Pp565+Lh/79vm5v3mq/z+YgwxG/v/3HOThxCm+Ji+mHvEb29QjmeafsA0NYtPp0wL3
El6jbe6RbOVPDCuArkgYMTB1in/aJx/F+JNoR43JB7yivIXe/5x89D9VOLIOpC4UM4oYGv+dycd4
OQYZ/I9pkQEP0BoELKhbL58jY1SJYI2r4tAFen9dfKwe+mvjU/SgHNZDeJz9xUN/fqsk7nzdnuxj
fQLgcRhumy/tQ0vx+Ef2HkNB4V2OweSPweJ/mPzH69oD5nsk8Mgl7eKECNqHPe7KsCnWw+pS8f3+
yyXfp9Rfp9DXGMD9LNjmnc/CcsRZ/vI2TGKNVk2cRf5pCGq/PXXH2HZJ4lLv1cGbP5qHNIj8+FRc
6Q9vHPqVIXM7tK2YusYcjjFYTCW/HJqhdomgcRcH9bge5s+p5uWf7Jvio60cGSG84rTaXm75a3lb
vpFP8385MjF/HJfFJ+AwWQwRvxw5secpB5FWHKhaHUo7u2YbgGlmvs1H5Y2z/O1QsHqJrwPrzkqC
p/LV9Q1RAQ2sv6G7g7ypYwnXVBDJ6UXV2sE/X09xuX5hwAGAfXmkV+Ma9asE1z1HGrWHSX/M5w//
/Pmv6VwcgCIbhFm2y5rt/MYXFDmzWFrb7KBXadz8vXSjiZm25On5284kqgUAAivjYLBXbX4UtT2b
j/DGnfqUdXk3f0RX0ZhIbPEudld1IfXjRTUPGCL1pdfHjwU7TQ2rcBsObzicxSV+eWEURhD6EGQY
I1uzXpEuZTbDtbEUWPnHD0txb6a2W9bX/3xxfr/4vD+aojkwuAweLEGS++WJymctIZKaYwwjb41x
KUwU/3wERYwnr06DcdBkqU0Qoq6rrw4xWH2qzszSh9Dov9dKGWhKigkwvMQO9MGRdTdbsMPpoS+V
bzzD4pN/PzJ8P3FkzX79osqtaUUoi5KDeRM9LDfhfX+Z3M/H6Y2l42uHtnjAOEOH4pgK3ZbV/cuL
iBm4TCvVSQ6a+6Vx62vNlb3JG/3Kc4L1GL13jq1XvoH4e+3R3w4q0Jn0vQhjVF69oCX6dXyYOdnJ
x/xU3RoX/UV4WC/TW/MCH9Yb6/LXwMTz0RyDU9M1AqOBEL88RUnKDAr/GhUdzzzql9JddduedG92
n/tgOozBGBDBEoSu5rVuHORvnKwmPv71nWSbxFvArgBU6KtnyAozK1SxJR3ik3nZcLLzVXgyT7bf
X4wXUoDA7cF4MCJ3wM3prh7klfQZ38537d6+NW+tk3OKfMfHQnIy3rgy5+v8D1/t9XRKeg6dmo4r
Q1hfHAcRz3d30StHO6c04bIELmhkChuOWzyCIEDc8c/v1+swzu3WME7DwjV1Nqfqy1tjkc5H0MuU
HAo3utAOji8d7EvVmy6orN9Kn6RPyVV/R0gJ/+n34Z1+UK+kE8vC6+p9dd9e6heLO7zxzv8+qlg0
Hhi22CUSHfj6dg11VVukH8eHvqvK+EamUPuQKsihr/753H8/DnOgwmILrDwji9jm/zp6VVKONsLM
GCGrYc79JVcHitg8pnPwzwf6fShmIDIMzWbmVQE8vnr+oNM0wLPpdwKv/IYuFzwQ7woNsNV643b+
Nu/CrCQ1FiSpbrKlMgRq8pcBGXKDVKI7kYKokY5OYaIzvCwxgGrlWzP8eTP94skVhxIBBfwf5vXz
S/fLoSDeCNkGGZkAmx6W2/5O+to/GlftXXbpBPZddl8Gzd36YZ7d8ov81X7jRF9FwbOKsmTqzuBA
FZG7xprm5Zmi1EZ7O+VS0B/qU3vCGOahVGP5pB7q28Kvve//fA9fPywovygoCAA56w2GklfrXsUk
y3sR70mZtAFN59V4K3749b3jCHDsqe1gDoMx/jotPqbQWg7xkhwWr/Ls+/ziLV7wb6dAHh+7QDTz
xNuSqfDqkkVAjBtrAUMRzTlkCJiLrt5P9RsP++ujWAYsBKZLnnVBgrbFYPzLcyFlZpsT+Kf4i7RG
uDKb+Cqzk/4N9vHvR3G48+xDmDrB3opC3K9HIQcBkKWW5YEKXPwmxdT9EBV5dfz3bjoTIwVkDqBS
7tNId3x5FKKpuhFuEAlT3aq4A7Rtr7FJq/z3j6Lagg9ECrjO5vzlUepmHee2LxH0hpZEUEvH++2p
PYqiN16a1+OQOB2bpT86c4MVlSUu6i+3pp9ITw3VloiTEcGDojalt2I/xnMq628cirLU66OZpMLy
orAwVMhF/B21no1JlztJhlcmym+1qLTU+M7sSpjVid8UdVuQ0oZrmigbnefRAJzQgWsAH+BKfTq9
z8GorD5YAlk+ZIa8ku0agRkm71WLFo/2mPmjX2rtjiWqQqcl7+VjNHbKVy2uaG7ISyTfo2SuKz9G
02L7i30ON7PIoiXMaQSK0LCVBchBCQbZKNAFN4k1TJvxMhrvTdJnBzdtbeUiIsQ+v2pWyYGA1kPl
D8xhSQsWoQR3ESSTyCtsYpFHU8aEmvmoHJr5Y9poFEYRyTjzo4ZWR3HcWImHHhJFrKWunfex5RlF
MQ98kWx814H/J8A4bdJ7IiKG+aisunMHkGaCK7DwRWubRhdeQZ2vOI9tTnhE1MpuZ+ctiP4w7B7M
ITJumhC1VpBbhW4Be7KU0TeHvFOOXMy4cBMzD++GoUhyl7tXErKGdgJ0jTQutDnlevyuRTUSDQq6
1q1ZD2MZjBMZ8cBNE/PdWKerTuzMKhcHI1ZGFCvrWN2WfKnaw86u/h02WptxHSOtp/EpY7RN2r6e
DskMfoOfpnxK2pyRMH5ic0M/m07ZdUVT/94GT1F6AI5XgoB4F2dUa6pEG6poyvpyyWuONq0RJFOE
DrXmmbVZKq6J+u9Loy1FggYNE1TrRnJu/VANitWetZIw5g7W0MveiIEbVq2D3NUrFF2CIZy2UsRo
LoX32dqHfRBbbZgkp9wanSg9tpj9nlJ1KQq3VIo+CSzJWRpaqVpNpP26zDcOuQ8d9TFslQhhxjTy
MepUVtDpqSP54Gjmz3GGRMFNZzlv/dTRWMLZaYXWRRuqOYjrzBaNUwnPSV1O/UI4MtV0kFJF+yEi
uat2VX3Q1muKqWmHZCSsE2Sdc2gHxjTOeRCXPIFuQ4HuYCiVioGtnGwXoRrZxbkOgAAaQhlRau9X
7W9LKcuP2KHy76pdGE9WJWNrqfqh0LzeqNhTWYw9F5OWKI+806tx0eICUIKUn34qzCKlawv16xuA
JAt6ZmeNP3i21oY6RahDYAGPCV4360FAdWondy5Z5LF16kvdzg+RpklI6WecP+7A47T4i9UpXK+J
yqxjVDOPt1M7EqIcu7M/NCq2PhQkRhEhSsjk8kJtahKHp4HRDXdzWNkkkY/OFUHwS+SO5igPHtac
dr0hO7K+I+QPLaY89fl8jKS5jU/4M1ETlexQvnVpkURwY3PpUcbcTL0pxhTtq5VlzK65prABHCHL
8YgMQFjRO2meHxMMETUiqiVT0fmMShKkdGI/Z2ql4rywZusDMoPxc22kdeSTNI8EXqK56cFWzo+l
lA+3No1Tg5e1MK6NwkgHMsf7/sOgqeMDwL9R4TqaiKyagk7vsdHT/qqTaiziSBXkZ5UOzuRNVmfd
pjWbfV+TnG4g0r6Z58d4HqTI9BVEjvGpiVWb1LElSX9kLHuFv02fQswCFbNWo2II8JVRKdrAGIxF
9asZtZ/bJkApaAhUlNIdeSB6MSyKy7lX50dUVNI7Ct4TPfGkl9RgrCTjOZJw9pzqTI/bC9vpTc0F
QpgQ+MGyowzyHgGDb5ZJp7thW6iU9SA53KodQmvPKR1YJUhHJ5zpGphUF91o3SHPtErDH/KWJ10K
7bA9RFXbrJii6yI6UjGLVL+H72uQWytycNs4ZOmpx3U6nKw4DI9dVGeK34uwUtKgnQQ/bOJkgaNL
a3EbWVnxiF6+hr9ME2X17KkdsMmOTc9gWhUJAbiEkjIqrd0cecTrdU/RMOhGMBfYBK4GlDIqTQFy
EL0YZvXzpMo6r1rawTVMU0KnPZvWzOhBom2jw5iY698O1g3Fg63VxJ6V1fV1jr9HIfjYzjmyTVwr
ljQYyDcT5sYsaOgXxbdDZKOz0IthlPwBqFjoLsA8Ok5d1T9F5aAanoZW6UeTQk0MeNNDG3mBEmUn
HQ5D5Kd2y9A+rYOUewsZKxifsVs810szr25DEwAt3jJr93mcwlQjiIY3kk5TYropq9vvg10kpsde
ZoQRoKPyAWAa2aqrzjZDa5kMEDYyvTRWXmZrYHwik1TkGuS17lF9bmi5FE712bTSXnNjTQETsYQR
GBIJGVPt4hW2rhhQRh6MugDaRN5MpjRZxCzhjJ+jQZurIC1sPOYkR/cD5NhGtLto6X6q+oyBBxtE
9T0cVoFWHYpauYxn0149XBeydaFYppqCK8/1dxUFqff4X/oZoo2hfE+dcrhyUNwDO0p5olzqlmA9
CqWY7gQtR2DKJu07oehrfZzYnDZeGi7O6CvE5CEbK4bkfTPKAu/TkgSCYKCbMnyGkf5UGKX1vNBy
nDl0PFgsZ6JZc52xZQFhxXgwq0b89TQY1VfHWm3TrWWxLOmURVZcrZ8IPF6IwOXRKjpFCSB5KcrF
jAxSgmmNUutzbylrCHADFO4BF3z5RaqsoXHR1qtEnzct3At4LPCEzIY1hz636ReC2xl/mmZlZcWZ
1M+jWddcjIlc1Is+1ysEMCPZPwFBffIPcyTSz4XR0MJRpQgaebq89p+xeRUDDI4OmhAb6OFjrgr6
SkGzWReNrfaRdiq4KVNOx8dwHvA8hbo+r55J8tI1qtr8SUc/zctBX1nnZciT5Xsqz7S7OkmuTfRk
dg5AjEzP2T4y+1bdYaBO89TOBFx7+GGG09Cmg+ExsBp/5xmp1l7e9/FN0xeL41mtsz4sFnRNz5oU
83vZx9M3APQIXg04YSgAUyN8gNQY8nyHk/U+MY3Fl4VLhpxo7OXoWJNSvVhDtLOrGyfUeq8bJx6+
jA0X5F05yNaPlYpAHHSaCZYH01kxHDsoBwqejknrjitjBXj5SdOvCfdkPai2soG5LibbETHRnH9w
ULytRw3DwSeQIGyH6aDH8aFqzdBwB2KUgKNHq724emfN9/mo26WXFXrzDdYuiO1agkHpG7Om/mhi
hL7u3FZOGWAiBmIoA1i6HtCUOG6NFvQSYyeG/7hBWXcFDM6+4mEfE4RjadMiyaod7TCh2nEC8hPT
H6Fdt+YhHsowqBKIc4dcZzEkjyGLGIRCxUdTswflPllSCTsg3vW2+dE3ibR8oIqtCcmNUsiXCPMc
sm/Q83eHRKuN7GHV+nHyadU601FSCfu8QAfdmZ/Z59TmbRw29XQzlrJd32oFrJd3I8zg/oJMK3U6
wtwfNbcD0/8pTijJBx18WKIWq7YEcN7aGtCajDfQS7FcsF6YUpRL5FVbyTsb2HbjLnkpy7QbFFgs
aRFmhQ9SLP5GKdd+BnzEzAT6O1aOUlNk+sce+0MNmVKXP5O+PUWnEgqhfKM17PcuKd8neuctdIAl
D9Mw6jSa3GEzXydhNjuGVzBpX+ObMViY52kxOoE1JpJuoqUD1NEysoa2E4C2X76O6uygn+qH9Uvf
Rjp4aV2rjxkbHWJ1k6yRbiCOGvaFAwWwpUU8GAq6XIXZfqZV3KsUWRJpSI46vN/kuq4XZTpJHcNI
5oKdTh+ZYYH2A5XJo6Nar0V0N46jNl1IwK4Z4skygWcyGOZ6MOZknC6t2CYdIYvKprzUu6Ytj1Yd
wtCP0XqjdR9C531vD2vyqYzK5RPmaNU5hlNprZfId+VvzgIB0i3A70wXxO3oER4pePkdyud4Mo4p
1JPkBNREIb0dA2kVdP28KO+oeo3WrYoNywlGVWIskftWh0Nij1HuW2QW6w9pIdfoBwmOsgrQZnr3
rEYZ+pW2ZbVzCSA7zIlHX5XEL0um6DsE5oV6bFJDNR4bw2pvZwPQ1DtJqQfddzrJwBGJmy8zTjbr
RPNzInNv/HUCXAC3gLfkppMHBuJGo/vtt9M8JL41S3J2dBrgmgHVAQd5Jk4985BjaY7uW4KXZrZS
6zAFeYoDw3WGfM4CeSrDxk8B0kVBOVRa5FH5X3ijtA4JmmIqbceVnbOQ3V9dhl6bLssY9Fyq6Ism
D5oDIb6suwdclCvKYLtP7Eu5JeTEMwup0n10v9Zjyd88jM5A2PTQadWxMBE6GoW1DpcGqR45njTt
f1N3ZruRI1m2/ZX6ASY4GslXkj5Jcs0KDS+ERs6jcf76uxhZeTtCkZXqeGigG0ggE1WQXE4ajcfO
2Xvt8b6J0O/s2CRciOQuPAi4REUHZ1GtBgDV9gTYULG6aHzUxxkWVzboFel+BWwHUluhJuGUSMqn
otITbQfA0/3QEizCJ/AH0vZcqty7wOb+qid2phcCL04baReEwGXLgaScimJbdWSG1h8t7VwESh1z
sTpgQp0nyt6pgpFKbfIpXfIPLYeee9LUYQxesV/GeoTQpiRK0CWAd3HXDbx9IwKSunNhtF3uYcVi
9XVVHEENHZ3YuqjyRItOceAsSBcSerDQM5NEQ1NNf5vKRw21YkArU/ThiaHnjvmtwmu+kjrD4YUY
V2qTxHC+hQp06iBpxHAHuMkebpS0Kgtfn0flvQ45SG8Xt5GvuuIoHMVLJCu5A9d1Z0T9clPVQ934
wHuid0Qg4GExvuXGWyGrIfzWjmnxMDdxnATLktRHWLF65FtVRlM/a0cOMCZdhTdn7qb0UKhl8qHL
BbZtGddW9aCD5usDJJR2eVoVLXA7Siz3MAGGr/Gg1MXAESXpxWnZT+AnLa3P7kxicx0/g53UXtIQ
iu9yK4+qEy2z8+xQFl2qeIU6OPcNmeb3AxGEw5aTa0OcrgU0AFq3ibYY2IBOji8GZDBlw0g9KgR5
9Pt1yyouOviOOSrmeiR7ph04XMz4687ygv0EM0tuMdvmpcN3k9g1qP0r7S4u2CJ8hV+OSBx4Ot4l
S3ZHU5tgRU6yK5NLwB+lfpIuSyfPBoUzSusZAi7RWQ2Z4cVSDZsmS1cPYlMAsMayj+8fk5tuL+W2
0kV8VXCM6FA5V7OxNZNlzR7m9ZiuqEqFxIJmdJqtA7aCF00FxeiY4WjSTpOIM+wrZVvm7ufGcSK/
BT3cnaHZLC/7HLwb0ttMcMBbRG8iXJ3b8hU7vLgUQi/CXdrBcaIm0bUP2jFz4/FG7Nqd6aQxkAX0
AGqw9K7FjsLbt2MnIKPdqzvDYujfGFN8rJp+qDexETbKvqMSXeOWKGNI7x6HNHDIOk0AZLvpJcbk
djkDrqtC84PxLuJHO47qW/yvSrofANat0BuEYaimLFWe2BH+YW9WcEgBIJoF/ASOC6jjazIEfDAC
dRPAhUYPtk6unyQ0g8xrsZAgS8p649tI2syjgCP9MBKeHB0cnHom7aKZB0yJUmXcrwhT7CbwevLL
GZ8oT4Ahe7T/xCvSi4jFgpcsjVxyEYw5D4iPWomDtDHUQ8ThCtkvsPLXyjV4fqOmiI560kN5l2Gp
zZu+0bsUoHJmXYatYj+Bag6vRRqG4Smq7mwCzNSkuyVWcOGYfbaCmQ1scR5HHGCWLUd68l/0qTsh
ZDu+TAagep41lMtJHLm1EmCW5wZx9uAUXXOtYdnnki7fhEHpNhkyvFJmU6qY7YSUT1EprRtzsJeb
sMhWvbI2ORLJFlQPzoPj8FwDHnyBbGS1QUzrcvCGIpEHDcF87i9I+MeNFlbNXW0r6iO+LkFtqVsS
lcQw8UYebIVflMzEV21bgwt05rQ5zu+pJv8adtCsXRpYy5xASRtek+jX65sRhRwgjri4mEpa+14L
YfvBnQ11Yn1PZUNHGUGZp8ahfVkbaTmBhLKjazR4cKyqWJnfylxISNdjJI4ZgZI6ONyFTp8N1vg8
QRVn7QZRxMpWpr0iPVkguPABhreXozXwcp8aldEkYUUfSVRwxHJIUFc2lTPreiBsM0f/n6kOfVeH
AcchxLxjbawYO6OnQW4imyiOaNjIWqsnn+OVO57w+CwzN0ljZ5GlaSc+PSgTt4y0oyBT87rw1Hau
W88Ria1DQXBjjhdNlDo7nTIiZZtyY/QZ8fikFYT0+U1ZRXtzWX1nEijnTRUKPA4DKiAgImhb+UVj
82FHCpteivmN/DOyamAKd130ng6mfHWxxNSboo+TD2EAovYMbSzuutqdHnGRFhcuqQz1Fhp1dzGR
J0IIbBXL97I1lMehR0W3OvGwu+WRsACJONqdVXckZilasQbq6v1S86YmMWuDTdfCvpGP8Xwqwrl6
6GjEqkGi5epJkoUNHNmcwDdPD0PntRnNgSYr0TOnAgto5rkJaMzckJbiNZQFhdeVMHw3vLCpPhaj
dx9o4NHQdVyZPwlpAkFUiCKeqE9ax/VNsog0Pwch9Spn/BM+xZjGTjGFzewlFh0wzxai0biXM34K
exrKlxxa+cE1zSH1hcN27Rs5UXOYBcryak5UgvPAzFM7txzAk2CIRopqyh3Y4KPGvnriVkNxo9u0
NfpU8MJv1Ni+hc8w3va4MWYP9Ii1gaWrasGEABm+T1e4Cv3lfHiLYwfpR4OmueQOP8eJTouQqi+9
0YpQ38B0NE9EG0Xbxijj3kugvBA3U7mh4eWhGO9xwpTEYWELuCAX2X3saEyQxzvKva4rIJZoOHcd
9D5b8dcj50aPt5EQvfANWL4XFQe12wW/0QXtt/Css+bS8hoyX550k1YSptOmgAA42W8WBFp7g1bJ
qE7NtGaTgaK+3LZOp55GpaMdlVGtO18BsPCmxA4PEZ1b+RAtU/9Y9aNDz0xJ52dQHDPpGq3NkCQx
rfSMU36OyorGc+RZ8PKRLiCSfdYYePPQ2sb04dLN4Lel/XRHcLqBYIaJV09yreq+mN3Ag8dz19b+
xBa5BEstqyc8w/nia+AWB/hdcayxAY72jdFztuWtVvfHQomXkjVKMeGpgy1yimvHbOlFVc0hnwiU
8fCrFm+O2tjf1sxDVAJE4twmqizvdMAwWqCZUyEDG4fOTPGV6gO0GglTs4TGxJQkS8Lzbm4lJuQ6
MSovzkv3yYWGbNM0CmlzGIvWXBt2XL9E1E+1Rxtk7V4oafm+kD9xZ89u+2CNU8mTacbYyIij8UKm
rxX2HrM9S2HdvBaMdUvPqgosTIANjEOqDbCw3aZM7tJY4rdVcc5em1HK8TiBaknCX4e0DUGvk2t4
9ZWh8loxkvoAL8ioN3WDFZ5OGTWC39cmAugISKhv127xttAF4Vkd7UX3szqNeJs7cZn6bRsbPEpY
519tXDc6f99QHVePOXpEuvtKsGRYjGD5akm1bcIE2Y6ScXE2qemS95tkvMsVkeo8c1C+LsdGoyrC
F6nx9INPv7I5od8tmIlheata+DL1jBs9h0K4Z9pFRC16fVO9mI3SejT1tSjjddYL1CbaSIgW41ep
T94YI2erJkIBQVe0Jk69yoyB/CJ3x7FEnIK1QW4fLptRr2CrTz0OSVIN+pLvjKerCHIuYuclJbRp
382kbnhGge8gAG4jZ9ZLHSdQ0dSw30Na16XvmBxHjuz+Qv9CYaJ/nk2u+k6bUTgKKJKKHf3zKJyh
l6UVTb6pbWczZbs0tQ5Lc2Fq6Yk078hUxUjUAYFNNhVm78h1fcUixkk7pU93ruEjbsxz2DaUBE5g
RQC1hwOkLzy606FwjmQvfzFO/WXczeTWZbCOtYBuAq6Pnye3A1k3VaswiI7Jn7hTmICd5ySq/fan
GCoDb1MzdJfEVfOTTqVxukFz+y7fLFUTPiAmsc9NW1G2/zzu/qxzwDFnCGbQtGMtnc7Kem9+mEKj
tTcJm7PSjQUr8lYd2+FId4LgIwrMDf7H8TdlPt8/b9XYoVJUMWB9EkLa8E916qx0UxvYH8o5pXRF
EPfFkvrbb4Xekp9EEoPc+udv1TPvRQFkphscAEjKdKXem3jf9pgrjH2NHvYL0cC6Qn+U3zDH15Dz
O8i6WRjm51yXuYaCStQhEIN1X5tM81wdYToIDg4cupWLMs6jL77i54eGj3TXdYGlnc8z1U9fMU10
ODjM9QLI9OG+Ugr62520AkMtyy++3a8fxTpEd6vymiLCSHySRChyATY59VagEOTlm1iT/RYaDoPv
/Ksb9/nRclSy01epiq5DbmCN/Hzj2LzE3PF1AyWEzkIyjyOCttE4JP3zsv+7zwFyKliOPAC2/klL
ks8A190wMYNsNIy9ZVNWVJOtf6GL+XVZGCb6HhcRGHIltNc/f5t6lszF0RkFDB6Ma7Z1m+JN0Yst
Zpvsqc9LpiVGP6lfLI1fv5yBuwTlkqNjc3a+q7V+fKZzR4O8Q4+qFFW9pUejHRoL29fvXkIkdKjJ
bewsKEnFp0uYpLxq7CUzg9iBl2OtZH+2j9/dL74L2tYtkFhzxqvGJ2mRNUHfzN3UDAY0O5zn1QGC
ZTt9IS36vF/wKathDDsOKxwRrvHzjUo6jk59VxsB5N2JgUmobXEGlB7daiso1KS5/O1r53LV8G2Y
wtbtz4Jfa2zw9VmZEWi51m9b4ieu7Wqa3v/5U35dfphPVjWgi7CUN+y6Tn5YB0uFGJwOp0EvV+gX
CSyjXW818jYsbeVyyZhAxY5DcfjPn/rrbrEqV9kqbCTUbPCfrqXbL2405LHBXqgtnrumn4Zml3gY
xeY/P+p/wrY0vBPx2b7/C9eS/Ne2L9+eO9yq/wcMTNq6s/9nB9O+Kt/69ln+aJ79/iP/tjA5xh/a
6o5Fl8u/cAawCP6yMLl/oG/EfabhYcWesNZlf1mYbEy3Nm8VkxsJA3lV9P3bwqTpf8CtR3Ui8NAi
keQX/oZ99le9Pco3zqioLPn7BH/Oz2sUxSKHzkyI7QSKYWPAQzCt0jrt1PSKxjLSGTEFfShUFFIs
oeae7pLgEFfoh2FSWro3RIOVhbEttOT6h+t4+efb+0db0vegqB9f6ixeA1MSqXkmSij4yz//aYkt
Rx1XSLRbRi18zAnWUH2EJORx1dANd/Uoo2ljQxk92NWi5mdAOUqmPoSzH1R61zdLMtcbBhnyFjIC
RydZSZM2tFbta21cLmlmaGdIzuPkMq0WchJkG5qDv3A4f4EArHZBX4XhO1u8y9kibovQI51AO1NM
s/1K+P55p+Cr0hZFVckdwBf/3ev6w04h49YgMnwKt7GqiNup7LtxG4boK8JGs/ci6ZObRCNqw1Ey
Zdcy+nosrFpBXTTHWIuL0k6OSqcDCggt1PKh67yBiENeEX2lZ/1Voo+MGo34Kjdd//X5fcCgTB9U
N4l3ZC5Nlyk9lTvHcjdtzLKwhIGAoCXIeIqndru0g3mxuLVzSBc6S1nVRT05tvp06MIqORXLPH7x
SvzVH8MfRFnB3s5RBp3lujf+cB0F9lmyjcC517XsbqquQXpDBUdrJS/2pBYN39Q5uzDzJjyRmqOd
WXLUvnABoe3lQ35atyZdOY6ImKRURLnOp0eqlBUk7DYytrYUSn4kXCAyThBd1pxQs4coNesAJvzM
kDClK2pJ04cxQicpult6avKMBtRp1iz6RtqjeqZY/U5txtE3SHwDcjFU16Msa4DFyrwXRLlvRWnp
l6Q/jbvJRLVTp08rR9dvKzX9Bg4VMgbW+G8SbgKz3WGXj+BtWmW8jUVcH5uRyCtgUMuaDs9kKYaH
qXgi0odyhy72ObUiDWIyJJ1tqOikqophQG4S9vFdgW5sp7bqWQKG1vHGgRQwtzS10jPmaDhUrZsx
LZnRG6bScu57Qv+8OQXCy59hIXfJh9rdukzgXC29Beg7BVIxdM3LFPN1hGL25GhZs0844ntS60SA
cFSF/rLg0WcmDqGX+b6EwR6PxTutIs0nIsTyk5zrO3Ytfaw6VRJvcJvkm5p2nKkjMe6XqSDtSLTm
OfOo+TSqnXnX6X24YsuSQ0wEIVPiRj6H9LERx5VnjrN022YeipMehRsUIJl6lZW3IEyq86lkpC6n
xjoruyHdVSIX1wgQUNyT0riZxRDvGKaUZxzy4ne3y7ONzqQZnGF9Y3DgC5gTPcA7brfMM8ad2s/L
g51XNFbJmwWj6LZBMg5J7C3SdZ8Yhj86zni5zOrQ+ENvGbfVSA6z4wy3ybgKI2Jndm/TUXE+ohz6
7+mkuOLcMIrJp4WhebaOAXxAAoaBPOPak5cxnUc6kaO+0urFjZjrAaq3JnYWGZ67aepu5qKutvD0
Qo/cWghvwiRnInL72zhOMXIjLECu4wzMGQmQ2qBvnoJJr+It4jDtQOMwedfkTHtcLXN0Ic7jTKOP
Vsn4mMeuQjiURIA6yfjSAgBGRAUJRxUXecnUcSNSEe5M031V5o4UYQAyUz6CVJi7F61BaTi5NaMs
21D8aoC3lUbDxlJia5OLDm97StMH9cFrISf9dFiUq7hJr/IQCEomncBsRX/ImVj4PI3h1uzD7i3L
rUtLC5fd2MTnBdOhbZwnzruy2K/KAHplGKPS00IH3GdSZH7vJtwxHbGcXlFdhWB46UVK/XQawvjD
gGV9zl6juqi9Yv1xXLpVwZCJLfOOYU/2LxLOamm1gDHvfGjH1tootfvOq5qRAmg6nzU5kvaaYSDG
c3k7561Lq7YxLzlabxi2ahvEmENQtxamqESbjTOM7BmZT2XCTFuzpyfmge6LUTQmoQKxeFDwgz3V
JT3P2TWTs5AEQFw3eVaATYjceG/J5Rrn3XI+aU6xY1wpLpymfJ3r+T6StKTY76wzxhLRnjI+3Cp1
ZX5rjUXexHF4soT5clIVRXiVQU4/64qRvDJX7LVlQIEZzoJBjKan+8xFPgNCyoGxUNMO+8h4Rp90
VazEr1wvLvJoivZYNuxt3o00z+f0MFdjHmjoOnZda7hgitKpvicOnf5kMfK4AV/qCbf4UK1lPK/M
Fj3nAtp8U4X5DP8JT9OlK6Xi0zl7oOl21iJ+OqCdLxGuhY2HLbA5iSGXbtCnZ6ezVLJzQkvFfWI5
NuF0NE1P4cOZW2bAj9JN/Yxh4LVSO825GUX5fhmYPXrFWJ5odmOiTxnd27FckB5xsa6lTui3qku5
FSKmhFKn0EUyPcU1rbLkIop7Y1vZyT2xY4g4NNhxdVAM/XKVmpKGZTQo+tqLbVGRNGJX2V17wjAx
CdQEZRRrovBRmtPuVqIcWVeXXzWJLILGLrBra036ADYruVOzUv2oo2U8unrxki1ucgoYoSa8TLFu
JzS90JwAF2lj+uGK5gYQLQkXbv+wfK+oGKYCriqK5ghZqDxkJQ7eyqjtY2Mj6ivbIbxIRXFVLN03
IhgdRkHihtdUfIJuXdugLZ0OuetuVTjSTB/Aagl5Yc+WsRln47xOXM1TZGWhW2rbg12jsZvQlu6z
ZLFPzWg5CQcV7RnN2cRhpFmJERlj23YwGyzEJhmaEt+YkilQ2wSyShq+IBu3g1gSMVg0It9HYEh8
Zsn3bRNVz+T81neJnuabxOxXNPzAgBRt647JGXbH3ExPSwF60TBjYy8yF987FfpmAp54MOPGvjI7
Jw7iBbJVkQMa1AvyVnOnNS+YyTS5D1WbabGbYaUsB3JMqfjuCMu9SePCfpt05dh2yR3EEkZMiGGa
gRl3m+Xpx4zMle6uKI5paCd7ZyJm0V5B194wJdY7sNOcgVw/niNUjIK27lKvLObJG7RSvZxSt5ab
DJl1FeggaFFKK3VqH2BzTEzwmNokvoZLqQenOQ3O2RCRdkDgIMytU+SGZOqVTiRKrxlm1dwQ5Asd
pkM0iZKrl1Nu3MwkHtPdTsK8DHcLLqZgVNAKelaPfovRtebmOyDexSvjNTU/NjgZ7FNRGA1hG065
yDeyhtM6SKxGZYjAAqr2pVsTG1dPBVDXurSLM4LoevYnFxHHINCDn3dQIcWewY8CzxFXTXRQ1Qnd
EdrUdrzqS6a9HqopvlttS+N0wRd11Mwx+uiBMiQ+45HxRq+or85Z5hg6nLbeySlGTOTK6dyGL9yj
2QWA7s19yCDMjtAPwjXSC5g+s7w3aQ7c9W2d7cxhyM9rukUasclKYCeF+6xmnbFvbfSOZYqiE1bZ
Im0eWPjZm9Lqe26cij/DRvBGjyk2N/2CpxIpVzTXzHXtaYcKZ6p9RR1gI7Z6tVSbeJbIOyBrkm/D
pC29szMzV0gohTmz9CK6ZN6abYeZnFp2GfUUBKpxNIShnTF1DB9thMPtBulHVgeDPVQzJtqEvclF
R36MJoxFXtjV4YnCWOEk0+1GDQQJl4e6FOONMZjNid73iCh0hljoPzV935r9/MIVoE5DGIm8dkjF
ddVUGAxRDvAaK0aqp0nbhiTfvQDtS056sMREPWIeudT10Liv0Pc+UWuj9yuH5UVBr7KBx166FLCV
/U4aOtYfG3n8jV2MN23oSs5dJRFobQXNLrmH+EYOkYMdQU/PM8W6lxgScGoxjaMUjeH26xPCfnk9
NINxVpVzd7YwVPL7pEHtVapZSge4Ka/RcSbpPtUhkXOI1apyj9op9LUGrV2q5Gi8S4vBjN9VVnpS
xF0I4IZQkuIM40FH0FEYd3st6zXluHK79atkIW7KWwgQe4O82Hukboi3FhfCqeoMfVBqenFA454/
xPRsKyEVb8Ll44Pzq28hvjKxzKPmpB7gQ+FqcC8UAioP1K02hoV6XFYJej95WjsNO2E0zMAxO0BM
XRgkgy/Uy+dxHOULg+v5ISad7mDajTyTWTu/Ec/wOGXDGuuy6I0XV3XlJ7KNn0RCTxI+RBYFCJr1
Z7QgxWHWGSt1gpudwBCImta6M4D/bsc+Ospyqh9IbyC8fqJaCBi9V89KF4uQc3Su3pWoeXCsiXgk
CbklNs0rRTylHrO09K2oi0s1V9Jznt/iWAPXT1eTLzIalLdGwKgf59cSWdQ2wvkowCkGxdidoDLa
IZtQT1BGx+nGbSfjmFEikxvadBeNVhQbroSVBybNighJGzwrb5JO/ZYI1/bqglBgpIBeYVQKHCen
HJ/cvFADJBdXRhjxI3DCBvK6y/A+I7I4haHodDvL5KGxp764mMnFKRHkhLnNKzW2EQtXaY5McQAT
GiVucUa+ENWnowSNEWm+1jJ+N2vlPR/66SKTKfKWlF0uLLuPBEFM59X24Lj7XgCQIkOmIxZ4gg64
70wJqjIn1l3z7TlrdhGAVXlAMiOPXPOPUk3Q/ruztTcqWIsEx62UMRLCCEgcpREfFMvtrvDBXY1d
kgdZ5txHaNzRlzUUk0b7HEkkTkq6WuuQtN2i77zK0kw7ToVd3pFm3BQ0e7L5gUQeXG458TNe38Ch
FHk+rTqGZTfILOjnUUX/NPJ5wMt8xvWEp2A3O5W9E5O0B4szjKm/AiNyaByhbGLxGxaFl8L71Y3p
IVHtrNlw6TdkHBAn8X97FN/DWVUV8Z6SLjs120jF5DSNtwzLmJl3Zy0ioZtZIK3SwXRuoIxymEsh
Rt6hb5vo6NvMeZlKWwJJlWLcdFOW3I/Qp7Comd9lFq3ensYmVj6d9Lh7aI/WOeoW3UfmZSAzMqLH
NZI9cNNB37X11G3JAleBZQn7We1bWCUC118Wpi9FVsjTYnTHDSyxmJJVHqI8vTHxazyG8dBYOzVP
o4PbGulrR618T4YhLj8xRt8obJXTyu21M2SJ43O/yPZimRsZqEbCC5e/LIsPdZcYaLuhbIKXrfRX
dYxQzGhz7WyLVtgDuuCuO2AL1c7E6qyE0lGdIhJI/+xX/1Y7F0gi/3zuy/5ETfzvgar+D3ES9bXL
9Z9bvDdJGT3XVcvVfP+OXVwBid9/5t+ERNX8g/kfLTFnbVS6K/jlzxYvjd0/aNNyVHKY7sL7YNr6
V4d3pSAytqHlBxTI4Uf/q8P7h7b+b/CrVhc0MzL9dzq85s/tKBvuEIKclX9gkqzn0O36uSc2JYk5
z61S7uA2Z68xYku6DhhXE9SFKVPHb7qYi+eOThYwUKKSHOhrg4azNGsHOPCyk2xgYVl4ZP1FB2ts
0ehlLjBmTE9T6+ezDcGhIRdmG9o9ai98f4iU1DTgoUAu29ZKBCxXV8qLNm+Xy7oO09LLeze/kn2i
3Olakd8khk1DaNEynB/4LS/UCgUuzA9N5H7IkVxTh4w3oEjEfd7jCeHsRGw9agsXL8JoIxDqmGnz
ujTYoXKaZ4dhaNQvOnufGtLrlVzBNPjNLSBizHQ+TVbyAV6rI/DVTzhCRahWpy2spYND7rVflCJE
3DgX25acIL+X6nCSj+kxTKdHfKZQvqLxGfI0WBHLLc9b00DO1uVn5He+VxEdVOkaV8YSWi9AqlvP
hOp3XAaDNOU06dFc5i1+AjeD0huayxcorHUF/FfD8t/fi147qAzkFPRPf14hqAUqOaljtStH5cXF
RauQDX3MrbL0tVi5TcsMn0r21Qzu13XJ1VzXuQaOb5VP/PypCJ/TPDWnaqcYA/TnNDW2CPqAY313
xC2qtvvhof2becLPPfY/vyUgUibo/LfBfOznz2uLwZgUxap2s6nPl8oQqWfIR5pAGyMiecKlPdqT
Pn1xaddf+vnS/vih60X4oSGN1MgQ7eRUQMFj1QtF4/iSIcJmXlJ7+8/f79Mo599fkGkRcjbIKsbn
2X2pDvD7W7fmNhJ7blEytbpxIo3oZHFTCBRRFAWz6UbI9vPzDCmnH5dD+mrXvOTRs+rAh4vqiAAe
KVbTfzUU/7vb7ZqWhUEELh9j15+vBKrDvI/sotr1zr1oJSCddlkOupuO+7at/H++Fj9P4P+8FIjH
YS2s6gzV+nSv6wiOT53ypDrIow+swGg75nnzxaT171YUJCWAWI7OCl4HhT/e3HYOJdhWWe2GOTQP
Ledsf0EStctXt7M12RBitfQrfM7ffjVQH+tUkI7VdzHXDytKUMRz8uSrjcg0KSRxGtPo779YTN+x
uT8vXGbXGhgkAIoAUpxPc/9urDKzJipuh2896q8doDKtSny9u6kq7RT37mYsrsdyryj3fTMHZm37
XY1jWvlQlS0l8RZwtd+FwNbwHlTGdsk3k/aGGRGlKsK7PPMT04ccsVVHiIP2LjTEvjU2eSRPG/WN
A+8GeD3W+uciXA6jcuLkNs3gJ1q7sUvs8bG2LM8qqP1KbVeFVwA1vG6gt4elptNpKhc0lBZMvSgF
7Y7CrUq2EWB5s02+kszo6zzn50vFu9HQVxWLifjos6SqJWBFAT3f7FLQ6tsiQlU98iBclSkyq7S2
ZyjkzbKtcD3uoV1oqzgSVR+yjo1lFS2p3Hlyngxds2NqqWLeIq1MiZrnJokRT+ozsD3My18t3r/9
swUvMYvyA47PZxWdILt7TrS23c0OZhTyn/z1vfxq3xkfxRniqXoj/OnemD2p0zbyxE5cX4nz78/p
b1Wc/0g0/e8Vnuvn/X+q9/8S9jZbzn8uKQNc9GXy+lz+6/q97l/y5PXH2nIFRP5FQHX+MHQWlcbu
wiiRzf2v2lKx9T9UFUgOmDwa7igC2H7+Ki7dP8A+I0EitJ2SxzH4v/6SD6AsWBcqsGzol9+h3b8h
H0Ch+NPiR9fCFgvDi4HnKhzVxad9olZI12CayRPW0S4/TVFFz9uqExNzC/qatzqernHjmHJkjh/K
FF8VPWzgukzwTqWGoBh+Q4YVS1qYfzeMdoddz6GZlgXNruel1yMjIMbEeKsL1OhBZvZL4dW12d/x
fAnMGWPII6V3kcJcrkna8mBO0OyD3G6du6TUMBuqUO1nH0kqQ8CkJO3Rk3baFH4J/0nSQZZOdizz
QhIMOYxwJ9zeDklHT8052skqRe1eAJQ+z/TO+oZ7uKt9bWUDePTvMKW39P3qDe2l4d3tyY+vLaWc
bls1sYs9xhtjCmoEhMN5Exd9FIQ0+BtfIf78hUz58C1Fmgj0Ju50JFb62N3IKM/FsdRk7fqZWvXH
0cXgeJJ29CS9uZY4Rwoc4QSdl4tubyWvAaYPkZwLX4s6vd12mpMU57DiuzEgJT26KZgIWntNzfsd
Y6HB9Yyyby9xI0Ujg9IlfdYYY5Y4GfhpvzVp9WyECQUFuz0jXx+mKOFH1dT18RM2FfVCQQ5SYx90
KukXJgCDc0z75riTydjey8Ia5OS5ZacNGyVxGnff1HV2q7tTZvrD2j4xkpiBIRnWxTG0B/V5hANz
YWeW/ZKVkSmRpTM38yeE/hT0jMs1+rNzepGbbvetblxSNowaSoNXYgMXQRwqxstiTxEb1ZQud5Fr
AQIf7RBZHy6OPtnSrq6waCiLQrRrJdHW05erF0AsOGSvUtuFAyGHZbB2i1I1xolpguIORmrtgcad
LaCvWJq8VtLcbrYIaUJePkOn885r7XfMq0t+jhhLv+4GQ3XOUnPQxb4GZpIFi0kWte9Oq/HaKaY8
2uahbRenFaKC8VAqbcscV5/1MYCXKjsSWybS1vMuAh+Tas3atR8a19yqzQw8uy+sPAtqAqpDDNuO
eWRaQPovMVYL901xLGM3oa1D3ZjM1eLH5ONcSy3GUCNDe3yF7gCBQigcS/EwxvHAzNptHlOdiK+A
HCeQDRSpNdp7vUXqp2TDcuhNSZZRD1eWzpWAjhR0WslgpcdI5QZOm1U34bjAhGhKBT9bEWHSxnQO
ufmxtyCXbLD88lZBRajcd7Qg0SJYk/KNmcM4BgkygG/OOKr3LkiV0KsyHT+DFhHjxKNFgI+W4CQg
k7R5dckHgVGVqioDpzTBTsgZ9sUus+ES5joRMASDrsEqsig+2oKkbR84DaSNCEL0DZiCd4qJtt9N
aE4mTr5U4OgCnHSnJZoZsIm2hU/PC+9hFkfytRtoFvpjvjhnNTZIOtVpw2Njx8l0S/aldW4aa3b9
XLqNFpi2VWwJkzJSf4lmu9nIqo4OmOZasi27DtAHnIO+CAhRVZqA4CZgF7oFtmuraB0cnYKNmve9
2bqm53LMw25Al2jNTsrtI3JLDrQKIidiBSZXDAR7JBPkCsGA9VQnXhZ2mKq+ounun8v/R92ZbdUN
XOv6Vc4L6AxJpfZ2tbTLGAyxudEA46iXSk2pJD39/gqcHYMz7JPLk4yEYYxZaqqZNec/v7/3ghUa
UhZXm8irPAq9dGU7xzkPi3uwVQ2deY3v3PkMQnnCTzVv9nbqq3/YwSqGTTribLXtXRwJsSAUPuWa
iaG70V5WEAFQWOnpsqFlgsN3mj6nNChf2yMK9Y2tXMFBfyqpRqYzuJBNRG4/PXgkt9tDRO9i8Zez
3O+7DpxdAPiG4RcJwGjvI+9ApLhU+8R1ySqdPV3wlFT7et39sif/hxPjb3IiSMfEcwiegKaxt32E
3kKvyKh/9Zryn+nYYwxZAGFGJoNSa3GdGfseyhLJo8Zd+dJZm0jtvHGVfwvGf9tjSThQKDQAQdeN
Ph7sskF0qO5Etw/a2rmAwTx982Ux3Hd54xFY/G8Y8h9u2Sii/x3Lmu0caw7g6VEckQrAa+j9g22a
hPaWKpdwV1RebydvptOjpPFFb2IswpyrvqOWu8tqt6NL1Oa/26FoURz893Hh/1ua8dP/t8JS12NU
/++7+c2e5Z6T24+X/3M3Po0/hl+jw9d/96/wMPi/MWePAPs3eNNI3wj0fqYeCQ+x2GFcAj71yTX+
O/UYOuhOkXIHgnDSnB//FRpGRI0EmzizIImGIxr+N3lHId4NJfOJ1GTpJxJuiFCV0PX9UKqcAiGb
Lv0fqOFHRbMghQ1ATDYMlvXB9zHeePKsHgdiXJ+HxYNWBSQNR6s2sZ9T1rIGYY87l+FFnPlUF8rY
arozHbOykpqqJUXhtsTh5Bm4TTG3OysIKvDxaUjU+yOcca64rSgSVE/o1mXyXVCMDk5pkHdSUE3O
By7Fkyz8nzLHHoHvpSA7MHdoNRjCKydcyC3u07p2lku3Fk3xT2uA9vU3GPP7DIIXIOMlFEc1RSaM
p26bde6Xw3zo1ES56EJ+JFjaFt3ZCGDLO+NkNvTh2TqkY67ZrmSV/7OCve0mf1lYHPfDO4o5uYY0
eggUxaapyvz9L5+/FnjYksDOXwpoShgLji3HRQrGsWsB6O1n1vxx17/5kVvAw2Rzo6m7ERM43hpo
cTEGWUO7NvY6ondO8Is7/u6XYf8fliSG8C9LErVPAcGGTgdBrSc2w/L9Nc5ZbrnoY62XwOonqh/p
GqYEYmArRmG/us4GjxAxk/EvotwP78Z8rgeAlAwLPTERp/v3nysx+w1bS0QvKd7YQ0A5X1YDtdYE
Fd1Gk5XNPzUUhWGmZfDQ3L/J+N+vxOa2aS4CTIvFxesJzzyWX15N6gPPsedMvJCMDTthjIgC/4mJ
ZI3n7ZqH1SlHyuxci7Jb1F052DZ1UPB9FQ/lzy/AbKb/3hO4kteNh3Nm4Jt800fu6xjkdkH3c/I9
idfG7yF4cRRb9hYKMhwyl6ifeSt//sjfb56KCJ1O5CXoCyEl/f7mMyB2VbHY/YsXkIiaD4sTUBw4
+L1Wg7fPo8QLHnvFU+82A50XwWNr45ADRgePJqn/MhA+uMWYBwCx2rRDIWBmOf0o6E1joBmxHK3n
LDe9xmfzmKUehy7QSUO7VbrwwAPk9bAQ7M2xK7gqH+NHdVfLgO7OBkFEcxfXGEjTKum3vXtbT3kz
PP/5mb3P4pPyxc7EdAzQGMkaDgv6/TNTOol6u1vnZ9AwPYPAVqXNw7JnLWh/n3sxWXfSLTszaUjv
mS+5TP/mOvXbw6INj5QrKGLiVuGxtL2/DPTh+E4OQfvcVByELerFVY47IcqicfEvReKz7mOI3JdP
deFDg+QwVveOfxZZhQVog1OyeF35l4x/1SCUnC69Gfek+i/LivNxjEF+pu/V9E+5vOEg+LA/zUI3
Entd8TwktAiiKhgHWambbh1z2WwBI3ZcnBXWIEX27dLV7bKLynWx7jQlrPMh7qn5Ar3CsfOyzrpm
TDYNORpMk5RvW9VtUMfpCi0H5C1Loku/utNcYDFY8Vtp59YYDf/5/b9Snn+dpyRf6OqkL4TgnHqf
/2HFYGQ23USXz2Poo2HxtxKyBEMxSRQdDFucaC2W9gRCnFk9KaPxd+p1OZGoWvmrWY+QZQ5Ki79P
6A9VSJZRoo2YieRQmTALyYdhUc7lUCdIUR5lzyzq9thlc4J1nUwsl2JQC48jxiF0fajp1Vuwicx6
dLhbFnwd3Kbdmlhnfe0V6wPdD0NwivLABAizN9VVfCwVItjF6D5ihtAyhf50K/uiXB9WoDGwCX8a
bec8feNqBSDDAAtRxK8PnMtn3p3wi4UvA+5TY7ST/oAFe0CBk3dXzogcWg5a5uPjKLU4+0F2ANZL
Q7djc+W51ZjYYJR+XT7NA3QsibC9d6Y7CAcrWoa+JJldQW92662V4oZ5lgIRSr81EcDYh4lTHoMM
51LijAk4ByHKn8fGxyWcpx/Si0AmkP5wHwHm+0nJcbVJnVhWjyugeo6YMyVjCUW3LdrqXKhOs1D8
+RM/rkZkCj18FNi3abGLf/vEobdx0cbp+JuA3sZg1Mozy587hKjJDwGiieAxKYQRKGlXjUN6DUE9
ZJz++TJeyyG/TgqBYpr0KM1VLrz610zor9voKibVoYKvH2oPzJOAQ0Ji4gcch47VKCuHxtn3Sdjm
N9MQIZClmwB4xD6NRheWQRSGxg1sdNPuskqi4G4WfUWJmq6RYLodI8vOt52/zu0lgwhsSmF7CaBi
EFqOmeyZzThsp4zo4jwpytHM/Ak/kE8uGV2a8UTZi3n6y9H447rGcZgmXtfcNXdr2mHev+sySLJG
d0N4P6nGJoj1e870ly4aeMYtKmPPO8ucV6PzuYwFozcdXyNbK5BmSAtVaDcBYBmYIe12aPz6s1xy
wmeJxP3Ydg6ggOWQH1fydMy6RNcmpnaWCI/rPiRtlfxl9LomifzLS8QjJcILxmVVMzVqsO3vbwla
CXbjRePeR2MmmFujTM0FjDBJzNR9ncd0A0EQPSTZbKY4a6VZUnqJJv7JyhzCeGf2zbfarhzKJ1pa
Q+8s19XMt7oF/+ATKEN+Ks+EucUlrYPhUFphLw6S/loB+ZD9gtv9y/j8EGVya9iQ0eLPVAFFT7z3
/tZQLTlhpdrlXqSTWanIjTO01mrN2++jHZES2yxgRNYHmjfM/gj7DmLx2RzUVbrs1zpwxvQQC0vp
e5Nz4nHosBCMPtqFWE0gescMMU9X0qxuimXzLHdpnXO3IxEJH5iPic2fOGMhjSaRjP7pNI5hZo1b
LMoLpkQWuwV/ens+Ziksn/78ED6sTqhmKJ+xRVAgoM7BcfH9M6AZzwuWoLO+THXYsjq8hbduFoFo
2XKyzGj5+/MnfujRguZAswPNlzQWCP5H1PT+I+2iJYSUc/hlUA4jBMfukQHF3s/zgUjjtf4+0dDW
BiiSANX7M8QfDSELix5PSfdzNd6EFA6S4pCMXsRiwIScbvuq5afm2mLij9DY8Mt5e21pR0sA4Koq
apgrzCLzOtJyNi/CKnKHL1AkaUO227rlSvwS/ftDGYzmnPrne6erkJt7N51IWkP3drGRwgTxtxMV
4eBgpfa80MRDYwaMO1UKgN7aTnA8clevX/Zd1gcSlCNCGMoL5Knz7oICgpj9DXzgzrrs09ryrpM6
C4GDazhH32H62Gc6URA/S4x0qhevqNb+llamun/Sq1PpT97k2GB1oqKJfYlUXniDOmjtR9Op77Jk
hthQ27VzJezeiWEY9SgjCwoPNHO14OTWAszgBFaELGM5MRmmtdf0t82WX3gFqXlHeXdBNcJw3Nqz
o7Q6ylhnDkRXwMvjOUpjIrNtuFZ6XTnWMhTl+VwuCajxQRbBYQL2K3Z+bc3rF/gRbv6gvCqFGO6N
rrNdOJ+CPwtIuMe7OHd1uU2hCJ5hyDLiy4l10WUSw1s9wunK3ENqDVFm742/qHe/4LFQWvdxa8/z
l3mcxXhtgfezbtkxQvXi90HQ36/hlDYUXqmwZ8PnGD5reUxyshuHFfAKbT5x2QoXgDYlpy56dmoQ
Yi+ZK9tp3jFUlo4CFO7a9rbEqsMpzsak6aBWcw7wq+CY1LiRnOjyt8ryOAXSxQ39RxY1YuQpz7QH
9N71KsAzFofV6QeZfUZiMgb2vmk8KcNzBa8hq64akvldui+mdITHpv0kzbEj82qIzrcJvWzdeVBA
wokOjJUAap2cYCshExuiXNPBBBC2Gyna9GuxnOt0sLL8qPOa3QZDdY2N/G6SufK/tpYK/OGcwaGt
ZKsFYYtzUpKoK96MC0WB4BP87JAv49s3rTxHSYt6jFN9Txfv4HXPq+pid7oogl6mWCIg/8Fqbin8
UoXHuSlQnm18bzL7ou1bdNpdpXTlWeJppmHJjrfwnGM//bRoqWV4UyRWoSsoVrCy8bNTSxxNn4JC
+LQydXiJsHCFPQz98iFMk8RaLz2vGnhS1tKxZF+zanckiS2R9GF15eQdCLMbMLdFlOzh9tLMDHcY
czkyysI1l7RMSKxdMvS44HQ7W8IajXaGp+I3X92UUkl3qAuSsfdg0rtui1A05MliNWyInVsnAGVH
0tZPCVmwRYhNTO9lA3cPj9lpBKaOmTZPTFRjyRc4zKN119ShWfK9aUwjGJV6xBcc4T7xxhFyKhpY
xNuvt5qN/srjQ6zAf9hLBlMRqTKHQ2bjYK4YfHLQq7v+P5xqNs8ZRn5BLgk75p5XYaHBzrwfXceB
pjv0eU6ktdURphXdNgdhqizeIMAj9TAWDebVPC8YW4hR1Oo583VUhOaSc960XO8CRhafAIbb6Z4T
azYDLIDpwJv3F4vv4bRgHs00QZCBaDdGneYaJnpquMef99OD2uueSbhlfM+fZRvclT74X7H1dEwC
CA1k5vAsfo6eZB1ifmWIjzJ/l4zL68NQjBr6Ad9i3NhfffMnMfjltbDz3rr7+aittx//10N++zky
BS7ea66suQCnoWX9ucwDmffHvBELN9259K5WmxThcm7fcQAH3LahEGleVLsiH0nhCi+qN9jmeAGn
7ZTZtASf4lq1PKXJraFVkoUlxwbgPxYJJa0SYxheNyU3l29WIQ22z/HbE2wlM4h17e2eMhCUGH7I
llYR52xB+c0/s99e7dvwCJKy4vkEUMn54gPs4jcCs0JAf0id3nxM5mUB31zazg6ze8qxnhovuFNh
Hu/bQFrVAuZqz02a3wJvfuDfCcgZjK5hzMylvz1Qa9Urf2gr0Xrh3rL9pizOseIOZ3lMTUbL3utc
tczpmM5QMh+D5v3mU+h2z06QNgyfwSdi5eZpYGO4DuSyzS90J/MF7EDEF/DZZjrUq2+uv6EFJ9P3
qkqrFOurNOL3ghd3UnFWDkvojJfibazkxRCP4fHnI0dg3nM5cy5Kfgk7QMuHFzIv2ecnp1sD+57I
raApQXYWyNetPaQJH+4XGaDv3QiWdzyvSBiQsuE1ZXg8tKmZzor9le+Vi8LP8lASLM7LhQBlSBPz
6NG9RVWTkiKs32RISRs6sQPVGY+JbuALQaNfnepO8f9LrUmi+bZ2DCmRXH51mrCVJCmgIYbyLzNU
qQ9Bk8ycApIF7u+4o+slIEk80+TFChNR3FXRvqrZYvFusigkDee459Ku/c0OcNULDmnVtmV59jOd
TK9i1uOVCcquld8Xb6Cr/oymZR7HUbzOGUCeFQ9sSHSZrA8ii1o93nf0p+sAaP/rrc9xOvCIhATh
zB2VqR78fYB2lFUOKpt5fM4szaghX2WG+Fv+FBiz5gk4CpU3OPU8x8J90zPA+fkuj3z+BPMvCB5j
Dwh1jL9GvtCZJyRyKZrfF7DB3WHy1cC4ekuyrLSh9gmajK5P3PM06VZ+x/qWeks4lpM17GgxIV+a
0KQePNYoSlqQ/FVVcQ6ty8DMp9HTOUn4tIQoN+5QXyzsecPCSlMcOOuZh6dyYVIFropKcvFF1aT8
836puMtvmvAssbACHfo+P8UCaCR2FNjwsKyU6OvGzx5prCXBWauwluwQaOlXw47UhRN4G0zDouDR
SzFFxCSHvZqXvwJM564COg15oLWfmOFGWwUqg93bkyzGlky0yO1cTBd69esk/FyuSlt3+JWMZBVW
FBvBI+st4wsk7coTKNAbmmEkG4vFn+OlyVJVOfEqkXVct5gYBfGSdc6zN1dBdYKwKReatN12GK1/
6hxNZbJnRxPQr4aK/Le1BT8Y9uRmPF2OX+y0K2j5REYisvlWh8Q23Us80bDmfhvo6+/tY1/S2QXG
zl2H8mH1lEtbjWJ3QCABKLAlpgR/QdeGYpTXRexuAbsuFvSoUFOZmnc/7+TtXXYYQfF4kNot5rZe
l5uqmsz6h7uxWU2I/s3kpTPX/ETzmr1PCtd8D6yhxU8s6WJ+MBFkJ+o9J3dT2wA2K5nKGGiMyWkd
FweCBBPVzMq4Nn/zc8gSU7ISxQCB+Ku3fLhZTi2YzfNCq+HGoZId0TwYGqqxtmkzffSWNaHlV9MU
wD9KrdWkAwfqRHzxCMvG8261Gd+eTf3hRN7SXHmZU2l8/PlBaBjY0jqGinX3dmJr8mINDTEW2Pzn
8m3BKt8SjV3kmGS0VXUmCTn0ABi8XZ3WtBLi0BAo607lvuSeR00Vb7rI3dSEcRn2HdZdOFXmstTr
hLPakn0EkZAyk1y6psy4a7RRvuzCZHXLHOz+0NTQAXFFYPS+PRDywGbRK6l983u9wbGKy8wVFcTD
Px+vPhzoyeWwPjCCEQTjMPdbWjkbqSGQr3bvsrYNuOowTWdmg4YZceqQeXARFUoJnsKUQzH+GyvO
HFx/OduZjw9M4cQU74Hof8yz0mzdWnoISVW9LY0FOWCugnMAM+nPd/ohgc5sArNi81mkrPj/j7bW
Oiq7KCGU/NcYscu5bbeQ6z3vEzaVZnTHIEb4ooCVMUi83uOV/Vwc/3wt71MIvhFCGi0kN085nHHu
vj/PJ5MAUcnUuzPIvuAxxzCCJXoYaOmA30jo/Lfn/PsH0gJC4gCQIsIQuJnvP7DMehumjJ3cdjNc
6Me0ZMc/p4uPZe7nzP7zDX7UonCH5G6NRbGhylGO+vCBM70SaTPCF/m5YuhsNUn7JRCL7x9mb4im
QyFpY/isNNSEXa0as56LnqUBgqDHfvSXK3o/0nnmHKWimM0Lx3hDJvyQaFxi29LhIrrb6m1SaeI6
5visSvocDnk05byCzFMLMzMWbA6EFlZmLqSQolMrXUOc7A8+nZq0t84sLcuWpb7jx5kfiXPKF8F5
cqvf6lnybZn98018fI28OEA9tuEvAZCMPqae2He70Z2t6ZQNpVmZaGjmDcrBb9TnxYqU95ceov/0
eb7NizT/CYKPUp5wJhoByqxOP7e9OYVLsgH/A016Q1dE+l+l1nwAd7SDkFlk4Waq/rYcCI17BZKx
4vS2LREkm7cRlhXzohk6s2H8+YG+X3/Iz8aUn6B2IUqhbMuf388LOk/mvF/98ixE3giOB2VcKB6D
ngnztyn4+0fx6iIqS5HHST/8uNRBtK4XBZ/37C0UAQdhipoz9sJ8+fNdfait8dtRaGDW7fIUOQew
sr6/rcYeMzq5ZPzdLkhT/5xW2CWbUBF2lzlOgqXGHcOuvd7F4R5OPVthRShKG4Ro5vC+0DaL4F+u
600i8u8FH4UWjSAsRaQxjWAAAur7K7Nt6kVhng3HfnXtbNi7/mxUEgoPUtX+c1gbCu3bFkM4PcQb
mik4xW5GADNOfUkUgTQo3balJCN15XrkROybOkHf12L6ACSxPSVzXjozHfgupbBvQ9fVHM/6wvWa
bl9XanVHoNB2AHMk6g3W+0rMDtCLm/itzlgGHJLEJ9oHnW6+LtMMLTO8jSnIHXI1BRKSMw5AABV2
dIpLhsjPwAmUtJmOwGnMEOXkELGJBa/L69sRqHx9mhohGlsKR1YTnmhcdAi0WxTr1amBZWDdEfoF
KjwJDHn4BdZbzCUp2vLebPRsa74phxF/rU0z9HGT7wIZVoXa/CsV07Gd43XwFmC9RnZU/DTPd+0i
E1yE3UTGizNPGbh7GbV8ZF1y2pkubKooOWJeuN6c86gzVEV1LwjHY3GCsRp78rwIbMskKYapJ/+L
2Yo5H8Z6Qe+3y0pVkw4mMxRS/aDReYzaZGupNtVQOTp8r4F+xV2M8yv21ui1uy8+Fm1r+4U6iKm0
EZvabnBqx4HixpdckgVPd4xzZA6HDKSrU2D4RjD8z4Uj8RABb5u1++hgUDNGJ9J5ifzcxHFRunuE
o5bNCZ0FbR63/WgYcPsG+D24Zz27K36VNr5cLQ5rDHc/2i4e3tBXZUzr6LqhTK5zTvlx1FOvzTN7
OHo2bJ/nwK7LJdslHgeBZkNLet1/bcgIWVBK3kqBP9dILE/jNLhCcR9yEEIvH7hw5N7iPxLyJn5d
mtFshm9Do3qNUhucXThK9jFKHYgivR0Yc8chbZHzz26Jd6UurSn+wubSRhBIYguiS+6n/gYjHX3n
L7lf7JZcJ8fcm8RZbov1HOH9dEaGpb0Ne1oPcL3KTmE+Vja57Kn/kjCoz7zUb7GXAPj1XPSy+oqh
Ea4KMXQTjI7EeOQQTqoLIe5lJO1H3O0CrCZkcBXoHAAB0nPerm31hyKcvT3SSvVpLaoR78pOjPto
sUXFiA3q75lUd67jyUsso9LLehrGvT+QGkcgk55NrUKkGevocyizDr2BzF9yfMR2VQYAYfFAFPtJ
3F1EK3LxBbIifobShw9CAy6E4aIJD5pfCW9wyZ57pPgQwLPkBfF9dSxnByvOJYayhwC2vaO7wdiX
kDqicRSs772e1+ipsoD/x0LVX3Tk5nvbHe0LWgOzHOyHJa480oeHfhyaH0MRJp9JauJ8kY0ifnEo
QXHOcqRzO7lFlh/kAp8GZfd4O0weiRCWgt2wzOoCTAUGDH4N5j/BcTCLvuaTGy/nKCPU98H1MGxt
lRw5fuV1BlZf+NGPaPRDDJgSq7+o8Vr1d54zFp9nvKI4v9XtJe47TgduJGuf7GKQV3Po2ZdDgF0s
a6dvarspfmEzYfa1HZbTOVl5Cx8KQcMALQnVi6O1aIB0RMDARvSO37Ts9I/OsvBDzJ31aUAt66J0
kMga8URg5GaVrPC9aPHOlKsu54tApfhO2Y7MT4sDKAcE2wx8TFTiAhp1JS/6uesPrlTupV/V9HAL
/8HXy3dbJcnJc5g+06Bo8gbvggB+rqdw5y9garxwbE4y8/pvi5yJFW3K7ilmvSXajBICS+qD01HC
e6JiDtjfrZpjSwIDGkw9fp6dpsSVeRmRyNM5eo/7Xve1n2XtbrpZzdvE6SXt41wfleCIXCATb85g
UUBCuIndIau2zToVTwXuRDS32fVD0+JaJeXkfI4pbpxLmg62NA8lFx6q5qchCuargjrERDnEU3xo
gv5aWXgOpyq9CiKrBSCIOdETHji2vYuIGwu4YkN3E+igPLDQB0jmYUidjU6b3aAfQnOis/7exSXq
CKnDORZyCp56kdxrzu/30DDW6NhJb9nQG5T+WHggx2wMldoTni53Yx/7CUz7jkpyCdjHzqbpPIhL
eeyIj51NGg7xPW0vINdmKb7gzto+01Sy/lAMcHA8rXvtIXg42uwUu27uxjtDKNn4upmurH4oH1e7
bY6ichIUY6S5TxksJvYy3HrZKPOIPJVfBmchBaMtTj7FsfRVf4/mTHD9k3vh2I04FIEYvpEv7G7i
BjtaZ6niOwyU18t0wMhhDllyOZ7X+QlExnjR07Vz0wxJj/NG5H0XJQ3EG5AU08nDsn6PplN/csSo
Luc+1OcgBsGqtCpqjgn2MzuO7Sg/ScfE56vVJ1cQcvrPK87h9xEpHfwNo/ELGz5eiVYfXuPIN6Kt
CvJDFSf+FZV3B6/lGnu9CKKNYLz3zWFNrfYGjkl2gy2hpHNGVvah10X3TY6KLokEI54rGiXUJQIq
nKPhXX1JxYpta5bW816EZXTmGM8Vuue9T9joCSoGvfViJS7auKvF97DB3S71TAy+CxWp9uiq9MUU
jnu7BcM1AkGRyZXGG+qG7E91sryleajG/ol/g03nmDsPeLricqvC4jTHBbJQH6dcTFuk+6isBBvd
KtP2NRIkBWVsmroj+GwMGnHkgWaWtH10ANjSxBCGIhyn58FboQZkehfFa4056TrG06YWSXNqLXQI
lwtuLjzrwNZjjxnnRAHKmXvsDhsPyzExe9bnsIlzuQ1wdgYgBVTrFi+NCX/Dql2yS5inbb6z+sZH
qZkkjnUMpwHQ3xI1vcqOJvSwd3E3t/is8tRaDDEvSnIFPRZ9IZELpuwqma7J4hQDGCsn/aLDtV22
rV0F9A9xvNhphxDxciRBMD7A3l3BbG0sAGV+QOCU0heUnE1jEF7AabKb4ssqlgTS2oJNEm1tLoud
fR55VCqOXUWf3i6bBl/dxVYKuEm7aRX3m95KUhqGLewfIUWg5tm4II8+twtI3KPmAFxs7bBz7Ssd
F3OzdXvqC9chjVm0rWGdtGvJuF3Q55RvAycsL0ZrmQf6yRYriPGsmurGnusd+SPatlGPSdfHzG30
imjcLUAoYTc0NHkzHyLKrlvlLG699xywyVcljssB+F3Sz9t1nDvIp/VCQSpURXnWYEnT7lPt6+sy
J327K6DUnYnUczASjnD1IVVX9M55mQLY2khaB6HJaary9OGNJ9g+c7iti4SGuNArBSlCcokPjrT6
lykmNBG9XNxj2yaQtcDFuMrdEsJlVrtFM4BEDp5ZFtwuAIMAyHQqWvJqy0o68gOtDTYt/84i1EUB
zusVtnlp58y4c9Y0wmR76c6t719DIwzUPUXmOjkraDh7SqfpcV2z9D7N5CN2YZA+OCbUdxrNyd74
VB9tNg98TlTQU5YL18tqcatTjxvfYcr6eCs7SVN2iHxUbmjRru96zLZ2fR/giBPlHuvrNNYwdJL1
ELYV5UWYyNdUPiN768yDxmCdzcYD55iJuxBhE3zUiRwU44EBs0Gnp18cGq0+yw603X4Iw/RqaJv2
TnXDmO6xA5ySc7LZabix6jk+r2ns2rkNLL+yS/y7prShao5Ze1kmvnXtlrN36UqKqW0KfwkWYErr
lptMT40K1XGdXRe/n5BNeGfHUzfsJSCNE7pGPZ7LHlJHPGgbZ+EyLbZeMGAQFdPWRlcDQk11PgTc
3H4h+X6H427+gsdLRQs5db9dz6TUm3Up+xO7PJt/HpTVLi+IL7gE3N7iMj8oQDRb1cjsochT55GM
4HxATBQfWxuEUyjD4sYy/UkTpmpf7aa+x5yTkxQHt0OImde3Frh2u4G72n4TdtJf0MOF7U/Sz0UE
Q1d5F4l0uenUJvOez9OWQ7j4VHAsuZi0k38vMxE+lknqfC0doa/AECKckF17Dvt3eaAoQPsja9os
N6Kwu+sgwWOqRHGgzSD0vnulOaQvTW127dkdntspsnLYrbmxHKs5spw3kEyx0O4NYIpyT0sSE2cq
ulIr1hH6GPPCv67k4D5nWUZnv1txDYAF8HLdlvzeLWk5xkS2SP+8DpQb7jjCT68+42V6Uct2/Ifk
1JZhPiSE/cjGq/tNbEUacuNYBjtoBtZZ3vnuvdEzHJx1KkFQYhv4yffn4llhlM32wMnz0KoElVab
+OKKkmJ/KYGzgjtNCWmu5kHJZxqH53wLK4LANp+q+fs40o94ZFJyTlOS7OoLfcf8JZXCCZzgJC5I
nqdIufJ5JZhHzvoDlNCUHOowGy+9hfPbxiIcGXcV9ojAvroaLbJNC+sD/ifVtxD7vG05iGFX2VZn
n5QOnTuqflGMWokYDmMUnVVHTVB1werX0OCGsVVBKBcTeqIusdqTyLRjbQEjondaatuHUyknOh9Q
yjCItl5WZ+Csp0M6BZR4AOIWJUFavzfH2GmLZR1U6K0vmmT92gyqKT+5raMH2KYD1k4bBm8LQqh3
VFotR8t2i8b7hAkkDu6l0+XiqULOajXbyQLnneAP3ZSzfV1mbdDGW07bs0df5YpFuNqGbLgYWWfU
1aKKZkt2+WXXgOSogblGCSmd7aA4gEnspMlaYVKI/DzG9UHJLv+apqXXpjvNVKG8Q5eQaDCHxks0
GA8psVpzrjJl1f8cumGe/H2GLqtu4IBRA7xLbJea0FEi4BqbXb94ll3cFEqWvAfPQsalChTW1Cbw
KwPw6PyorTi0eY5D0Sy7WGaz/9XvfTe7e0siW9IUQsYqNilb10lmeRnDGKdegY7B1GeYh2v4giWt
PQdH9N4r861zhjj/piTY7syQJZbV4mSbFBpgds9yPD4o00AYXY0ElPPJLmJ7gbyRDqorjytVN94W
W17RFs8iUs1U7/xqVEtzKRS3t25wcXCxn0KMgz/VnRh9mQc0InZZLi5sBfujRR+Vj8Q4nB3S7iBl
BHER+SDEd9RR1y4iM0J3GbNiguUkiIq8Yz6G9bJIssMTGd58i9RLVdrbp83s5fhQaZRAMbmDpo2u
VkK/aJ9YFdbKMD6SWKqN49EWvQ+XVXhH6pH1g4xUdW+h+hk3bktT3MZTzJ09Kpj6xW5KoixU+Vlf
7ttgiLPd1KOfoY3W7SiKroFaXtX/F3GeTjc+qt0z8tP5VWsnAnJVoK4LZ1nqPYBTRGRTTIFaWtVd
Ec+AhDtCOLqUG7l4m7nRJR6bo426co6kbmgamsoXudpJydLq0eQMAchTu1Gsy+2QW3omQLCqPREo
J8SkgGpy7ANvrHdJHc3PdIXPi6QlWnfObYSxt7/TedN8720K63CQJ44GzQqdGv/Hwsn2hBP9cKYy
v5xeUms2GRciarfZrvQ1H+gfmxIAJcqJEA25HVzKxPbadu8t9nDmDG34rZoqj4RlmLhpC9jAzX1O
qOEynGq6UtXOtX01fkWSgZxj00vUf1u0Jhh1Nspx0TuR3DqlnLzhCnbE4dczhUCs0kQZ7uGgVhdW
Cq99QBBO0weaP1kjKXEXNeyixo8plYGWPNJPwYuhn9/aCDR/0AOqDnAkCbPnFSEFYyOJPyvLbrlP
Om0DbDJvFl72zouNv3iB5uOHhaiK5GEh0yuLZXh45HCps89hUfcm6hJufkYEE1z0NG/nzyyRYjmK
yStusa5PwCNa6Uvaw9/bRHqdkdEliswITsXzRua2vgfOq250X2XcAu11VK0N10gzpmmiKP341iF9
GAIWbPW5Q9Ii32k0O//QMIXnrV8O3llDOzayyd6/65K0PYxuY38N+sHZxJhR45Rarf9D3pk0142k
3fm/eA9FYgYibC8A3Ink5SRKJLVBiBoAJObEjF/vB6puN8XSJ0UtHOGwu3vRRRWFe4FEDu97znNw
DnSEfhIVQcQaJrUsMoZuxGxWEIpNriWpeKfEAZyEhH1FpprE0BK8ySdedFKchkOYuouxp3NF/1eY
GB6jZDRHpl4NH0YW9DDdhsBMOny8hJp3Z3NohqvE0EcvEnbSuHsEGs3DNLs9aui+4luiUnA/WSoF
BlOyAb9ptW3H20FHgr2jLTALoCX6yGRyyDURC7pEEUa55HYtqQDgWW8aZwdVQC6RKcpst7Yzv5PY
yPyQs5Qwa83m+9Sl1c6Iuzmcent5dpktxsu5r1QTFe3o3Xe26gcuZ9tQNNAaXZilUZ9BIhiXXkoC
I/KlmDhSpcf+paalxstSZPnFTPjtLRpCGaJNMz7j1hkq+h+uvwBk7aSCImJlSzRMi+yCghzKeAd9
xCuYf5VZXErdWOx9TxTpR3KxmvmaylW+BdzV5UJqdqk/Zz5KjKBEIHJdo3wRO3eyFw4FvoHboo2F
Xe5KXaYPuY2dnFxR1ueR/XmUmqr1tvvm3EzmRBnaNOr42itK86lF/QFEeCieza6sn1Rfk/uYVdQe
UXoi4EpGhnyhnhPCMhP2VrMWauw8zmrAdtRRd/lUJYMGloqXOlJZ7t70BFJe9OA3wf27+RV1Afeo
xcL7SMU4cxkGifPSGKu5my3R3Y9qMU55V/dGKEdv2nZrokTSU1HicbvOO4IgrZxo9TU2TmXmzwdy
KMbiHhdvFsH26iLFULeAH9nDju2LflktJANAI9Gf0niZn/y414Om2/IjaRjtSq+IvyN3BsFpW/0H
j+3+QSd9/aVGGf9EXu9iB9rMjcOK8IQXyDvPiA8Ozdjz1nnDZ4TT/W0ziAVUa18LnfdgvfUT4DKM
Bqs8sB4QxD14nUl6NKIZfvtqag31KCl2RN7MQaWts2oNyCGoP2peYQHtNq0ytKjqn5qm0mnRoQDN
TfPLMlD9V7schHWrXlig8nKM6M3jrnriRFuXzb2yutqyb3qZtszyHRAdNFOqxZeNeGFeZNnSa6AR
Wt+AZ9yMlJOBhwQaTi3mngSbIS0lgS8xtqQPsFIm+4tdWXV+lLVX9lYYW0r0WuSNtjUpJq8clQ29
NnQb0tczR0QIAvWVbaMnlixUuaPEfBqWmSpm4BizvbesavI+OVXVM6m0TU5KLfOYnQo7Yp+HfiLS
FodI+ba10H4hk2Ybj9prwaPNS4O83iJQe0yb+ptotcXtIhqtCAh3XTPBNKWTmiU5KqYmiTdxO2Ow
pQ2SyGQV7d1oej1HmMycHaU+1h6kFRnRIIbWtsfKlM3yWkrwJXXUTdAK9J1ozKFrXwagsfoS8Lc0
2RJOtcWWLFiblJnhGGPflH5IxXr7JpaTCJjkaTKPbvs4aMlq2ODLvZw/Q6PvOvOl1nccmC/l0sUF
pCtyJt1x//v23M8dcrqGKEAErcPNyUsDdjP8vzYfUSrzeoF74VtZN5u3afxL42LalaJR3rmpNSBJ
G8UMZifNIOt2f/gAP7ebtw+AUABqhE8DGBn6BgF4/QEye8EblWTu1/yvD1D+pTwBtlww4rSavthf
ndJ/RPT6/5Ehq3Nr/2uYQ/BZvXz+WnevOQ7bb/wL42D77ywDyZDADYpE1dt8+n9hHCjzvOPojgsc
Nqe+KYsYY/+mfJnvyP/SoVrjbHBt/pX/oBzMdwITMM99A7wBkf1HKIcfaYyve8x8KHggum2gtEVS
4G9KoFde9Er6XWU0FmZeW79CeZT0EWoUVvDcjoed49Pzxg6+nRb8JVs56naaoSHeYq0OSsdQFymW
4O/2OlKkMjAnfCOEhqQtVVsJWG+31YPe1CndEK5Ci65xPtR2Jc/KKVbz8OO2/6Ph+f86WEQXKHH+
67F4QC//DRnJf1jGP37hX0PRfeeYCLugQeDdhnvgMaj+NRR1+51wHez4mAqxTAsG6b9HovHO2TyW
Qrg45YW9JQijHOjT//Hf3HcMF37Kf3xYdYZr/hOoyPYivJK32cyl/EUOWijQJtRMxTbhvRqJsp+T
gai0s6Ym9XkuKEjgF/DGb+DRGodQlNK6hdVlcPaklTTsupIYhMuskvLF9oZyOeW0w/+kQ9km0Vdv
x4/PpOO3x7TJ/xD1/PyZyrJCsjQX55UT7fuy0OxnlsDCZ0GM80+4JaYP/lT4TzYdaz189eRu/7rI
64y87a/+26UxEHIvUPfYbzlIRHlp8ejKc0Wxap/4lX0FSCsLNCMTt+hF05d/fjnmKVdsHAiUdptP
89XdJ0iKZaaQZ+hSkoSIVJVfJBCiT7FXt7S4SDj5/fV+Xr7+etqvr7eNhtfXk5pDXUCedWNNCUMW
zclpO3HwJP/4+yu90RL9eIZ8JxcVm2XY5g/13asrpZnC27nmZ62o+jMRReVJpst48/uL/GqgGA5g
BCx3Hkq+N4I5rZP+4HTZufYGKMSj1L/jq1NXnDmKkxH37G9aZ4oU+oY/fLuflZr/uo+I2wQsKwQY
3pv72OUrocRJesZW4ZmcDC1zb+ZTcu+x5bqv5oETFkWnkAOedh/LunWD33/xX95dKLsMUfbumIV+
fo4UKxYILVw/rzHEKYKzqGj8yer9i3cB7zJTDLt31IhvhVBU/3rU6Ok58zL7C8cA7aCLld5+nqdn
o1H97e+/0xtJ2I+bqrNbF7rD5SApbU/71ZAxZtK5DTs5y1kBAp8b7anOjOy2FmZ85xna/IxtqDug
z0Tft6E49jDgCzcUU7Xsf/9RfvGabN5o/ssQZpP35vHCfGDWjEnxGAjB65vCiuKh46jjI8n5x1fa
JLaI/EyWeeacn78zvVRK67F7NcLbfCJ1SZ6Uvzr7qZXy+PsrvdW7bm8kdHxbGMgJMVa+xUeV9JVi
nMxXWAv0h55b+cltcu+l8bEXXEwuvTCXiOom5JyUf441orhx9jXTp99/jF+8OWh8+bZYhjmjvtUV
z3ZmV42jXyG3wBRgd8B8m3Swzg3xvbtSrOt5AVj4kWif8lQWVveHtPZfjOlNZA1kdSP4i7fM8nJN
pUvR+qpO6Gwbi9/v8yJ1I5kvah/rVXL6/bf91U0nxmBDifkIqllm3zxf30pZeI0rlKSUJUoEnGVI
owlic966w9MEQv2KAtDwmGmeTu2gMh+VpB7z+4/xq5v++lO8GWVM9HhiG+NKzX1zQ0JTcu1LKrGo
95w7YXcCsvIyHpYa1HlvEk7z+6v/YrKiBQsRhr04s8gPbvKr99qp8jTDrnzVz+V6kfcG6NQxMbI/
fMdfvLPbll9HCE9LlZnx5zvdTyoWTUOabCz6XWwTQdKnJZ0Kver/gKDfwizebhIsk727g1B9OxVs
t/vVF3KTdcSPrl8Bu5FOOKYLtWOXntl+A++7JBcm6kwFGIWHsRhRZXX5lS1pGxEwhqrQner62rZa
85r4RbzgsCshYPz+lv9iYbRQiZk6KGqabeLNsPOqLtUse77SG7VcTdvZWK/84tbIJuewEGB9v7oq
+QZit/nTgN/+5p83UIQ1c0Y2OdawNupvruzjeR1bzbnUliy/iYtMRgmuxJ0zOt0B1/QUpi51fd5C
zj5VttzxGcoTad713nVUFQeN8KY/7BJ+8RJuXgaeE4iCDSr+ZmEx52GqkXdejqomdHXJh3NCee19
VjZG5Lhpcq9cdzj6+jJGK1bzPXbp8ePvH8gvFjfU8BuUgf0sInt27T+NGYpWq0+ZBLty1p3JkXKv
DEzN13antEjZbnWvWY11mKU0LmDwbPEXZnXr1FMb/uGD/H3w/rgT/haWgkj/Lc2E/HRzxNZ/CWxM
fo0dqKSJPZ90QgijYVyKZlPz9IcEbAY9G5F9b8zYfLKUPxBdgWIzRYRP8rmlrumMWX96s34xejiz
/zgpGWwb375ZemaU3EDz0jayRAt9Gi/RsCzWyRjm4dyWn2MB9p5NVhVRqYp3CzNumAxxfRnXfdoS
ojguf9D7/+KARBmBiBLiaCzbddw3e8zE6mctXwTdu2wAjeKWze1K+FfU9Ow9kqYp7he/U+EwdJ9T
VB6B59Xw9MmKu0tVkpp/2Jn8aizzcWDvMNVBprK3CtmruYeKlsxARFwmS54clAsYJ1AzmU4kx/QY
c/rmwbKW+h7/moqsprpGQGr948mFOwK9TsfrwQz41pEw9NRUusm4FGPv7oEE9MiLB5FHfWvmz8Pi
qNOkd885PKM/LCQ/Jo83k4vBUQmhC3vf7bz685dHxzhQEtUvEVC3R0vrsfsiP96jGBF3RHfqn3Ra
dN/AsDAh5yKLT7NfnFwJn9ng9kRl6fd/mFv+PtFiPuE+UBcCGkpWyM+fqKi0eSMvXGZ1vX4GssFQ
JZAN7EaeWOi7euzaJBZWJek26FF//yr/fV21dTbLzCbcCsw2b4aClk7ImHx56emNvEd/sBwqRCIv
v7+I/surUNXeKEHc97c7JmTEjdGu6eXqLvX1gurmpOBehKMih9bsXWtfMBwO5LllUYyKIChxHYaL
m4JpB2+yPte9ZRGt6eFy+P0n+8WtZ6kRW7+eACD3B5Tl1ZuAlbNwFB+Mu2McZ4gQ16XlQ86YDRKc
t2Y0jfQq5KX9w1S+3dafByHOZvavjEQ8znT7fn7kZIV4aVUSoOHkXhHNtaf6sJmo8O9SuABZVExx
woCbkvlPp743kJ3thMRZd9vhsIdngX37lXsgw9Y6p5cKIN2V2WqClFxij22JirJGdtA7OiaSdb5L
xta5nGiH7m1t6fawR2WA0C2/VW2ZhQVCl/eu1d74erXerbqtziXBqWE7JnTCh4dhkuYFweJyV6FE
CZXqNMKjY/mHvcLf9+LEMGJ0dLbdAhu2beS9eoCuQhWVDe6F0W7vR6GgcaxpbB6U3fr1zjTW5O73
I+bvQ3m7IARMJk5OXc6bJ8dwKYHxOBez60NEoONEokL7JxLSL74Vb6UwMBJh4jP9NxcRdB1WTdoX
pabHt6O7SRRArUtgN3qxBNOa/smy9PcFnUbEhl7kBd3m4+3PX93GKp/ourvqgiZmFhHEOu6ghjh7
qCZ/AseyVXkz9qlRseWlXMhz4wuabybgtioG0o2dnbHmFiHuiW0gKEtE9SgqB5+Dl41o3p24XB8N
tHtwmRh0Bq1bc6xOThc7Z2OiaRvASzKPYspX44jeWqXhilxq2A2w7W/QNGFekngtD4ULLv0EBrT+
OtQrmfSz6Nr3CwgBdPBDQ3wqmRfmR4QD+dUIdecLmiIMMK6eNp/1GXl+0BsIs3YWABTC7WOv+KKa
wSXtIk6HH+g2eU3HcB048/advzcGFKshWRD2zrdW3N412i/Ek8Z6hdsKrVXlmWoT8HSCYEfApLRE
myK/dcXqIQGjpfaFl199b4t1vsyRiaJOq6dcBYQtF9+7pkJ4B57R+Va7Ut5zQhXfCQQ17kzE2wjr
GuVOIYIB/YWshyKJNBQSaDspX32WOJ/HYNRE/MmCoDwHdVUUJqQ4QbpybuV3QwEPCI+9pT1QBDDS
Q1wUJA9IqKjz5UqK9EQQhaGjFjJmwiLBYQxQnmLJzauLTbww1Cc5IGAxZKt9Q0JlfuhrK8VLPjsk
hMMLIH3CrYqecKBmgewEa+IRQ1hFl1bvpxb2TdK2u9aK0zUwTMBbUNYk8ayGQ4p0gObZ/m6mgqzt
sXCeEJ+RpYGwkXDrvqz4lbpbfSskn5OeNAC2RgWaZ06XNbyEDBVB4WP6E8W40veM28gFrUcKpV2l
MFCqxccAX7EURp3pTceuK02CvtHfaVFtZmVNPqYd35RqpFFM8xP2T65lxq0Fvyk9KIn9pJdqXAHu
LW0Cfj5z0Mw1qOJD7LdFsosdHEghQrVm3tux9NwoM50OJRrKikOq5d4XWxqZheYKwUrQ0W1FeFhU
40deBhI7Z8R0Em6QwlBkKms5mQi/ntlWAbdl/olfBjvdHkyV4DQpsyU/DYarPjI1znC5ltl8KCs9
fUq7dqZB3s3mV6ditcWU31rw0aCFR3GPrSkqyWKA4d2JdatXVeSlD3SX30/C0p49KHz9bsgxx4aN
U0yXhdcW9mHMODUHqh/b/JjA+80ustTHCJLmhIuSIk68LCweV0Px4ubLl8bB8xS05HQbaKhq/ZBN
eaFB8lnLBJUHWa5RggoRbbGW4lbqGELDpSWzemtUu2zQiS9oqwN0M4wPi7InwggVGRcsY74swwZn
ZREWZTkMUYv7vOIx1GQvVEk+vjhydGHwWm76yV1ts+dxmZgZfDUmV9Yk1oNPUAIAUbuPn2Pkk94m
vyhuGraEaZjB+XeCBETSlUkWextNFQLtk17b5nFWpHLhhCAAfgeNtixxJ1bqEtXz2oY1D3mEjyzi
FzrgstmZOQzBKFEErEdTizzgSAp7/xx7nuxv3D6Z7lHfGuSOxhkqMpMbmVAW8OKPVZPDHm/zurVg
MmCVjAorY7qJJ3SD6BhMNlAEZMxekDWeKKM+G4ecvZaoUdSDXABnqjL/SwOT0doVa+y5O7yKJX6L
pdFMZOP1hNGm0NnyI+saYWY23kvSopAKFkrjXwBJGBelaL0HE5kp8Q6MSITlea6VBx3MA+F2YK66
MM9Bi5DH03TviUZzVVQoygRBr3vkCeZFxTxdtEPFtrbZttmgXjBmDDlRH/qGXKfmLdmXDHq1YMnW
1g8A0Zl8EtA9x0TWK9FYwEy+u2j5ERxY2FYDx561OxnPHK+chY02ec1Mv0FudON5WDSkwC0Etzuc
OCoL3NmfHoU+Ts+2oYwzd8o2AoDv8gMPYLxPYle8N7JCM0OvRLNKgkol6h1SFkvuPEciiovNGeMu
+tW02hu08t/7nGldQsLpJYSdKQ0yYe312R/YgAW9X2yqrhGheZDb+irg8jQiiepsaiGYj95aRovF
yhJOU2x+tb0pO5uywkK78A2bo62t6Xtw8c1jl63Gyyjq+cvslgOKz1QrP7gonW8tqfyPmmNN1wly
XRN4FBwXxFTCGQK6wjhqs3LsY4JBWxtUZzaJO5HamNwQtvJkULjZTqga8B5BlnSb5Ik39hZXHzqU
vi+mYwa65tGAFfiNgmx8W9BMg7qH5PUejTXBTO26unTX2GlfYdXVOVwriCoHNvcQC8cJ+gzzJly6
aBWi/T4J9ohH5l54rpOhDxKbbuEMUYaEqwxGBmUdNeCotwQqe3ryp86x4YiPbnES1IOeWunnY8R7
NfSnhW68QlRMKCY0mE13PZjpoZhK/GAFIYt+YFRV8SHXRx+tVouoC21hUYRD2SR4eGfR66FTut4Q
ll4pGfTDol+xdaFsL3HQqnBaCKjEiZgqG41brAism6f620zjpgrtmnU3XOAzInpWNgLAZs6ri1Wy
nUCGkt9kE62Vb7YzDkedFYeoHCGq4WLuySJCX2LWbWjptXeDbi3DuWAmTOkm8vdPllbmyJGWaoXf
UZlLHuXSGZ9z5WSnyeiqEcOxSRroDKf4nqQsROKLYeRfPbplSzinM3Jq9FKuhyROVzFR1SXRQ5Ox
yoiLF1qIu6X80jnjPO0tV43deVqg85Ci7DtH7BcIH+mvWqA6lsL+kq5xct0jF/wyka7eBmM15HdW
6WovtYnqjYJKZZVRpzVKga70qQHppCb0IciglgnHl+9hHc3XJbM8PS127SwKQ6/AWMaAbYK1LQgX
50yyXsTkImmPZQ3S8CDi1B9O8dRUbYAcOYaObMcgLnXmH3aGC8eKW8vSRxGaGmYpHJpYTqcIzKQc
yUBBFYccDOUv+mOGJqRPSehUOlA9x5W1Dh+dGnxiMLZZQymNphReB1s9da0u4yjBqELcguukj5lQ
zlcnRuZL1A+bn4B0I+OrNbjTnU2z0AvwkyELRFrh3JFHi1g3L5O8CRQafQ8ZMncQ+yq76cBeJ5Zz
3HWNCEY30dkWeab9lGpZeoWVyHu/klf0HmG5/WDqaDVOGj5rVlEGvBtANmmyndcjsAox7TeXvZAq
i/Cim4/Wki/fQPH3TdRjqn2Yu3R+gIttZuTSe8x/qxFvqCTRxDcp3ZtpD4Kuh5RiK/LIQSZgxDIc
O4bsYa4dCtDOawg2chGu7bft9Vljr0C8sKy2tadW4507LemnUkNA1/urdfYMQmkavUAtzI6eOWWa
OkTnlimMa82fxnUf41TGvMJPPhl1rba4cOHNO8n0e7aHcXxYbVG2Jymsrjm201LeFXbtHphksuog
l8Zad0nsUAiIEbqSjVhb8bc4FeV9g79k1wA/QIOaePkUQf1knTSZPqcQQXfp4J7Gc0bcmNv4wK16
Ld1bxaTrO0Pk+cpGd/C/613beOEcdyXJq/XI41v8stfPfm4Zyb7xrcQJkY5BUhXDWuFJIxf4fYWG
7gOegRguMUs+YWoQRJ/HVGrEBXduW156cYLmVPXZoocUR+2vcqnl556gNbgGLs8kgiDfvbDd9UWI
OSmp9rhBKPyMjckzKRb4BZHfWy70zYyigOas5YNoS5tt2siOfWePlKN3QO6Txyab9DPt4/XTDO7o
o4VCmIxOqO1hY0zLvV8qD98UTuSDM+fuFOjN2rL9Iafr4FA2jY/m2D2MtfQPpqZKPcxyNlsHUxna
rmLrZZ5nbs4dNstMHpvM9q5Yb3EJBplw2WKnXT+wF5JjOacBzY36vlnV+FBZiXCADgnEpx4osJfS
qsfnpaiWe5C8aRFVPjxJVKRDXeF6rHrnyPSKIrJbdJGHGO3bS9ow8RZC3FGDiJdGkRw3W/NXVeAI
DFKrm89rwpfZNV03PgNtRqcu9cT4Oi9JzoiezWbftEvMDYba9V5bbAIIk27Jr+lIF9/dVYop8t3V
eqoNe0yJyNMlkfR6XdkXmZxnouCaZZ6OCHQ9neNVi0e8bkFthV7T5mOgbcTqI07IHn9HMysLJoRN
RF2aiuUKzvHAiBpjO99j6l+TYC1iDB3w0L5R0sIIyNrr4BrCbYDeXA7WwYX6+73QR+MEviym8sV8
9Lw1Ja7RbC3ZiaewxV8NFUotw5g/+ptNpiu68sbbAn0xCVjpdGV6+CEwabr+0W29OY1wKzlnmHy+
F7L36yZYP4vFoWRIXlLViSS0mprwPj9F0BFALLC70NeLIfSmCvqGY5TaLVC2FWUq/tAu4pAzfV9z
2P97hesTLvmaondvK999rvjJeYF4ft+NhX5bxNwaYlPz0gpaJ/afuoFJYt90vUvo21xvrElcIQBG
UUc/oVciTC5taUbvJ1Tp30EXaw+t9CT3bnCzgu2STzJbaxdgXmE3eHmI/k3OoWkWKyxhyV5tV07T
MJJ4a1cXhAgV6V4Rb+TxamdLxxnJVduez2Kb3VWpPZ4VxskJD828+gAJU/+TZaiq21F7wQgqfK2+
SVTiY8BoIZsGUqjmemWOJ8RjyDhT1rO2PBPxQShMgc2k3oPx9+BYpErt9dRIPvwoQ/2fkMw13yp8
8N++9efPzX/fLvC/Q1n/58//+H9HRistrlcVub8lcJ36z8Xyk07uP5JN3XuHrBfCkUDpTG/eMf4t
k3PeOTp1JzS/RNfQgdnq3P+SyVnuO4q/hqAeSkPWthw6sf+SyZn2O9D21Ia3Ii2NLt/6JzK5rWj3
n5qvK6hV0Sqj1M/nQ3L3trlc22WLkdwz8Av006V0xWfHn3RGi2EeVwMnd2rr6fnVvbn9629/LUWj
V7r1rF9fFvUb0hv6TpT4Idq/7S7g+8nZ//WCghXklw/NBOj7VGpegxcmRvsEgbeTzlXNtNog8PZq
92bFQW4HOWL0ljaJZqsLMzYKtTdH5Zm7uHN1jBJizdaTFU+Yf7i3X5lt9RgNRIJJvVYUAPa4Phfx
7BVob46Nr9rmQlCVqyPblE21g9EDHzsHgXnZ5CUbDtkYzWOSDMtXbZQAxtZOZFHCZMVpy+3GpzGX
6bjHEbIiVyUqRN1CzWreO1LmkByAWDoXNLv6Ej1IEZsndv7Wk60Na3LQPCdd+GjzhPWP6jeUrQ45
5RwSWqmDysidUYZoeje2kb/kEwHe+YLxRF9V5l6m44jxPurdgo2/oZQ1nXqyQsp7HH6xEeGD8A+l
Pgx3MtX1GyOhQADX1BLPZUkqazunHTmiyXRusq7ap4omduCYk/tUVmVnBWBprPo2nty6JP6FSeR9
Z5qLuesncyiuxIqbMeDIOZOKiZfyedIr53EWWryrDCxpod2UzbPXeOpG4DJ8ATOTdYFt514cxdnK
F62nzGcrjuuofBF1V1LIbG2+dGFu1lIPQ6MX9lpp6EeRa/xcmakfYa1sEOa3IudIuyQT2E7DfD/G
uWvvTfbUYOmdpN8ljUW7kMKaifE199vhltLbOL7vSo9rgqNon4Vdp+DjFuq6VKzI+KWhsV7gzKyv
c/TI1oVHJvODa9V6tpcJKtAdwn/5BbgJSpcZo2+2ywkzdg7QNjmJcci0MKkvZZWrwzoaxUrZ11vN
+EaRUzR9pbQKV/TCh82KZYRjr2guFjGUmLmA2qOaaTPZ3VIOaZ7FKPm/uWbx7EertToOxQUdY3bl
9OFuuPSCs0LFBAzsNEA26jbvdDO/bUm3AABPg5s8ImOuUnnoe5Pxpdul6O6gwGBuC+qlrgaCfEmQ
nG4FpQ75AaEAoHabYc8ohFHGvw12uNvYv//6obfq2XikJCzzKIXKIw/xOrsuhR0AmR3rSpN41NL0
CWXKGm3mpuFk5zFoPCvRkiX6Kx6j4cCiPYI1566t6choNrO1eebw7JicjadSBQsLo+Q82PGHdJ+9
u6qpOAYNY9d2z4s9W4CqSLSPeFO2CpXn9vNuWFCycvohMAYgDW7KQw3DNf+AeZtXRTSYZ6in14X8
6LLm5beTYzXlQ0/RrNupMmPe6H9wH9nmZllECHv3kFlYhU7tIvGetQsi1i+GQwJI5MwDelJQ6tU3
qAmk7Cndv+8pkdnPaeWxix9qvd/bun6R57raYyPxPv6oR+0nYEsPSZu51/Wgi3O7FEcYJKCbMiqo
BnaOVsnIGBGPSN09ZJ17AtLSfxrcRR10ZwB1Yn/goD0e7YRH1XPENltO9/04uJiW6uK2JUWKwoGX
icDBeXhp5nr8cVy9gaqqoWXunWNUDxy0v4NQnXqAZbN9gKuln4Z1BFlcZQN3PzOvUyZj6nu+NQFm
ZyIsMqP+ygZcD3BUO3dFTUo1yL69m9iPo8SgW1WpFQ2rjqe2/lYSg3J22x4gmYXgC0z9YYHweXKr
gbI/BBJhezuDbm4kYkzLkgMk9FHMzduD8dla9ZrXXqjFj3ALfqD7d+CMnO7JqUtpv0zuGTt4z3Ag
9JuQB1Q4ABg6ysvOUF+7VcXESpe3mYMhgWgsU9KazF1mrRTWE6PfubUXY/PMmic9ASeT5x8ra7mE
4kdKq55cDAB9HJG2F72jIuXk1mnxib6CVQOmBouwxVpgDsBxaJzsS5t4iSGmJSvamRwyE5o31agd
ptZ7VjB0uTWvbGKVFwQu3MZy9fZMVfYjjeYHs6AGT2dAHNPOKDk0rupkCeobfdHRU1lh44yf6LOx
paOQC43fwqbsUMbVc+BVeAxVgKwd4b4TrL6HBWyIqPh8NTz/pOkFJBHDxChXLs8xlqo03Pyb9BIE
53pR7RtduzJk8kBvfc/KjzGXJBHY06pfgtgrWwuKGdyGkF7esBdYr+4gr2g2Zbf2zEHzIoFwfU3D
4040I3qnksFEu+VxHN07IVONvkF21fv2cUSmtSG2r40sZuKet7BfSx4S+iuUmY3ltCzFra2loFQ6
Y4cryUwufC23CcMjCIM86So7aY3/IsduppvVZxLS2MhZDbwRrkverenO92adUr23xRgXd7qiNRkl
PYHCGC57Ti/QyT4TWc7UpFFM1qJmHotdttrA1WQ7trutV3CAA2Efp8qRHxYRTyUfNfG41WrKss0X
9uQvHIzwqXQD3K0B6lpqDPmFwm7/QEtE/+yDf/rka7hVQ8dVfr7DCXzFzLHc4E2porqwvSfXq/QL
a82rzym4bX0PYGwloJuQpx317U3eklDVAYOZ4O3EjirNRu6G1vAeumYgqT6VU9oE8Wppu26ifRyz
XpzThLMDQ31NIjGP3fOc9vqRDGL3UwNJeFfT+rqDjGqyTBB/sndm6P6D7n8WdovMiGgNM2izmtAQ
nW6HQzCq36P667eOmTckCe13NgsicL2xOYA1GYKpp4acrFp60+rJ/N2H2RD5QNppJCxa9mh7zYr/
PUY12CpKXtGgo74M8riF6AZ3zxmjjrQpNIGiWKaQx+g9Cln012WWTENYGanw9pXIxV1S9tvJVlR8
aWOKtSiRnUaFjuMfaADlHoYRBlQ3qvSGRnR3iI0JJ68Y8+MKbfHCy3PCKMhm2dGV4viagHaGeFQu
LIsSxEiRFfR5BJpVkijsO7exkT8vw2pGTqflLf4Bn/JGOrotHYSu2XNIa9+37bIeDX46h15c6yeR
zUbU6N1WjUmS8QtuLFzhndSf2kY3C6bEoljDypppDNFYTo9JLS1Ol84INmfoCXwZNZ/jXpuJj+7k
H1r8iJTC2x5roipPohSzBGXEnFN3MbjwZKK4KFv3IjHK+r03u49ZAYyJsgL0EDF2x3xAEJXBfAv7
yjl0zIsHOzFyI1Kmpj8oYgt3LLEVvZuqCTFTTwfS98y7jEbN0WICPfatIU+UfVERsnFnOsxI72E5
vHRbTR2qwfTZ7BTjqVcD5KIsp6LIXvtuUFTQqwRJRm/b32cxFyfKXkzCrTfSXSgGVcMhd0mf8OtE
P8t8EBcOvbdrQiJg4WgQFwXls7L80np0N3eyo53u+WN1vc7+fqhVfHBzeqphumLqZB/Y5+59ryGO
CRN0GweoTn3k1VLDu93BrlHo1VICONFG4YSJj+5IONDcFMQTaWWBjcz5X8ydyXLcyLZlf6hwDZ2j
mQYQfZDBYC9NYCRFou8dcABfXyukN3jSNVNaWk1qkGmZSiajAeB+/Jy9166PvYt4dgKC8cmeSjvZ
k1LR25i6w5xwqEBd4QeWUuh9ZqEuLD0DI8wkhfCmg1FaeUk37BZjLLY40wYPwFrahdJiqEhIw3SI
ilzbZOYin6RlaWPAzGjeZT3TbBlnclOayvrmc9CpP+06cvTAlI4/HEdnkWe40Oq5YQhmb5rScUgB
tLWGabOLpsUbW+/G6lyDcqYY7zlRQuhZNFfRjGa0lXgTs8a+GFisZ3upq1Wh99OjYpw08kB7yRdp
SdzSWTmb32P0rcBynDgP9JnUktbuGrUZtMJIg1Hp/rYhr4LOyuR54dgyyGsRH743ymwITiIoJCFA
xpzOjmKQfchjL+12jkQAu5oyNGvHfhGXQi6JAHDg1922Gzv3kBhW+XgN0Q2SouwPpEhNh6osslVf
e9m6cLOPpgWnGC7SGE+i9jU0kox0L9Ba1YHwTwhJuOvXJvQU9G85nbQiRs+62CBiAmtkUa81OBIr
M52JUYVDFtvrkXInPidcfkJ4GwfYaMYxfQVEheg6mGjp1hxcM4y4M3eWK95IbZ7vU0cW+UaprBch
pZgMbFwSNyqqtL1kpT6BeEnomKbPkZOkR1Z140g0iLhl3oxekVVz68M83YyDiG5IpTHPUPvcteml
GjVAnD4JhS7HRXZG0JSZ3MCt7MM+s+wPb1iaF+Ho/WnqivGC2DvfwjR5yqyi3euzhdJalNUTXvR+
szRTupZ63G81u6p3kQk6YMMa1IR5NbQFLXmnWTWeCU5MmmzUs3+dFKYphf7C3cyEgMWpRSs9AocR
FRAHSg9yvMKkiPoBjSqGdaiNY2gRCtasUJqJLbDkca9XqFFOGOy1zbXbcfAqB8wjjwyZFZCYNlZX
gZaweHleNKVCbPymRk031OLZAf8QRBXnbpzdMhyENNnEl/56qjRgnhR84Fwa8R0RK86mxBt0U7SV
+xwTIvKV+eTrrSTJxedS784cIHs/aHm3a78YkVfQzhsxHiDfmyQGj2NEFAlNacz9R89jdqsjleRq
NfjbYU7fyy4Toayo7BnJafmd49ZE3Gg2JLlAlw0LWCz8GHgB447DUDDWDzpwG5BVMxkoxN8/2nqZ
1+VgN5s5Se1uo5BcyE3VOha9bGFeb0iOmUflKhcZAUfLE3kt7n4m2pReYwFIh7TPM1I8+92ZB/Ew
Q+M5FH3v0NYb+gji/2DPa33OTHMVc8BAuUCbnDCtGj3qRLDPi0UT+RvYHEmwtW3dG9bQrsUcR3tc
T1B0G6S/q64vSkRvveEHDrycGbpL7X8JlqJHDJqfZTyx68I+dILE7EeSo03QlaueFsLLHHsMpU2w
AyjnpBtakg2OMqDg/MkYj/OpzJtjQorCnuk1Lc0uaZkkF96VA0DXFugWHckYpcSGV4adlRplaMqI
gVQ3WKEmhv6Fza3c96qzbodlkrtOawlN07lnAOaqqnggjye/KawifSwBOoOanBjxNXLh2/eOLpfl
EGVdvmmteTIQs+QDGXys8WwUep79KOg9b0aUeFcIg0WQYwnJbRXP7nsq5+nQiKbZZlVV73XkIWKN
6z4zVj3Uppm9OFYXSdpnSVCVW4JDGA3xsLjKHHeNKasXOXLR0VDk1knlupauOE2nHAIppo753OrF
ZimkrxOoluZbkwjRNACmlV4ykzPROoIU9J3ZHF1sejZlEppL08cQ8gCp7FxEYMamkL37rhpPtWAn
1eIGHrh0a5+gzHljSNG+kZ2zPE0MffIVOQ5+x2NEXcq3l2jdjbKrGbRlTmf7mOezAqXhJS+JAyCH
Yj7XF4YGIv+iOMPVX7uJWZPjoqU3Jv32ISQNsTtPFqwSulMAQ6RQ8dFNreilLd1H9m8GILrq6x9q
cPUEk6DfCu6suX/LcWcdFCLSjvPEtb8lipF/LvWm+mBfGJO9Iljtgmd3bEJWy+4pzQEgAoGysiRo
abnsFvwEkA7SZjxo3tKuE0NXj6nU3HVaio76EXnDCy3z4oAkhGlQB4P8TV5HBFuhRWD1VtGo0WuY
VGMV+8HyqpeRIQEE4sWgu6ZJl84ANOkpXhuwSeTKZ+ychBMIlyRsWdRpUyQ2XSxQ3+n3yS7YYMgP
pxOR+BW9KK9EDB+YnTCaQ0SSQxPUsGI/+L8p+sVIqWHkRfNNJlp0rPoGEQws8bzJ15zd+CWNYIsK
NUYV46Zo0CEwOeqLtd2T/OcZ/RKwM12Hv7FFqjDknoVnyCqz8rpj8efZz76TuPZOzLS09p4XH2Lk
QDNAOMcs9ilqH8YWuerYra96xUFvgpK+w7IrEMgRGURrsKnPZZzxZZCIAkNpRZDSUh6xdSrXXDWz
ou1kuY0GWLGsc408xTLu75zFpz0z+6QHVcgQkrCB0wJ6x4v4u5GVZnmkZ63XT5ZZ9SYaJdsqnjoD
wDgnssaTO5kM7EJaVlwj0iaFpP6mF77ZvpeVS0+QUdq1/fOzlUP/ii/JlETe0ddATXtidJmKsGrd
qF77ZAVniCzJvA8cMWTTZYra5psmLH4BeDK+pl+9HQv8XHkE7SP6jSJHM187DeL1jYMdkaZqrdp8
3YvYwDkklmsGiUJpv+yGvOMjyd7i90uuE51XkC71WUMda65otMHDb5Ebg8/FJsTyTJRG/QQjuZgu
LJdxtu11385vSHDhpkw4ruc35TxdA01mLxvyW4OlpzwhghpeKPx7+Vw5aO2fDPRtDRMat75uaHEk
twOiMOL6vIbfVvYLb/RXOAx+S94VnJjB2dMGBHVMYPEcsKX31W3W9awoI+9hOjJfq336WhZtO5I3
IjsAWFsN69Sp+YgTBC9ECObAfEw1XbxNh5/REnZ50uDOr7pusp/TCYcqLJxsVwpjk1co4h7taFTO
6v/oZoIanSb/qpaRcNGQzNHCZpf1zdlWlVHvvboX3/4+PPhdqOuaKHRREKIh1H2T9Jo/QSkZ+VA+
EVLctabVnqvJQmcly9GZVr6OjmxjGUMp/8Fa9Ic8nRfl//VNlAbYzpjK/GkYppgGYUDxtHJcrflG
9w5tR8Td8AmUFNbZsIiDPfdtu/JGDfBhMVSahkCByaBUeXtB9oP91B91sc7MCrHNpMNSt1rxvVUe
elGRKI7G7dKw2c9EQFQcXKT3ZDva+ADyItn4RmscJADQLvQhwZb/yvfy8+NdEQlkQnhwRf4LPrOQ
UmmwfSCdorPJvV13+zhB5tNbYrrrlK1uLNKsgqyO28d/eTUhEliorT3aCYjl/wyib3nUxrSaIRtn
JoUluYB7usaEjQrStVc+E6jsH67lH1ab64elaMVXTyqNg3vf/kNV3lVpP4wlbaSuLMjKskdUPELz
D1O2IPFuI987IXFyz2gFmkPldcRednAgAx0elLYBVqgQ6yQWwQJ//yp+V7tf35dnXNE73GkuA7c/
82WIgzPzlg19BaBsuvPKcrrLwCYAutUzaoO/v9jvhoFfL4ZdmP6mx/CN5+l3aT2hj05d9wYAeL/k
cAVZ3hoCf4rtf3BC/PmhDOgfrukCyebOYuTNGPN/S/hnEG4ZzxR5tHpPtx1hA8zGrk7GIaCVwd7w
94/1u3OGYSlcDe4j02JCyhzgT4tCNRtpxXpEMO7PjQd0MdHcuIKvy1+Us+gXyOhpQrEx0FleqLHC
v7+BXync/2uyiX/FwBDsmtALsIP/V0p3qsx0ypkLrajv2+El6YtFW2e2LYlWYQpzpuawx7VGygrT
AqKEvkVLUWv0eNqBhp7b6TQH9ZiOiWSoeNvHCbFnEckszVqauROvLA+dSxBJy64De4pGmmyS9SNo
Y5VyxljMZTdZmXI5ECdzTQOYdIvVrNemviMKXUtCuIys/b/GMmSCstEySLjWoDaA37NJb5qEB6pb
BK/a1H/34tlOj+jqUhNpgXCaELzmPO9QuegSxeXERcSbYdRPnC3YUJncMB1ss4lNF14Vv9irdL75
fiDZZTPp6XXrVVeBWz0S0LbOEdUcW9dyLzFEIFZByBugfZTlDoipNMPYKl1cd2IyaNnex5I3XyNc
ws8tuZSsa/Fb3ExNtEkzwzuUWHqy0JbucMq83P/SrYStku84pQaIGDMcBglh+KXyIwC/HUDg56WT
y8XVZslmatq8BVFETKVM+u/FCdoHG3rhjhQh0iPteZeIeR4+RWFTRdc+xNeHKbMIvpzrke0eCYlP
c6KxMiNEE5yWm9pC/nKyUjpJuEvaClKjT0kVzMRgJmFORly/oU+TbrUJ6OQqYpqz7KKfKZzyip+n
D9WlzPN+1iOizZGyT7UNTDi1JK1UfBaTTnKB0svj5KqSyB4Cgznk+3PTrlE9XWsWFLv9ZmBAk4U1
sDz3yr9O/R2zvZ9fAqFAK5cxeMdNU/NmF2r8LFDlmPR3cvKbb/2SSYY3zRTRaVb+JiXR7sW0Ou6a
TGfOMWuqvY2krK5ZjTle50jz3jDN3aB2ZLbg4MK/NRybA2TRZ7N2+FWlTaQRwCDPRvRjLTRZm87m
l1Hn5gWBlGGjandtAd60WooDxyaybf7+sP6hfTAN/FkcsHGbwQFxICf8vjj5DsYHy0Dxn/YpNX3M
TPHCZ2Sd8uxIQ+vfJreZB6/0H173z8WXSBoI2NjIcThSTvxZTZiK82HkKebdxA2T7a7RWg5rTrf/
wB25Lq6/LUU+4hI2O194EGRQXPz++eir2qPMajR/luY+Jyi9PzPdwv6cZL4oESC7HFzJndK9Y7QY
9avkofj6l18xiifi7PEYY84hje4PWxVZkKZWlQ6DG+VNd/VMGU+ryb0YpoEowhLzjzKe+Q7+/qp/
1oh8YtQxIM0QTDiu9+cHZwaX+CZtU6KkvexoGZxvWLWu4+6i6r6NhB4Y/7Du/9c+x+dEPwF3A9UO
8oQ/GA2KZ3fCmbGsliT1zxOhRrjPJ+vTnzuWkr9/uj9vHyzK7DFwJ1DrOAYKot8va4VoxZdT1q5i
n6PIilN9rl3wRy/V+99f6L+eDz6U4JuE54b+BMzG7y+UDHEFiNwFc0ku4rsQUUrgZ1LwB/5YX/1b
3vTjl6Dj76/Lk//HnYtV3kYOJXDyU3rbfzpR2fQqTHWGovaRxVnX+/4w23pXE2AM1HZt2rXzI3Xz
6UuktfFDaHJE55d5/Ru0/1SuNW9uf5h1hkMPrYo45kwQ57CJ/OLilqP1BPC2PPkT3U2CwcfsGTl+
9lampi7DGr8Lx2y6e2y1ZGI3QZo2KjTjcXwryBtHsgO/9CC4+SD8K39+s8RI1oMGBiM7sTozYmqd
+h1gutZuF8Oc9mgzKu9uIi0BQnKKl+i19gFzSqh3LXZE+PRuaW3dn+frgcIADTyDNMw6Y+lGe0lP
bPj0Tcky1Efe0hxUvdgu47Rq1HYIbli1E/tKVukGLa0ZVV/7BH7X8OfVz+aSZnGuuIEpu3h39jjz
G+KiSatbXRIQkCP3Zoy7KKmXh8HBBAaAVDaoh4ay5MxrApRd2VVSm2yc/nIX99aCrMSzEassDa9U
MF+8aceu9DbpYrOQVSrTzj36gIfpZyMIZgiZT8xsf2SyunbYUl8/96KUfBBkOvScZ4oEP/OmrcgL
uw2sCl0PUYRfGAERpzv5GLPxz57eB2B4HR10fkbHWmDUDBtsj0TfNFjlAkcT0UuaVCRSzeXg7wDi
W6896uNn4VFZhJ7miOYAyVIcqy628UckmZeuK98jES+7rkwSNd6OcTUxeGkdsQXOmQ1A1ZvU2B1B
YyFOa5Q4/toTBN3BjnUt0nICx65NoYw8ov5bAw2fS+V71ARNnFKP/fp5JkFefNRToI6nVHaefYJx
kL9OorZC7GFTsyPr3XfCvOi1bxrzmUfMrzndI1uPlu/IYvJjZWg1RpRGI0FCUuZuyXETGzX7SpKV
M0VkCi7DEN1kFQ3oTVfKvl2jAinLm1T18xgUEyyIUCDw0QJkh9zMv+QvC7pYoksq7Ilbh1B5CpiZ
rZP2d5NgouMZKZnAXS8uyn5rwWfX1f6xnqdp+/PJ/1cC0v8XJOhvQtL/T5Sj7l+Vo7efzVvxm3L0
+vO/CIue9x8WwmtGLSZohJ4W/+UXYNHT/8Ph1QI7dP0bqyT/5X+Uo5b+H9vmFASZkSMI+wTbw/8o
R03nP9eDke4BLEJ3yQTl3yhHeSu/bxDI8GzXvlI+/9iBMq2cY6mybucWorv0BMOfkyQqIXwZyDE8
Tbvo5lVK4EvK9VUKudTfmhTm2yx2h3t6isxu9LpdY5GMdimTojU4reGrLFNufzHn7+gMx52Xu4y3
4ywbPwvmr2tdMsKt1UAoaVzT0qZjs2VPTgCjZ/1tgjmC3alq88A2rDq4drVuvDKKH5aiwqOxGPpn
rq7dMBuDznVC4O6sOs0vPoDxQ83g83FprkacDPbvfV56BpFd0nulaWPus7Io3hfCPL71+TAVKJTa
duPUJPUoWXpHTimZviIDwrsx2whsAaZdQi616qCQyu1tN0VRBrvjPqLaucZltC8t8O6F7hAqmQCv
UOWGhoS1h2K//uSkMF1a7CQ18JVE++aq3qcl3EXNbZvOJKToxEtktMPvpMdgoNbjY0/05q0sxbRr
IzwVY9YUryXIOfrrrSMY4/hqh3L9KoeDdfN9rKU8goAmeq4oyvQ1cmk9rHXb8bYswfI0pGbzfRJK
rcTs9F+MlrTbzC6HH/ki9VPW+1MfpLHw8Eck5D0O+WjsW/aXl8nJjbDrFygLE4vfyhySmOOnSwpo
2CZ29xLZsdfTpfUMJr5z+VGbZbXnIN78yMFr6DS4RyxUCARZjvQ57KmhN2g08XCOPZuCV24t+djE
bJt1je8E1+nLVBg7aCTVmthKf5WiOQmWBikW7v0L3sG9IR6BXhKqJJS7nmdVoingmKTFOANzpkdx
Yu8SQ95aBqquZUFxQorqPYJ8Y0c2BqOq+otuPJZgi1ykwYrRlVoD2SsLkzvCEPxyqxl5FxIylK3G
/FoVFKtxsO/7ymYuVBac5nINZ1e8Rvb6prJMDzLvzpwd8YWO2QgQLlvTyjBt/YcyhwgvvvHVILB6
pg/ZrwmBuE46YyyA/IXo6c2aVLqD3v9CKKs691aXHztG9VP/Dj935dsduAzNR9IAiaqB96+b34XB
28JTtI4SbZ/m2dbV/Oq7OQP39sp7wx6bTaXlTzlD0EJ/HCyOiZBTm8Fz9gXHuTx1OWd67cqtxouh
UyCR+nlHAEJOb3/Yxn2xoxX80VYp0w/vyq+PXpg37i3BVCdJFyxKM5k10tP3nd6erwrLQ+IipK7F
Ny+Nf7hGdh6Idhpxvn+mrnOXE9q2KlXThIYrOc5Th2FvTOAAYBEJVaGB5I5PiILoK6C2pKFwR8m/
Thhs2wAsUHBh3rbL9H5J3AtwwO6pRaXFBs80rhto0BsWhCo4L4QVhiVw9VAu1Qp6hgLtAtzc0jFV
uvS8G4M7kSZ0hWu5fNF1cPlW2ZLjM0Yc8oW9L+3iAczH11A8KW+hKyzwe3XWTNeQ59Ms8NukEl+z
bgDUn3JCEDXcjJAF2Fd56h7d0fTu1KJzg0yfzjKnB8+NnjRZVHfDdO1keNckCZcsOA3nNGtsDno8
KQdmlIP1ULVkRHXxBTFss0mhSFzmLna/KrnQ05tJJuD8HyJhsm5de3lzo0anF0KW3Zs9N5y/GA50
aZAlwgmjyS4vTtcNbwwqksDAKH5WtkCnTrrRrW42DPPjZpHHxrAhxjdGdIDQmc0rbVmMp3rU0cax
xB79hOsrVPMxq8V60xjUfywMzj6tUrfuMJfb+7Rt1Sby0fAWVJFhrajPpNZvaycSuIqN56JGwkAI
D7dbhp7FE1eXrq+6A/N7hALzVLcBCk3ny5usIwmrdkBWq43kmvFSP8jvhYcgZ66a0NagVSA8ia/T
cHddTLYMDNnf0jJqGO+N9iOj5uFi2tORorG5A2/wNmRGfldZXh24o46hyq2jM2Lm8iOqI/ejKCNi
HKyhspGY8qjmkKxxkDOar4iLmKe1p2X1ZZqr7LpxzcMq6h81hVl7io1LGRsfC0alTSJSg96fYz6O
CHzw/hgMWXXQGixn+XQqCEY8QptwX8mJe2hLnYZz7croTXcFYR0cNIIxU9spzk5ZnRAexvbBkhoz
4+wXjz0He9SOaOF5BRCDvqdvhUbc2ypMp14Y4ZzQDKEv6HTvjVO5O1HU6ihHe9lXhadu3VqrmPNn
nc3NtyijWbOMFaGdDkiFczVYAJO5z7ruxkglTc1o3GNX0jfD6MdU8S0CpGpg9AyPoJTOLSEwRdOV
73UHPCnLbQD97RStyeUSa+lUPN/lNc0VzQ2XomQzrhQGZ7fY2GRqcRG59Pm8rhNTOzONIrZLR4a7
MlwSqDwLnLCRL1Wo04tD+aH8F9SrloeT1WVr8NEfVJ7mdUHn9z2GVyJQbDn64dJ061iQHClizPR+
fFMRlCljUkwT8vDCUQr3aikNSK3ckFH42uWS9GL7y9MBH/H2jXXC6ZRvZ3xStWKTXlr3JgWRiD1M
ON6mcLRVVHaHxtLyVUoxdgQeiZCrzM3A6Zc56AQbx3L9rVr5ja4pqVXmD82V47qM/bfJ5X06ldjX
NmF3IP7emUecsMAQ8oehOJyuVHTG20wwNIUjAg6MqVj9RhtF+VKM5s7CGo5mmxBDd0YRqRg9xcHg
Glpot5AAHBOFEzFLGNNidPNCPywwqJO02FfNSMKH9n1yWiR4HNCDlJrhOI9MCJPF+nJN64wZDnek
pQ6WZu/8PEPVR6gLHsxVA+xmVTn6h0uoFAFoePLoTxGbwj8YymrXrtV/zbpzO6EeEzRiSutusuN5
W1taexjJ4SCWZ5XgT/2UJHW0sReyFl1H1u13ihx55ATK5wA3gciqMcLFUjcDWe6XeDgyetQQVE4m
+dfNEaF1lDPXcAxSv5z2pkeWQ+TvsLOme+aDOgqxD0z35onh7xpjHKlxEnsDKWJ2L28rjLijDgOv
GDc9Yo+kGmSQVuWzIcpgcfX9bN55kF0LOe/13tEPWUtEOZeFQV7yluqldwvDMqhlGdPfXS7CiU9z
Wt/2hXs3yrFaJaVN0OUS7YRZvCy4VDbeJHFN9Dde6hjjLpWxe7CR7rX2kOzHEqMAFcDBrZLnvtDs
h2rxvkykMkX3kHiENlcyfyVYkhU6iT5wjC5rvTzlCpEO3PN3PAEXC3QXtQg3q5ar1WCX3+E50K9A
uJHrmFcWY7kkkbglCRvrY2qFBF2+zlgKzpyvu/D6NQkzKzYOnM8b29bs29x5IKf82ZuqvdAUmp+0
uLeG6Wty8AsQFYXivNeWvfLs7gez+yP6FgvRfPU0pvqjQsC40sv+xD0LzGUpXz0/RV2IDyyYC9po
eptv7LxWbHlE1DhiufOcysCYxMEfCVKFnjP3AiZ435ABXdXA6EGZ7BuCruo1gCtfgZqItqJMbA7x
SG7yKrtVVX0qG4raYaruh9jZNSjkJ817tAbadQYJYA+DQWyKSiZqjCrsEcWxR6InTH9knrgbLH2r
YpJ4mBMaSoFpaGcfEumypekSOsZw58TFMffFTbIAsUCESEpTWiEZyolkD2Put3kBEhXHTUW8YsvF
cLSA1MEMq5hmr2ELuBt//AAjkW2ES/zx1cqzFc6wRwOQcK6ZP1n4tTI+ztSiZLTMBzM2qKmWHfAC
OlXGpjehGwsDDxpaMC1wc9150nLroDNWOelNffQRH66K7N7kt4XQEHaFT66T8o7ATR47Sh6ztd7p
53BSkOI89iyiDcowczHOeIWpcLP6xJ500qP6mXFIG+imd4hZxMFDEihp7JKiwLCRybNunElQIr1y
hsKrIXeuHFAJg8nDCu6BUq45Rq72QLywv+775LvWlzfMYOFyxKwbkqFsyjrdNSiOVNmSW+ZXt6OK
nG/I71ci0zmGjeqdG5Z9mGHKNi3ylZYM/YYN9EsIJRlYJ6dsJi48NuNbbbLdlae/UkyR+AU1lU7e
QOHj62rtdtWDezXoVKbBslrnz6NzpQzRXGdNyrgdlsJeObW5h7yyqSut3fvdjw74QjgbXGqybMHO
YTuIomfNGA+uU9i7sngk35nCtcDNYejsLE7TB1FejCsEYEmoYoFI3DO9jypPp++D49+mJIRrcgot
J14vpXUCC9yvpBzRmZuexrm3pQCSNk2zzFMbV3ZbP6+ftMnZKcf8kQ/oHys5Lnsrx+zd2tuqiZ+I
VKQMwc3iI4hHkSGyQJIaHPadfCiVlfCIYWsT2WCSCe1cwE0RypfKM6GEH2TNXVwkMaMryi1jVxqY
/sHozJhESj0gcIdiWVMIFJJ0DEby5uG53Jro4LuWIo2AqlOdyU/cdelt4zP9sc3qfeZHJM7NcByj
bpNr5lbzjdfR1Cu6rEZ/b8TptEcgwU/3nBHSwoE0kfvfUx/YPYnN4x1ElOUCWaVfGakeOJ2wqRQX
SMVNdVe38j5FQh0AkgAINVYni27VfoTbEmqV9l4OyY+lTd5cO+8D4qjqlV6D9LKc7tWtm+61Uu6Z
PL005BxBC1/6fIwm3zoGvkcyRVmKMoJKiJS6Z8732GoF6u4IX2IrvKPym88uQc+BDxsXFkTVILJ6
c0WYcryNkd6JZjpYSr/nypdrR+AjFGkcFD0jMvQlpKn1ugi4PcsbCScNTpBa08/A6sUQN4SFsC8k
Td2xJUGegMXenjaqa4ytRgppkMnx2EbgBvH3GF3ZbKcWCxUeIxLPffeC9+jAoO2DpEnmBucsvuJl
vQ/ARbCrZPZZZdiczA6csklTgDDmnfLNu9JXwTBTUrtUXrNd86tqatn6if6/gTvE2MaooNsMhXWX
VBzZGMFe0S+BUiqhJIUqAksXWE+m86Ca7rpBnZ11xIQCOglTVwyQdzpjt2gdn9Tl2NkWuPzmmvBT
SUCohk9lHFPj1GjOF2LDI9YrhudjfLb1erP0aglala5p96L5agGMe2KvDDGGieNgB2qibyy1t8T9
PRQmnfk2o3dEqAwflJ63iYWkjszXCrnF0CrUYUr1pyTyDk2jv6fK+0T2V+I1NVCh6VoJU3G6GGgA
AzcjY70UFJnsqxtCFYcLqXcvBqMF7yqNdeAMt2SKJANGO4PaSjZ5IIty40/2YykHJqlmQEtW8pAm
ey1N72yzf5dl/pRhqLGz+o5u2RBAcicLr0ofi7m4dGb7FUHt4E6JZvq8dc0imwZajNIIhsupTXKI
BE4dxJZ2b2nZnd4s3OmlEbTYXXHJsfEs7H05dw/4O57bRXtXGmvtMmcLq3EhaOSo/qPHyhmWwt6g
kaAeFf4G7NoNCeHrNgYlbydfGb5YJQmUNKbxKe7Gba5RjDa0V1YDMvygmdtnKzXfC0SRAEN6frIv
MpAq5rlEOrFtWl3fF1NkDlDPtORCeM8Qzj71AwenMB6X16tB1xrL+7Js1zK3cYiW3Zk4veoAfaR9
GZm5rAwEJQjPCDT1lrt5rvt1ZzkP4O+fssWccLJRBJiJeG6AzUHBd8MCzZo2YOfJkmKdROkrvq9p
W9Jo7wz3plrUTZbCyW7Km0I82QynwrysXtKOaDtt/kSreOq17kyA8HpgE90Aslg4XwyMmzT7W1nZ
oeaa2Trl+8A4EzQs9OuCWxGu8roe670ptJ2fWTo3OmpHYWFhKTDlqjg6OPA6VnR7IA27evbSXRcX
x4bcJjD64Ecb82SD8GxPfuOpd5ZN56X3hApXwRwlz/lAUp6hZxui5Y5tO94ag7FRRnsZ4uGGIyym
5lidSSTnxKGioEHkfqIvwPdaHTsbibSfu2G7qI1e+Hfo6MkuECpwTa1bTU02rYRe3w6ad/axCFE/
wz637XSbzfEuqqpNYdOsZX/K9eS+WKoXGzXCxhmNJhQAWdi71GrODTwCFdYuzghWBlTWVZHaQhBE
zT3G+sPUvwxOtUutDZR9PxhEDCWc3g9iUzSZ5QcNsXWfAb8fEsO9UyKfYZqJrRFH28yMvI3XUahw
q+9H6+yDLNZs70QSwZmD56GU4kfUDHD/jEccgP1aL7TnpKaFRYgpRf38gl90ZwpYnh2+fVeDwVi/
4D15xumPPaWbrZ2aHnTcqsy4yB6P0u2SGvMmQ6aPhtv4run9UUuStQWE60D3tCc03VlNV5E7/3KH
yywOlmR+BE52HiUpyrE4WQse5ZF0evwBz1WKVBeNB8PN+igq7xbdyNZxcLpES2Nc5nowOV/NAWKd
Iw8FOeZlgHvrOeJMsLI1bQe64C5T3WvWULUZbjdsMTYkzC+j5mh27TFPaPMJ+5wK60FHJIwh6JrI
uUJwFgI9/XTB4q5oRwK6o0dWtBztzOtZufuOsRExo0Nb1lTbMt7q5nwr5opVoK8OZlYuYWtyhO4w
nQ6x6OAnFG2oU+hjngSbotJb1+Lsh4JlVfbYlNo2yFSObcTGcIo8m2CbDz3Rni1Z6UHbEASsW/5n
Cm4Yayr3tw5FiF5CMd8P/ZCutVo2L/QWrYwk4URxkompzhMrxqktvqGZJJUWgFEBgPUUTVg19KWL
bz2/24lcHZx2yUi2BWvX1ZRZ4FHsElpr3T3YQh6MtPhiIJk8ObrTbWzh/l/uzmQ5biTLor/SP4A0
jA6glzEhgmRQQYoSRW1g1IR5nhz4+j5QZlaRKA2WsF609SatTCo5QQDucH/v3nPr4wRqgYqu29/l
kz73bkfqnU1V70Xr4KADKLBBz3uN/g2vCaRWw9eOuf0h4fgBMYD82in9HMXdfoLevMkgEknZe4pg
p1SX78DOPaWZSzuOGR6pz24aPKi9vME4d8im+1Rn41hZO7V3vgXs1IERbBzb+Ajx4nOuEoc8RXsk
VvvEUh6t2j4JXeynIT06sn9PhO9pyuMvI892tNiutCEh0XcK5zyITdeqSO+wYcpNK4ybzgluCBPe
l3ZzjFURgkNU4j3SW+xkMeXUSPQjTcvAPEciArUa8hRcClPj+1iv9C0Fa5r0lXsppvhhqtML/RG2
tw5NAZ/SUc3x7tDHsAXkEDyImjK047KmUDFivbOSXWXqHsjF51ZN2Mb6B9tNDfTZ5juo4gN9FO2S
SOChilkaAFGb4QBQdmaqdsVhpKS5r8azHjmfZXlfd2ZoUxQdNvaYf+brzZEQn0vPgWPw9BBMXKtA
FLOf20Frt+1gHWw12Q8axREbRBgvi65koeeYlrENC/W24c1qhHzLAe6NxTrBXwtxYznFCc36HspG
fYCaHtwg+bd3tVQ+dnVy7iNK3Ur0hS3le4eGFJw33pmE/dtJGTUboL3u48lXr/BOUwOtxQZXhdgF
OVVEjQZB5H7VZ/2BHcZHGUZ3QAcQSvaatSsU9ahT/aZMXH9DW8AtUVB503EGk6tREwJTmBX6XTFF
0ZETf3ntRmzRKESzw+V7uVHIQNn3OtBrjtrbRlORpod+gaFeHDFdHwpVuRCJSrWl8amvoikLfV0c
4qrFMqV/NDomzmQou7CMr60KliVSPuw0WsvsS/XZCDwKRT33ZPQeMzOmnhNP4iGvMBVvo8kpL5BR
rdNIhecjOs7xXPt58QwZYaIvIAMXvKymdYdOANlATwhXoEkklLoivqZEdDeMw+ymAaKDznuQ4iEt
1b7dKX5WngGoAE4kgbvHgKWZ1Yl1h+KB3h30KPqUjWoFh6m5uF0R7jQBx2NMbwrNPiC3g5mXTGdN
MZsNHsJd4wj4SZQLPgEuyC+A+QKmZ+zcBYSPs3cAw7IFL2vSgw/S2CMogWcV6PVzrPY5U5w9sL5V
66whcQd/dAGE/CpTbALQlESyASlFBdffDN/kY6e+RURseqIa1QMwRYQ8FEjcL6UWK7RuKFzXbexc
F6RB71MOXntybqqD1ONo3mZo+6kldTxBcXuLc9rZlQPYPFB/1YjFrqy/gnMotqNFcoKN+3ODLVCF
14vK42hxjriCDpnc2nak3tvAZzH8O9Z08qecox87ez/aYqXSwcpGkCx7Qs8/BaJKT8ImVRzQ6LTF
ekgSTcnhX2FLWVYEOZJvPNxwR9uDw/dYPyjxlGMx4NkeW/Y5OrSWuo9ZsM1MHiabvNhtntbSU60o
ezOS333jK7bTgv7Q6m8yqMKM8xxTxh3s+N3UN9Ddza6nWqRqiv3YxdWwx39dHGt95Hg9YXY/ZZXb
Xzc1e6tDTAh8RTkuj2AMNqZ2gzyWfVOPNWAEPnbQOyf6mEyZ8kXBsj9hruvEwai14ORrGa5vflzO
ThvMD+BS9zmQktGSeLpFlz7BbTHsfEPVTX+S6FHJhSdvxe/d+tAyRZJN7PvAL0RbXgcUgoBmZE9O
NUwPGvoNz3A5ZfC9Ai0xVpKwESu5UMMYTzGqUOwLNcak1KTKYJXmSRhdeD9QxXoTdhKeXkIJCo9R
YUF1KMzhDWcd2nIOodds3nEiTyetawMq6sz+TzVhNLfN2MmLhUPs3jE4sG/hmStng9rOHhPpCCUO
kMdTC4TjbIZO+mbQCvNaG9z6yQUvM14ljaXGR9DHGdyfBGOiakdK82QnWGOnXrKrLNQy+xYopeGV
geLLQ5DTBzw6QYBQ1y/jnqJIMNJ+zK/TvKPnlPZKtMuSduJoNXQl3XIyhi8sIIIaTVI5t7pAwXRM
s7YMdnZJN3vogYQfdOoXHhQE/14tyZ6jfw+ez2FZJN0quwJiJd+Tb988OtRy91WqdVtUu8GJvGJ5
rp3C8HTnY+ZUlicaLXQ3fasRlDMZ2eymLPcTuvxyD28yvGuSHieHW7SYs4o6SyAOpLTuh9C4jC3O
GY/Z7gc3Zo/OZzsAUwGdOQyi3EjS1U6p4U/XlREKyoxdXUFxdajIHJymvegiBXgad+HZ4RiJdkhR
xn2fVfbWgHmVfuHPcFvGKqU8sw9n63RG3Pr8YWjlHCeNwEEd2ocAValBT3aw3nccrh4rYQ8UN2yc
0p3ZyRuqbO2pLSz1BoWO/xFJmUVJhPr5toD5uXNCzT/XiGL3RUIVn0o1uwgsBs+Z2SX3rhghbLL7
dq4DNzU/VDKAPmRmyoZcwO6usivzaDiThRNIyvdEwr91sKLfxUEfHDTEbdqG9dN+QjAQDHCxhElH
EEGW2YtcvWDcRy491oN9aw/2k5lW6teOWjEC3IFOn2XSQUEKwHmtRme5HezMPSVSlP5FS3PxMBnh
9C7joyQaspnRjbyjX+m+xYo5800UqsLlOLf5RhU3o2RVkHk8TLsGB/gHLFPm/YiF5jEyR3M/pAVI
KsK/Ke/MuLHMEOMjtzu7GUzwARtF8ZNr3MYmqEvKOLkggxDDKzjUZvJDjlqm8aSGjvuIA5wys5kd
Qvx3+wB66i6nWvbYuZl9h0RDtU+QC8dyo6KR2EeyHR6INbeuehQv+0QUnGU6a8II75rxg1FAV3Ar
erYRDsmdHXJT45j2UJO16D0VW3Y7u0qyHYoXvuFo39+ket9cj0nq3zX60DyMYUA1NG2zsx+OKn08
PeFMK8upoHaENIboOI0zFfz9faz1zm2ZoD3mxS2MZFPmk0rULtRRXLK8L+farNv6SBL7QAaAmvWX
aYThAfisNM8jfCt2vfk47CALTBqBGiWnDRTXDYcFad5wzgPGVeV3lLYhnacu1Ve30+GYGz6VwGb0
DdY+Oih2XQ2ffIWtoR3K/k0x4icTvijfWEWfb5XcstIdK/Po7CKttAGBgjkHiymgHaV8WJ4F7lhC
NUz2RmCdqLcqQdqCbNCqfIMovj0YfRRFBx0S7+OInYc8AvQq57FG0Wklmn6Hj5S+VYKm8YBQffgw
0+aYkhZOZritnPhp/WZvdJNAzqPuwt0weMW8qUQjoCtueGs3CjnxscyvRkxU3wQNqg0uvumiW7j5
TWkEOIw7c2+Qvyz/VDr/bwvmvK/F7XP2tXmNVvw/SVpk7XqhFv4P0uK2q58/PxcvFXPf/8VfmcTC
+UNg+3HYCAqhoo3W/5bMKcL9Q+MUJNC+qaxJFCf/pZnT9D+Q0hGhYvN3FlYA9Mh/aeY07Q+GI8UF
25hQTfzL/0QzZ86S6X9L8uehdQ1Jvsp/Z+eBs8jcGqO54DUJfQcTUaE814e3CbXI8rova/WY9IBO
C2FDaippIDIfnyZHj6/7BmnK1pgqJGPsxHbQdzV3HzU9CBdFyO2klTWcpAFm6NYsm/ptoPWcYXN/
lo3FhX3kg4dGJ9e2xre+VyNOh4Bf98WscgizaM8x3BXnllJuAkx2gzxnenJMPK4bi82KvVebCYlq
aBw5hWbWNjUHSv1D34FwiQNaL9uxB0AhW7/7TWzaayH/fLtmfSMJzljIUKFz81/ZxzpCLQk9zPWd
0qVXhYM2YOjFezXiExFBV/yTS/mPJtP/98Rvi1f754HfHO7a5/+6jz4/v5xg87/5a345+h/gQnHO
CFx7ZIPNYM+/Mr+dGVn63SIreFg2Dom/I7+1P/gHtjFHWOJtdCye4l+zC5QpH6k55BjbPq4Y559M
ru9+nVeTy9ZZQi2ksqqtkkG/8LsARCBEbXQRNxQCPbPDCXE/FGl9pWCkKugIsQ2twlS/rfFEUrUV
4S7FSYVSKy4+JRC7fmNV1mbXx8sLsjVLw6LkshvQme7O7Bp5EWA0BVRxE4Iz96N0tIeQgvWpFg1S
C60cLnmH56sXkXsD3hnsHgSyx5xF6i5nG//w4ile/vyRL4mrQuORvboUQPIOShO+WogXWc8WRkxB
Y6UJq1bfU4/sNpPDhs6SVKXhRGjXrFZfwjrluIblm4wxMWqelEVz7YS9jYjMV29IJtQugNipOU+G
8UH3Fcurag4sFEPhZ+XpgaShNqUIkbnn1g7kgb4vGrdJva+s9rOvN8G+SPvuxkxi54zwN7wtmlG9
IgGtRVNnZA577ai+NKje7m38H7cEJlrXLgeEuZIEpo4AAP2bIU3hZUnnX6dWkp8Jpre3RZdeF0Pb
YBQklACweucNAHWy1k+3fZF85EKMI0zv8Quai3wrkSVAbTKNbWAH92aaXks3MN+nraiw1GXyGetZ
eJDhbZpyHK1U47OtJE8iVm+HsHw39EQDVjh5t3oenZMiTD841F3BYGrhHZ59ajeSGwyBy7qpVRAy
qlaN+6Gpm/NUWdOOhpE8UJBt3uUDXCvHzZtTk3Cea1INXSCQj00EqMXY5DrbCC2hoj0U0IEAjuxp
H4oOSMjnDHA2LWEOP2/8ThnuBooG3D/je0SROn7NJzbtQ6aGwD16REdtZNFOspF8mc/pgFLjyrLJ
k9XCyD+i2d4mw3QDY/DYkMO0Vfr3paV+QDoEnTeoXCqXDY0TkX1SRpi7DSwpXXwsqrDdJwBbN27c
qkfwhWzBy6K+jlHEHMfOyXdSpJ9xQcTkKFnzeWo4gSsfschbLYorA7yBFZUbuJfx3HG4VmM3fEcx
LwHG3yq7GIDKrp80inHGp9hlDyw19RTqFgXwVqk2g6GnD7YLBxFO1A1WyvIIDv1LnAViT2idScUR
cpmuDOq2FuFXLS6PxZh/SMAoIIf222NZUj9ukhjoWmK9DWSB3zStjrbCvm6ynWyb0go2poJSpeI4
MJigD+0TKo1+V+sDOjTiHYpavZTpOMpDh87uAEjHvAQcd4/j1LnvNEvnkVaKc8NmEXtJ1fjRlR+h
iyhEIi/4N/MMrotdXmt1Iy45yUo3OVvI+U3GdU9NNqHO1ukloq8Owj488WYIZ98Fe2HdGXY5/f0U
jfWI6EhN7pRKeHhgeAcJMVPscxMUhrYf7ET418LtS9qdvaCHHWVCEeyQy1wn7wL7iNxI7PkERpSI
2+5UQi4AxBT1SHStJbkckzAwtNFO8oZ2p7SC5AMVq5MVg/yPSkBKOOq2fPx9GDcpauFpaLaTNan8
X8PyyjAH654WI6UdwGQHqsZKht+zLrdmoT/DgdeeWfCSSw11H3hLhr4K8RXEoCAZrY8ZTsyvcA07
WFGd+kDrNz8bPj1Uuup29UVBRb8tMM4TReTaCKKoaNQwcM6tNtSbSkr9iHre38eIQ08+ruOdDZvM
M4Y067YWJdYj9ejpccyYWINUm3djBBMKAt0RIchw1IfI/pa0fD52qjY0TwXN97dh3hCBQC1JXNN+
p0lEl2ZAD9qHXo+1n/KPiaqTNPBxQ0JPTiMeJhRJWQCO6DuTs0PMwT2ObhQOKa/rJZNW+z5MGiVF
+B5G+aGzlPiEYMdP3k8uNZuH2NAyx5Oag1MZAJ1Vl18nBxnlJh9jzQf8Z6KdckkO2MRtLPYAF1T8
cHlpnctcdbdZRnzBextxzoNv5zf66JtvUFjnF8caZitEEEM4RZr5YdSnfVRRVwI+Wnefh7mIYuIL
PMVGDjcYyQ1a07YnKM1FzQkjF6kDLoF93DXa1lEj82SUduRRbcS+VjWyOFSuL68630BdTXNFe0j9
YgZg9Q11DcUOiItAKiFnJeZHQ/qwfOvRmVgnch8vnZ2+c2iHROivOtpMeRHHn0fbehvVGF8pHuEo
za1aXnhl5AXAr3uTF2VImz+HgYSkqNTIGuHDi45IXlwnRRsAgXPLpru6UaHxoahPOhR09XC0VDd7
ixMVMbdQLsz34RRy/88UVEYqiL5anwPLpkDfKNo+YM3dDhSdjxEuOR5iHjxbRRd5su55wfspuxei
h55WGSSCQBx3bmj8nkpk5VBkk758qMHNPI3YZWcAFGLwtxFqnW2rjcEhKHqASF3VCqiHRHCqG6LV
yrMNk+ixZB2SM/A2PvfcYpr/aYBRwraahwqxYb+rusi/539V3lCHGe3NxL0ZyPu6M3K6H3auQq1A
SY3KR4TAHwh3gFonq9zhpF5Obyhz2JuwNw1PEwq4PZEY6T1Ak73ulMk7q8is4GiNBctAL9uHbLRv
pNkbB15CNJER5NRkorHspprPfOmHokdh03UPYx0nlyCup7u8J/PLnShiZjT9yR4slfdNia1H0VVP
8VGKgNy1rrRhGvaBmVRP6VQ5u9EvjCcd8AYMjtg9FjgrWRzC/KGp4+oJlJI4hyCmLqOT9rexUrsH
EZidx7JMaILGvAscRxzQgbEGc5jsdRp/o70Zte6c+zGZrthDP9TCTe67kD1hoYKPD6baBxjntHRM
kxRJRzcTF0vit05h0Rnjvos7WkehDZbyuxsSBgIl7KF6UPO4fCYZnPeQU9tceneek1HnU4c2PLz0
MDDRuJgN1XwqfcdxCIN3ArsjuWAA6e7wZ9PDmjBFPsaT1ACVp5l1ZYWKsut9w6foik6Jbm2Lyh0x
MbPJ6cP6ymqivN0ZjdF8oeSO7rQV+8oGjmYqsX8hesM5DCXRGTSOc1TWaXnG7qV/CRNXUXff56CO
CPgGdhcEusbEdzm2IdZFPlfXMVbIHRwIOlBplW6NSkNeEfbplQTj/vR9gQAnAHCBkvHTlA4EwLWu
f1tqVWawg1OZaahxoxNxHMgxebOA2KoQpTcIktTgahoMxLRqkeokU2TOrukj/SHtoMYDozVL6c7m
UKN9S7+7/RL1PUuBEAPLjNPKywSWO3oXltiU2ImENsJaRTDXjABTaUZnuqMH4UsP7h67OjFrfb5/
lisdNB4S1cr9loeBe+MWTvOFZDK6RBsjMLWHhAQgH5lnoZJ5WM+dS8PWcH24FfF95ACksTxkQTBe
4MzSf3G04YOLrek7uekSZiJzN928ubdggTwZxdScfVfr4UlWJvX4+Q/ZafBCxpbBf4VfGgazZYAu
5Fp1vys6y0HdE1v8At/RADYhNLgwZSk+h1aWfBNo/E4yzflnpsjMkwPMD4eR1ORFJUTyySE97wNl
Vd5PF3Wchr9M8FeiL5/GqVcvPTt/r5Sc9TcRPS3SRSoXc27Md+ht1mfDdV30wBlNlYUpGDv+1DG7
4OKCl/rz9gdu72L1+IsI9I8O4f/fLKAz9uDnh+5T/iV6dd5mDv594HbtP0yOzfOpFo4C7mbObX+e
t6l0gTnQXEe1XBUa1nwS/9sCav1hqVRs8IOYBhb++a/+OnCLP2yqWIbLKdCGHkBg6j85cb8+VP7l
/7Qojr0+1za+9IsEPSa2uZ1rYfb+Tdnnx+Pq7uKQ6urEATSptPcQbShLT9M4PpIYIG9f3N4fnIZ/
Njym2ZfH8Zhz3DhIcKxhXdX1/SAmNXgIgBt8+/X4r6tWf98WfUkfcjO+F13iC+QTVjPdlVrmqhvI
hpaGzk3F+mUaLB6HX/+wn/0y80W8qC1gOxCw0HKxl42BEM5RZy9HMQrn46/H/6HH19LdRe2C5UYt
Y3cU+06j3K9pg5m9HVQkIjcj7UbpKfYEojiDy3L/6x/4s19o/vMXvxDYoLK35x/YE/4or4qw89l9
Nh2Kk1//gPkt+ndV5t+PZ67NvvgBTjQNatsZ1n5IGhs50Gj4+rZMGj28sZIw1s8aRD5oxw2MHnw+
wPGqAxjyvj7++udr8/T40QUsqpmlnTWJ1YzWHsJ6X21Rfnu2gdczMVCfYncZ+mzTjbZyUwyBhsqQ
PDqHHmfg6NnNry/hZ/d4Lli9uAUpO9w+tQZugaNbW6MuvtkWZtJ1gy9WBTxaYnBGGsvj2NgfVNJG
sEB08ZtVoy9JYiliV+JGamufgFL6SmpMcYPSJvkdhe0nd8ZZrA0FTqqyCi1rn7Z2/14bKgoI/mSv
W3mcRWWyToe4LPUKy1uBX3KvSqVn90b2q71dd3cWq4GOv9AZU85+siCFAimOkDjgKqbS7tc/4Cdr
29ykefnmZMBBsQgEtpelTeXf2yhzu/dGNbnqVauErg2yCTv86dc/7GcPY7H26CCi8qIpFQDYI27g
JmrC9j3EFOXbuvHnn/tiGjSO2qmDtBxv1t3sx8Ccta5Rwtnw1+PP1/mDie4sbpZbJGbaccz2ChC2
GSJ9rSS7foBOt0PagJ973Y9ZrCcQ4KBIlQp5tm2nt8dcFLm6n3ItlXuI04NcN6+XbKOq6CuShSlA
lJCJH5J6RL9Eb+Bh3S+xWDUGVF6wyywAEQpQ87SpbeMmMMeiekwsJ5G/uVU/eaPsxc4idIIyIR3G
8WqkNSc6BeobN8Alvvn1L/Gz4Zerhx+NHBMn4XV2pQNhJgfySUxF+Zsv18+GXywfHUc+WolCIP3h
CSCnyvZmR2royqtfLB4AsnNyk2PHM5s+4RmMjlQ2jUruycofsJjPnDGtCnCwQ+pEVuWnUrPyYV/H
9jRc1t3/+ca9mNC2PhqNhg3KQzkYvbedprnIKKjGldevL4Yfa8NVKch5JcKp6IjIS+JTTbJBXTfF
7MV3GSFWJVqdcJMELqRJkqbeOyRKmfXvvs3zi/iDFclezLIxiAM1G3jE1RxUStcW6syFEPOeUB+o
Asme3Giq42nmGB8J8Bzy36zkP9vzzOeXl08mleSWF0T3eQVukPIK05Zvz/Vpl22dA0OGkk/exlO/
jUJRYrEB2oTViQZz8bZXW9Gtu8FL5B64U8SFCY5QsqEBnBMn5Tl2avzm/Vg0/P61tRSLCYoyn1g4
vSKhFsV5sZ80tKh7y5+mlJBBwx7fYH0ovpWKOWRHE4++dSsNONln3Xac+IOT6CAvV80EsZjLZB1Y
JdAF0yttn3Q2qN1fMcAM1bp1VCxmcorFRhtlbHu1Ug5eANkC0AGAyy/rrn4xjzutFk4cByZRUdJ5
svi63TY4r9Yto2LxWa6MAB8qvGyPsBJAGB2okgk2Zo0Z/9eX/5NZNotPXr7sTYSsU5e14wHm9PUT
1uda/SRL1BkER4UocIlaKwEvTnDIP5fZ1OgrH8ti/TAIS+AlqoUnMA92CHLBttGVBYCx8rVarB9g
K5KqEzXN4MrS9mLsg90kCmX36/s2P94frE7WYpEgepeiaSUn6KkBGk/yvTeiLuPfrEE/G31+Wi8+
DkLDYSLZqmIWijICd7R454+Fvu6lWooOOPUUjkZwm6dzbtyoofaYB0RDrLsxi9msiZIQqTSYvMAe
2zOtCJXPcxViSFw3/mI6h3HXlkY9TtTekVrqvUx2vuGY3rrRF7PZKHurbBNGx+4Led6wyW8mVGHl
tRuvH6tD89Ihpotrb3XiRQx8JyLBkrnu2hdTOVaVGrRfM3kVxqBDQ6zltrfM6fDr0ef7+6MXfjFf
c98Kp0lTBg/Z61eOnUl/MIlTyb12sMXK32AxZY3e7nNSaAfPYOLeY8OI95pJ7+bXv8FPJpW5mLJt
zlZomMTgFWgwiOzCyRuPxJuuG30xZTVIb6Au4+9oKfOaqDD7XMp05aUvPtZ8qH0iOtEfVEXsEyBi
6Q3aCJmEu3UXv5i0lh80iTJR5iG/VF4lyPFvOt9P102qJb6e+qjSax1RYnUXDM1b7OSo9q2atJWV
934xaxPiXqug1yVbwo5MP/JNRxfL37p7s5i0VqwkpBD4PQL9UNsYDdbGynW7lZeuv14SCE40Iac6
PXdeeap19nc5VMyVj3UxZ5NyqhWlIcLv+6Wb6Bg2Vo9sYN2NWc5Wy/Ex6mj93sXoRCYHozerb4yx
mK2J2pd+2jC6RGSzRchBvJvQ/1mowL92vzOM8uUHNjRxxam6yuim/rWKzPQQRMHKytYSBYx3JgUR
x+Du1GWA2F1wt4mQ6/YGxmKuytaw/ZQcQJwfEOekhs1LIwV33SfKWHxes7DUUdarwAL7WQARRl87
OnHr3hhjMU8bsPUl0vxunyUhbBLTesL98s9Q5f9+pIt5qvpWbYyhgn2sgsvRyOiZ1MZm5ZUvpmkF
PjJmJ9ztY2zKGxFHeJdq3V45+mKe2kasBJHiculup50b2iMX3w7SdS0qYzFPZQfCBKJ8501ajYVk
yh1h7RSii5t174y+mKp6RVpuVwa9N5pzEgPwZssje7H9vGqd0RdzVSParcZnxpfVb9IrN240jJbx
uG4z/B0Y+2KrTTAzjffR6rzWNT5qsX6HzPJu3YUvZ2ozEl45Kq0XhcotyyPyGYIt1o29mKdkf2cA
TuzWA/3k7LrQeigSv1j5QBfzNKehXqNd6zwlQjaWxvaNrVfqyitfzFPawkOJ8ETZ56n8ArH0EX3k
9bqbspilRG4HCt/r0WNYYtImvQnFZmxws6wbfzFP+8DqwgSHkee6rvrBbFkHYIMTfbdu+MVE7aoU
j7tfdF5W1NOukPanMCp/FzQwP7sf7N+1xST1nagiEQTQgjXWI/o6sAlN8rvO688GX0xRNxdmVCpZ
6xFz4p6dJtDOqeKXj6vui7bY/eqt3uLqingdQ7xcRjYQUB2te6RLLvRkFm7sh0nnEYRnIIuST2nl
XNZd92KOmoMJ9tZgbCVuHlDlnS2z+dP/8Vn+d/C1uPz53F6q5H92wxcztBjg6mBjb/cE0ytobvyb
aFJX1gdmacfLzRH5qaU9KbqyF6r7BtnZk1OP6bql5bsh4sVyq4Ts04GVdV4a5ndFUBz8LFy3kn+v
dL4Y2sR3a0hq6vti6o/1oF+b1rov6PdK8YuRS4gUoig524ksgGopvbz217VZlyaHKG1l2HVcdJlh
Ge+2sf1+1cunLqZkiuqpnBIeohkmn2rp3jmTWLdOqYv52FU9pNZBtN7YxNrDNLa6F3dGs1t34Yuv
ppH7eGAjFxCYgpRAz5Oj67sf1o29mJEJkUrYCCAXE0eJTEEVz6YLwXvd4Is5yYtdVanKJzmMQD7A
iVB2rmv36yaOupiUTtPb5Cf0yr4Sb2uYJFSx11324qMZBmFlVuGIt8FBzDEYDVyPSjysG3zxxRzo
v48oo5u9htlhIDxoVxlxu/JNWXwv645UV2UOVEYnfTG68jM+6d/Fs80P7T8/l9p/6LpMCwiH40Lo
gvhqMbbs+rVjL6amhkLfMKRG2Vg31BlnE1+hsBSr7oq2lHSFjdmn7Gd5UaxJbCY1fpeKcNUGC73e
6y+DdDtzSFxmvjTGltxpk0y+nc4OKFq1tKAWfP0DygHzBL2a1gvM8hkM9SPNh3drXkUsra+H7gl1
rGFTKPsO7hOy8wRhO5mGq/YRhF+8Hr3GdUY9Goge3I1LV6hXsgcJvu7KFzM0xixg2qHReE5inFME
h3vHtvWVd3wxQ7ugRnPZ9a2nlumdqaSADMJVmxTNXc5PC699YGSNpwMr2w6ZVm81M/626qYsxVUj
HYXGIS4GgYF4Chp5FWGzWDf0Yn7KuvUTB5icN2qAF9MCcl5OGuqqbQq209dvSmENudsj3/FoIU07
XEkAx5p1bX/NWUzQrtSbJMRH5BXIX9JN09XkDvTqeL/uziym56AYrIpmxxPtxy/ket/Jxvm0bujF
9Gz58ISlKBqPxMh7GLQnlQygdUMv5mbvO4mIU7P2pr4K97B6MWen+ed1gy8mZzSZGHRk0nhuWGID
HG8z53fbzvmu/uAbtFQxYQbU0760ay/MegyatS3icyVKko9jDHTbdde/mKRYUmWOmbP20sj4mIbm
o1ImD6uGXiqYJIrHVNg+lkaIH8e+wbij9ea6Vp02ZxC9PKWA+rSiGuqfh+r1MSPEGLBg+X7dlS/m
aChB8NRq2HhEn5vDfjK60QScmYbJuo+0vZinZhgEIA1TXkmpwFzRH6Jq3Vkc4P3r+5JGFp7plqH9
0b1r1eiNb4hVbSh84ouhndHPqn6sPeyMMJAdvb3T5gzXdTd9MU11m9yiPuJN9NVphC5ZeQTmrhOM
afZimmbSB1LdhLWX9yUc9x5H9BCsqw5rSy1UW5tdZ7rccpbH637UcXrLlXNoMT3dIUgBhwW1Z/tB
DvJ2vCb/ZF3fjO/86+fp8paoUk9qTyv6i6FV2L/bdde9VC/VEd0JMZAn2AjnMdLquzSpVh3iYDC8
vuo59iUJyrj2AATjFEKEviGWyVm3Hi7VSK0RV5je3Iq+DTEF8EbvOsV9t+oNX0qRVJVzVm6plRfg
2od0RKFi32F9WnljFtMzJhJy6uOReeOOuLQ7Ie7TSJ1WPtHF9OxjS/ho7UiIdGt9qzUmZPtgXfcc
6M3rZ9opOYA4UnK8pnDnfIXcGROibHA1J6tqONqy+19Rx3KUDsi4AXL7IzgQeeySrD+ue7KLXTTi
X9UNZM6TDcLB3uaU5jzfN+EorBt/sQyMSdc5JM+VnqM0cCsByWTfQDpjGF81/lLOpGWwQAbyprw6
HJsdQIJ4w/23DutGX3yqbVtKyCZq6XWpgDYpUK1DWFm5+i7lTG2Kvq8x8tJrTBuOoDbpCe5VmQcr
783iWy2jWtSD5N4UYQz3rc3eEd+27otqLT/WejFA2+y477lTHsdGJfI7LcJ1b+UMxXm5ReqN3hjL
dCi92LemR7XwgyOAJyAd6x7rYkUwWIUtfeSxurlfNQewnYa5sfxCVCt/gP76+mn1JQX5Ptx5skRP
de28C6t0XeUf7M3rwQnU01Ew16VHCsbbKGjuhqR9u+7GLGZr4I/QplIs7XbufsyLQSPulliAVYMD
IHr1UFtVkfBsSFJlLrkbgfSFfDbFXrfQmIuPaz0q9OjTOae1JwvM0sqrJP+dium7dPsHBxpzMZMq
0sqs0tELGEJJAPs1y2OWAzuSyTbI3CA5ZuU4vO2yJj1hC1eE14ZhZT1gcbOrC3hFMGGunYljQl+y
OBLiZIqNnUYU4wNZOSoedCi+9bsBXke3VccqT56LMMR6L9hYAjCDntHt7bKDSZhqVMm2gi61PEF+
dGJPt2VonvwiHkaiT6gmfFBQ9o4HzYgbGyc1UOftkEbtdIAwE5JRmOpTd8h0XcJrJBcq/yht0/Qv
rSmU+BMwnarynEl3e6+W/L67sp2IwFR7DNc5OFzAhqMddMdAK/ByCyfHF6ZWk/5Wd9xhA1WtPpVR
U08eYR/OeBiytDd3fW0G1r63B5MSdgr2ACB/Sdqx2rvuCNQ8MuxNVkT1/3B2bkty4lwWfiIihAQC
biEPlVknl10+3hC220ZCCAQIBHr6WfnPTESbabdjiL7r6KZIIW1tba29vvDewSbg5uwJROfZY7Th
TA0bhwtYkfppaGcSgRYyo4G/LofSv2tCWK592jU/t9KaAaYO82zmDs3u1fRhSHuPGmqb2n3Tfyuu
gVGrhTo/684Zank5CE8Pwlf7em7CrbaGYOTiKDXdeYWlsL7ZKtTwQiFyZ3K5VdeErQx9AO/7Mwf6
bjnSsQUZLgli1R/2Df4m4lvdA+4sbAdTcHjDm+gao5t+X2bMNuHeTG6Y+zXpzoJkkO/YMVngrJDV
9Oe+d99E+znuPZthHXRu+syDm9n1DFebKaX7rsDD/xiO/e0azyWya1s9tGeYqwCrUzv2HTi6emfk
3GzleoHbpgJr8Mxj0aHaGeS0Ytm+WR9tviuLyhUHqMacBdc/yki9KxO5b73+x//xb6My4wZygV03
Iv5UnsesuZZxuK8oHm2+aDxDkRWicnpG3/ySlwGMhuC00u0ck80GfrMqA7o3NOeK1nDrV/1PXg+v
u+ZitNnB4TCezW1CuvO0TuYJjYnyrmNW78vLttpGASPYCcYp47kaAJ2McG5Dx8tkP+9695uVwt+z
PmfaJiQLuOiwN4zyCQioI9xkd550tmoyAxBK7SskCLgBGgro1Xhh4Fh23vXuWymZI2jEBrqgQxtt
01w5g/FaDiNjvq97INxqyUb4HkEm1WGyt1NyFS0jX3BiXvcVmrdasmTRvdcj8lUUypZLGZXTOSE2
2Rfb6SZ7ogw2x/IWA8DRrorR9VU+WfAA9o38JnyFQ7iAMQggXrC27AeQUv6Hh1XUPl0pyNC/TkrY
yrW1qJUBGjCZg4vK4OxKSufiP9xM/qZrL6Sb3QnNrGXJm7Q9e7gSDq8gbs5dAe8wINHc2AWvaGd7
CmDrDERs3ausqDIcRk8iiONu39ffymbGOmq7qA01PNCrp2T2901f/cHZ4jZK/5A4b1Uz1YJbFz7A
mG1cqLiGzZACdNC5nYtuE6bRvszhUoW03K29SItA1/Dl0KI1zWnf3NpEJE6Yx2HrljmUNizvtazQ
jrf2qyX7UhO6CdeeTAMagWl7BvRcKvgo1i7Kge4FHHzXL9iq526uVUNL8QfWCcBy4aePaGr4vu/Z
mwMdnM9Xm02+PZsBUOSlYj+9jfe++OY8V/U+HEeV6DNSflAm1ZXScV/tYiud00FAKgdjlbON5rFQ
AYzj0F/zdt+gbMKRFQ2M+d3cnmFdmYKiRSvQ6+TOVHYrFXOKy3RWTJ+ZSrsqB0iwB90dVJ9983Er
GIuypWOgB+hzErd10WfpHbwK131zcSsZG0xbVSUYP+csEu4B8JCoAHF+fvn3gb8N8D+Emq1uLHMK
6OQQO3Djox6pDxmr7NiQsOuOHNltuy/Z32rIUtjyp5xV3ZlMMBYDhNoCQKcCknX7dkuy2S11IMd+
ziSicUzfTZa8rcLy+O9D9JtoTDZzE+YSNiWguKPlN44PckAp30+gTe57+manvFEtAwVV4DFMhvLt
vAbmXSvifd1M4VZG1sg2nAiM5G7BJn0xmsVnWO2mOwed/rrLG1QXSKnbBpfhqEp0ffoSRJXcOTCb
XQRQTzCIVtlAIQALpwLNhz2s+7Ju3vn8zSYCQ5qyNHZozn5IvqF29KgT8XHPNyVbNVk0E9xWo0MQ
TasdOOP9OM0/QBffd7lJss0OIlFHaEV5G3aTlrjbGNOL5vG0a7qDOPDrR+1oPS0e3OpzWQmUnUJq
cric7AvFZCspyzgwr/GI+lvoLKBxoB8tbVG3bT3vOoSSraQsBX/ZIPdsziGgJvCEJORNh36+t/u+
7Ga1riDM6cD1AXjj8GO+1iQkT5SaePrD2/+nNPR/4zHZCss4fNoXzidMHT7F+rkPw3a6k+D9DCcc
lUBAhpc7Hw993CzdQwBYmX8wSd3rz7BqjU4Tp/6SRMEaw8O0nOCusAZKPes2Xmih+36VhQeB3X/r
ylVOp9YgywTNsl6+Mx1FQDzU9rpKMZ9YCYvPzMMDA6hdLSP/KkL0t7yom0/FaytTMx5wpIrAQdfA
4AkC5edTbUTgD/ivR/nIaNnNf8iY/nmPIluTelJmSUUBID2OC1OAm9t+6IE9HFDKvEiHfqE/HCr+
OdADFfDrzId+sqe3xudjVYb105zBmpZKCqDtvrmzCWhdoOIOVVh1pgv5wWn/koXVm32P3sQynDpX
HXCnzsxDz9vQ6EK78U+GHbct9B+m5FZ6N03AuftxUefewBPkMowwUD1kK9QVB4eUu7rwjDdiVzUD
YLhfv0HYZ6A7zLE6Bybgx0i55gRAWfV+1zhtxXhiLSecFpk6z10kwObzH21N/zROv5ummxQEPCI5
qWECiruZ5Duot6PnVFTL16UOgz9Ukn73KTbhB/KEapp5A+yPtErBhnsJoQ4LmqPUwLAUUHTvq/uQ
rUFYJVDdKIcGP6alAYRu/CMC0c4NLN0stACGIziqt+oc4sLMMneyLPxDgP7dR9gssoRBy+nRg3tQ
VZ/YS9aM8alLM9zM82puyC51AWA9v87SGM/mUiYBbDpgJIhe9+pT1if7WlvJVkg3rlkvJSypz0kS
2xM012leCvgs71oDWyHdLFEsZFMozjICT8rMqwbxVO6qXJBkkzwQbsKmSZryEM7ySkpgdju+b8y3
GroVjvFjB/f+g/fRscz6k5b0vG9IbpPpbzXxFUZocswUuGSS3idxcN/zfXU2UAF+fTRkhRgkLsuD
qV1/rUcQAoOYvdv33uzXh5cx+GsrCzDZQ+AujRmiHJDy6LTv6ZtVSjIFp3MYQJ8TORpQK5ePfbXu
M4clWw1dxZMqmCkc6ZuVgsyS2faO9M0+KSpYO78OTLAuuNjTgzxLwOkORqQPQTKMx13jspXRLTXp
p5F12cHqSC4nSt17Myi1r3pGtlI60WW2b6I2A6Wvf1INYI5Dt29z3UrpVrEsFeDeAhaik8zbCUhr
38R/iLy/yZ62SroZ6nyPDj8sonEGWDobCsPhKLxvzDcr1MOkZ5ytkeha0mvRVgZk9nJos32CNHLD
q/09AgC8hJ4LFWdotOo8wExNOdx3iwLnct/7b1Yq4PFlm/QsO2jncXf1AhXAH0Zmw0/6XyMEstXS
RdyjFaOtxDlcAzaDhK1jNBhV8PJ8hVNSd5YxcAZ50s86PnLUk13RWxXPcMg0fD31U0b6I/ggFf0K
nBGdz2XKZLKrRg7i1a/D6mPhejvN47FteVPACxceE1G5z0eBxJtV3mSWeZYCMS6TBazr0sKxOFD7
ro/JVkHIHGW+UXY8MtBtoeGwr2jY/B864v+zoRfgrV8HZnI9THiSdTyuSQisAlFDkaid0W8r6onV
BIIBCCZHr2EAAYLlTzIAtLRrJm9FPQE4u33ZsOlYQY9/yJwQBaFoDtv39O06h7C6lDNCdWLot1Gz
d1rQfQ2bhG8m4xL0IUxgAG6CraqtLpKRdDqKUY3tYdfL8818bKW0PA1FclgGwbFbrvXUFiIGqO77
rj+wlW0OVk1+Ls10BCjcHHUauYPJol31fRJvpiTODzEzTE/H8GZC52KAunWU7BL7w4j01/lukjka
S4uHzxOMxJsx6nPQNPZJQkm8OXlFYoI1w9ROR1qHpmAqrHOUx77tG/TNlOxUClYnULJA04P4nQYB
ugkBo9qXZG01mxWEzwBuMnvsIPPKOzVUT03C7Id9777ZdkDFMizkvT0GoLgVkfLgA63xzoGhv35T
OYDEjXt7e4RhKn3T6kV948Qn+3LyrQRGaJSUOxNNR0lAGFoMLY9lCRndvw/M7eP9Q01jq4JpQtVT
1bH0xMsmnt+ISUt9WjltACUdDHbBf/8zv8mJtoqYcmZlFNb4ETFNQcehMZDyC/gt+56+CWhGlIm1
HE+vqlYeUshhiqxb/9r38E0wA0k+FtAzDkezmBVAtr4+gFCzL9ZsFTGZiYjVcTwcwRqaT1qkNIeB
sd8XbLaSxBWobO4HIJLAB2pO4aje+7CO933SrSDRCx2BuGf6o0lFUuhmqQtIUvcJ88lWkdgma2KT
tDTHQAdDUXvT5sys+5ybyFaPWEZRM4Q1N0dpewEAHrBWKZzr921/W7uvKVxRch6qFEDw1r96YpYP
NWn/ZCX/m6W0lSOWzLlwglj5GA8h+lFuMd7Q8E+1u989fRPLQLhBuXrNMsCoUDqfg+9d077uWkhb
fRb43WEJfkZygs9X2eSzh0zWimX8tO/xm3UaNh3QTQREsdjoFkLEeuHigYNGn+5bq1uNlhnTCYmT
yU4ghuZ1Rq8N2bn5beVZMOLq7UrxaB0hWb1d/Lf7lLEghf26OYHPIEuR9NnJ36yPlAujIhKp2xd5
t9osYAaF9WsXHeDCddcOBtSqfW6ChG7SDZxycKjROjpwCH7qNniIWvmya6r8H1EWbITEwNroQPmk
w3NkGvRdC6en9/uev8k2WhP2dTN1yQkQ7gUW6tEYXW+ten/yE7x9u3/YtOlmkcpAmSh1JT9pE4x3
tpxn/TQmpKqO6FNNykulvQNX05d/PFz/JixshUZ8jVrdtWNzJNmnOnrl876sb6svihs2L+OI5zL5
NoX4RwKvvOsbhJssvoO2NytlkgAkt5D5ZLKZPI5Dpv5kIP4b4R3ZunNBkE8t1m1yQmNKlfeik/Ze
u6CDYnYcDLCOdK7RPA06E32zjNS2BUxPAe3tghu/9t9/ZPib9G2r9kjqlfEZVJSTTgE4hA9pu7rc
hfjnxwqK3IeoazP8mzYKW36Wpn6tvXwNp4bFd+UoJ/EtGypxhM3VX8vM4IGZ28TbP51Gwv/GjP3T
TN1kZslKy3au+wbHy8W1SxE2sqHmqBRCdXMS5aKavO80GEd5y3okhEu9Dm1y6RrDhT6hGlMrYDu9
mteLKNeg/MqYg5qyJRDkq5zVq3cuR2Zs+gfFw9Q8zmPpQn5ZgijpFaDWTQVsHmGZZFU+2MQge+44
1nseZ31XfTWAb04hmKqJ1BfmFTzCDyuqQEl1WPvZDYVaWb28g++gm2UeK3Ch4A2/ymVs8zCbAh7l
2QqegLoLjeLgJWgUuq3O0YzSTHjBMena94ZqHDjqpE5/aqPxr4epj+YDR7MCyyeMkCrm2VF59uu0
ANWlCBvbrx0q/cmUL0MIoG0ep7wSn1sZqey7ribQodD967tB57CIq9dPNwnjnfF6XfIWTmNj4Zwc
Q3VI0G1bHj3u3+gxoOUyFmWK8JQV4AuvIDSDgRqT+zCdeXaS8eQ12v36br0DWqItEm5m/liTSaYH
IpljhUh4j9Q9Bfwx1XBNBpK04kCNjw7EzOpgM5zLkwJltaXq8GZ9OyR5SnmCZiMw1MsowVkDGxDX
0xVfqxMyH1IcB/IsDBp9mHRLv/RW84MDXjv5Pkm/spMZulg9+YGm/IPoaZI8MVsy9uBLkU7VofFo
bIpOmZtC2Gh4nkzNI9p6UnwvI6XBy1XEZ9V0IrDCRgqvSefV3crZ4r71qZZdVXQzbhAuCTpks9dw
SZZxLZo2An6uSoObd2gzNa0L0PrkoW2F7VIyzdNxxbfsuguNUX2lF67aVOSKKyBNATwtOr44PaDq
sQbjfDuOzOM9mUZ1dAM2tifeVVP9Cuhx1aaYDh2dTjWLx6XoKhFRWAuLtTmgdCXSz6llbXefLR61
PRGTaRlyZyxugHJw5BOKtNtaBrZkFjNWv4QqHfgJrjxquW+pC3EVQiwM+Ty0CaA/oyWPrCO30Lly
OPORZvpGmwCNVsOcROZdEuswPYhyjOtvKG+lDRaNjrr5MNZxNz4BiFrxV2j6en2q1wS9ZVkHBvXV
xwFVD6Fwyv8l26ab0GY1BF301GPRimNrxEovRod1/1EEOiUUe6KqeJwnOsrME7FWhd+iuizTNS+r
TFdn5+Y5vpJBRt2n2vE1LgBKILAwqBwLM/iBx0CWl9ZVqspVr9JvMeO9+QhLAg8Oq5RIeNAk0a2P
6H4ZU/zPXRB97+ph9hdNzbq+Kk/CsDACK+n7jQLN7ypF/ZPNSHUitE/r53SYEn4kqTTiba/E4t84
dEfQALICmE2kh5t9Nb+MzrbtT4XrPnFf856t566rm/Lc0ywc7qc+S2hRRyyin1NOo+yv0KnyCb4D
wRV3j/47+kJ0Xru4OlRwlQoOi/SpuwI8Mvs7OE6xT00mo+xgGjSwviSraNqnsCpleHGdnNZj0It6
ucvWgfBzAlg1+Uh4qcq3os8qU5jVBjDSrEk2ogNFc9AfAQqNh8eReEtAgOameQ/aS9k9T3GWiBMR
qksOdqlnxE4Xp4M4QRYfDo99NvPvDYwk2qJEac89i4WALlqKbnFHHnd2qA4EV5zzvarhin0qq8mg
NyVI5upVpGMWXbQxhue2DAb+TYisNkXVjsrWedqGJQGwKmLLBaDX0R6soyQ42LGlYd423gHKajO8
wSEmVQgPzAVvIYNqHPJ6Ccb22N58nHK4IHr11Dt0Mx5jM7gvlKyOg8lXtTBzBT+EPyLHrn6UWMJJ
UTeC6oJrF3cf1x5QT7hiaQ2fPFCfvZcXZ9H8/LoCajiUuehtsiDee+O6DuBu5HYuxzXJPH5308zi
D+C2DNgQFCyOsrcNnnL7kMZOwzHOOK7Hj62jOs7R0tvG5yYLM3Wc54o1a16FNvX3bhkrFKYX4Miy
O1KuOFig/VGIywg0X5D7QcrgHY/VQA+AS0/BYSRzmB2S1fv6w0A8q+9m6112nnQXlIfe0XJ9YCC+
vSHhWMt3uBygqwI9FrTfE1ADlb1mCsfepxWlq/QUKYn9zpZl3EMFH4nlQVekVkXnhxAYXDMkAdpR
hrGUDi2XfgzfWqI0emzayNo3ciEJveugM6ifOtgjyj6f1wjUJZjR570bsvASsmy0z/HYB+1XKpe0
eeANGzHHWqEb8RdrUo+ZoOHzNx67KpXzCb9sqY+g50bje65mUV7HSoLMjd5o3jxOwLOHSCPAZ+YH
8LVY+cPDXxtG+KOo47uxk1UF5TfalzBHUphvXUVtV3Nnas2gqKZQWJPjaIDKzGe7tvQd/mb6YQ6F
Xb40IA3AaiCjoouKHp6dVREgPpXFUprlXU25ZSDRG3TqxW0LhbOehzQoVjNZcAiHzi3oC5qTsMAt
VCre4HXj+HlxayXvgpZGuG6UpQqmV619117R4SA8sqLWL9+xa4wtiM6SkPDldr3HSMFEn/hHT7JI
j4jEfi0vaY1PD3diDkrdg0NA7p+BTBmHCwFW3d4tlmfxbedeBIwkKgzjOOY2wyonMDms/FQVvXTr
+sKypcly0O8A3E4ijfiWK+bq4ZnYMO2/+mE0EbD3dl7iyxoxsjxFmP3iUz0u4BbhR7KufFa48XBv
U4VBvHpaD8uhZVNs77D/B6bC4FI9H51PElchebKdx8ccqvk0OxXo90m4Wv1mxpjN176Glvi5nqWQ
RVSLbvy0mITGnzVN1lTnywx3c4ORYk0F+HMVkjdAHUTZ1y4CDfxL3/SK4lAOF01W6JrWyZ1O7Lgi
fxMk5V3eB9OKrbBZsH0g24PPMA/iOTmMcPboVgg7k+AbUARrVBBs6vXFT716TSbM76MiruGFXDyu
1XTSRh9jCjFNwda0rAsUMKIEGM0umc60SWI+52whun8yohfoUw/h+YrDR910j0wbFzQ5R//o17rr
7XKKQxnNz2FLBpg243I+e43S1onT3ACv9Kangn1KR6CBDmNUon6UysDyp7U1JQ4dQ+3oMy4tWfu2
Ucno78O67TsEzAhrA00DUDemZwXn3eGx1E1mliKNourNCrlUUCxc6vnt6F2PLno0S1NXwPuyVEWS
hdI8qxGFyVzoqumPbEUzdnNCg214TEvWtoeBlBRfQoomfIwmc8P/8vGW/KTQ44qqyNI5pgc99SSc
gJlf1o912sBqK/caLX+vBq257EM18u5haCdkXIWo6qAIa1gJrgWi+5wnjjP7kU5ws7iruDPY75OF
IE1n6Po2Nl9ZFNiLxCuQl6lrbVLQmPcHtYqpPasFS/1zTAY3n2iimhA4mwE+eWEkWXpgDTTl+chC
f8qwGTmbD3FZj08TdHBZWwAGnjQPaizX53S9UXP94Nn9mKaKHFNgjxZso0g5DqC0I+y7Zg6qi+Jt
bF+npgznt+0whQXuMnr6ZW1KNxelE9Ed0jWgVhV6jDpcpubDUos7YQ38UiI042OzZYX3NjN5B4IW
P9iB0LsK+cBHpxN2X8F/S+c8q/uxECHlFYx+cVLruqjm19RV618RmrrqR4qlo8++Hn322Ad0eEMc
fIFxBGL2oeIp9cidwmh4MwcGWm+7JAWH98Aj7l3Q4Q/iLYOFPXp4H9chpe87F1RHRWsg5rVe7P2s
muy5ArN8PihM4yJeJldQUcq7KIqyh4lX67UKl+bLWs31u4w1QyEJf2niQb+P66zN8oqYEVqlqVGq
zxciMzfmFbLd9bQCObje8ZlWH3i4mKut1zQ7YDrzQvvJL6d2qOPrCi1q9N4FafKuahyDlz/O1Elw
V+pkdk0OZLtM4a2wCvKXtOVq38cx52s+S72k0P+Gs1sP8mYicWnWxcNrJx3C1QDH3PcjxTlGsq4+
VHwOg+scRmhlRlO8I9dBhGX2NAbLaE8zzCHIB88byotsjWZ7P0Umrr4gc9X9MbY0oHdGGhk91MsM
Zv1UtXOD47gZ0g9sagx57tnEzBHuG2sLH4uRi0sXzFnzORAAUNdFvMpYHshYC5tPsUQqmtkpkcXQ
IEdxeckCxpp8jddJfl/SmPUP8wL2+zeQzBzSIWHTGLO7wdqKTV6jnao+wnqppOchbWT9soQoGB27
NmL6ZBPEnQNONFVy6W+q4mOfaMqe0XJUx/cQXTNw6LMlzi4hmsqWnxIKfv08jTY1pFizahbXsR8Z
4Tl8YlJcY/qaNusLjsYJxSkY+lt/j8LOiLgg2sSFj0ZjSb5TOKy6zypW2SXqoIJgo3bJ53BkKvii
cRGKY/LSxSBn4uZCFJgdSJbycpoR3cdhWg6zrob0I4cRhP2QOsT2T+PYZ7Q+xEkfYL8q2ziY33Hn
axRlAkoTlltbDrrIStbQp9Gny/ozgkdE89cg0et3TGvgJ9+ujVgyuFTE3fAGYPBYLcd2hiXwOZMB
7d5wrDJERMKGPkV4EkuCCrNoUQO6qxkR7o4poYg+RH5ACpA3nPMK7IAO5w9kfHVfrLO55SJg/1j3
UtthqNw5U5UaPjRj0M2nrg5sdhnHbIrxxXzmhkNPm2X+orIYPftcqGz8Yp3qUcmqiA6KTE3hveyr
khc9Lqztw1rXUYVPkkj0eI64mikGM/dISnsOl6APk4+yFPYOffnQVRTVqXJJ3/aMrqj22Nh787w2
TZMPYLzmaJmrJgYoXVp3p9Wl8VpUwOJOF89GHNBENqHSZF0XmNxO1o0vSegS8XMGDyc9ekWIOHB3
21fzagSY5M5zHX9bQVeUdc66ICuvYHhHPCrGxtcB8tGVBOfFYwafseOHydUi2NdfMy/FAXt8VD53
dByOMuj9BNlMUAYX5LfMFgTF5zEPUtuXBTy52Hs2W4gWZycqc8nEbcfAaNkQlsBdJwvsSEZ/iHHv
Q061EK09mCCW7jgv6H7BoS9AAdInIpRPae0IDsxyVU9oHpguTSl5ixVZTteOoNDxmNHK0stU2uZL
imTFPbXKjVfbJ20jDum6LkUcI3CgFFOVX+CVUstDpRE7ZT2oR2sJEjgP8xp3aZJUFMavgNmgZYjc
yWRgzWNv2dg8DuU03k/GdPVXOiypOnapGl5x6GRHHTA0GuF9eHpZfQKKXbNE7kMMB5sfA+UEMHt4
tkhMYuQZeeMSfWJAlU9Fj/S+K1JoV2bwFNMFVwKIm2PR98NSNBNOjEhsTLYUaJNaqzwUmLz9qmhT
GKir0HkAUxr62GWtRXnFBj7T18TNsfi0uLn3Dz5a1vo9vGE6+qC5nORYWDYbed+l0F7Bd29ZDoTX
KICWc/RMwb08zF2y1HC9KIFcbrHPJy+hYDi8liOORjkHL/Hq6zJYoEntG39QuKeOq7y06Dz7Xrbg
uVyoQuqcl3AWSX90FkUI7FnI+cFzXAhERd4ivD0GadbZd7jRosODQzd/8zw4cEafogkmS0WaDsY9
a1w4fot8G8C9qIqt+Ci6Cg1pyhrTQGuno1dNMytzUHdF7hQ4JDgxg7eI2Debj0LijIiK3HhS47SG
OWLEUsrco3IXH1TChWjuV5fgmJmjhyv8ggS7ZUWHg+j8vJrKuxdi+iD55Mq+nZ6nWWbymoqs0vKo
p1LJy1yJJRSItzT+qRyyyS9qrRwSbJ8ZOFGrrvfvUWfV0PTMOJDrJV+wlw93Sz06rGzaf6BMsBPu
UcJ7WAxgI0lj2IjnreNT8h7rwTXHTFgBd500bJcHl06t+uw0DrD5MKDG9hgGlLc/TJ1l6qC6cqCv
AfV6floJTiVPZQeK2kuKAhT9z7F7ejIjY+3PuB2z5G4Jq4YUUQQz6gdsZBU262qJqTuUPFlSU4BD
BWlt4UPIwd7NcA4iVw4XJHKPiZWo68RZZIDFI0v7mBmUo3JumIOXuBHDDxIzKZ6oL1so7Eqi2juY
ugf0DXoKE94VICR5h7uRdjUnx+Aed4LwxugCxeN4+tY6PQaAB3qbXoIGp8ZPpNE9UneO/O4QDpmp
0aiJPFM/TSiTqAK9B3acchjmhPQeOsQYOXRsg/ZOQoMwf3N0zUb8Kl7as6tk6g5DbIw6Noyl/YGC
1mJV3g96FSckvU12X0YwD4Mwsbmhs0AS6w61kNlyLS1J0gJdPlUWH+AjQEZ4jpcad724JuyqK58X
5hGarYnuECc73GT32MJylJtClaOZ0teHXrdTc4qWKex/JDJWTYAUKYwsAwsWTjM/jdINep0Ubo/s
WMwa22FUBM2QnTk1dF0uKkxZ+gF+yto+3ObcYvDDZVRHRR0urHuOE9ksHwP8mizIRWhZN51uTs/I
u+fUz9HTdDso3JdBpxbsMdCSwnxpLavqedXhiJxsmBgnM85kOJonBUrKMZJyMuqs/S5XhGxIjdZE
kx+DnYP+NMH4FXkhljnK5iC5dMN1zLopfY5FPVfYEdPa/6UEiq5f6tp16hRVURs4jK5hLTjFfJAv
EbIabA00S6L4ZBDa+x/CRLFLcwv79PXJJdGUvoYoQ0igUVDmtLgmiSb1wQRTF7zpKtS1X+ZbPo62
9TVtaJHMPTx/0VJmhuYiNMr7mCSRYachQX7Hj2AMTv09uuOq2BUepfIOCb0cEpkcIOKy6b0zKJg/
IIlI+YOaomh81za1Gq5JxVx3CSZwxL/g1qUkBa6zOBpeOh1MeZNQFzx0BA42L8E0TvJT4MHsKzIk
AO1xnXQ6PMnRoglExySZX30DhVWRkhG1bMmaFgYpQxXY7ykfTfnK3CgK2sL7v579NfBAWw84L3Wi
uThTsTX/L+bOpLluI9vzX6XCq+4F/JBAAkhEvKoFgDvfS1KkSFraICiJxDzP+PT9u5Jft8WusvvV
qiMqrLIp3gFAZp7znw5lRgpY4cz9sF8glsx9C5g47fLMXvUnwBPLOiYZhIdf6wXk+Aavrd6q6xm+
0sJfgQNt27SGMfimXaSax5q72HW3SCgVi4yErS6QHTfbRBPA2nYJkr14OePHlLc0c20FbexYct/P
g7vuazlrekncmTENLtBFxByxanBFerZE23VPVkfi+KsTyaE460CAzja34sF9mCYQ6CCPVBrh3ENa
eZeUZW6fwigvs4dJcWFOi6Gy7qgPjJu5jHxWg2nfy2rdpYNTRMc5hUd8pJ5NwtHXB3tJmiCtVAE6
J8kvS3R/YDHXmk8AhL3UAXSHo9xthrD1Gu/rfCJ/T++E77rENxabAsS7Gw5OMbVc2N5J6/Zubrlo
UEM8CQz8Nhx3eTC57BiPXCvO1kdA4nDejqzkrbuuzplewdZOhha6MFu2TrKbcWUrlLHTU9uud1nq
NNZ5zStcycJYqv7TlAwuyQXZQH7EtmeI8xJ7YrItByrHQJCkN50afZv+rftcjFIZdxUhHJ2xvcag
Clq32WLwuWpXd0x9t5imLFiK9jptre/sG6sNZXmQuFynfVPWgxlE41KXZ6MjZQUkSIdWqpbWGbYJ
WKXwtE4IbQsV0ydBriKX6rpuutrxbLNIzJfZYcL6KVyjdL4nrkD2QIxx2K7fzNIyoy91Vun5QTex
5x10wK3mgqO+7T/mxDXHj1VpyfkspNYtb0tjpfV5WSKtA8eYDeVTwQCOA6MNQMhJ1yGEa3p5GfSi
m/x+YajmoeUjpMGwGkbmoxu3oQalvKr9RrV1EVre5CNTcx/1KYu6S9uvojw6jISjLuAbhvgA3H5h
anrnyPQLaIZmBqmltLojapRCzO9KnvZiA/aeAQ6wkV67melaj7haO5r+ommiZbGopsVKUFvXK+jW
dOWRp7eWe9s5Y65hxU+c5NtwPR+/OQPRAvisrejQVC6liM5+lz+YbWv0rL3IKpreq1WH45hOmiFK
TqwnemAalob0xIya8MaInX7aso2SEzjmZTK+9ulcz+dqdQrrmWLAlrOXNulwXBZnnZ+VU9TjLad2
ZO47yhWvIPGk8RiUE10xwXoeOXPhae4ojl3n2MWo8G/AgwvM4IwGWOngm4zm3GKoo7T6F8yWjfIw
3RjTZrbrDHCibeJ72GARBePIwOL7FNUf5yLzJ8g1dEcVuk9OrbsIX0sd2H7clWHbVL2X4IWTXqWg
S00fiq8dXumXIzAq+lK9f6EpWxPNs3sI49Sz2GV7oJK8wgnhEeBeT9F2xtLI4Jxylnb8CffxMrTe
MDHgpdkVtBxJ6k8N2drTkX54tkTQmjGMdfDnJP9VvPtPOPT3eSMRwOOcaK2zrRjsmAcJkuoLOqrG
53gGVAdhVn9huv4XupLvKoM/2L/apls6aZr2Fm904zz0SxUOQR1R1mBwpfL3dZzwOUXIvJT7P/9y
/0JY8t3M8Ye3TJHKsHkY1tZWjCfoSeDYNCAof/GF/tWrvxPi1Aw365zYteBDiy9ZK54mVYf/psDk
nQiHqqwp6ii0tgsTELy4XQ4Juop/88Xf6SZ6IfqyGmxrC7KygR5IvFDQT/971/ydUi6cx6S33MTe
RrrWsYWPIX0em/2/9ervY1qMrDbhvLkudAbElPYuA/fW6uHPX/xfPKHvU1rsVhRTPac8LrHjGt+6
MikmX7cXgxEryihqrx4Qpu6R2Fv1vzWpDJfizwK6WEWTQ3yFtWUypPUsm7a7SQVowPcv9B8/GWC6
f/wn//61qpc2ieL+3b/+42NV8L//vP7O//47P//GP3av1c1L8dq9/0s//Q6v+/v7Bi/9y0//sqHQ
6ZcPw2u73L92Q95/f31m7l3/5v/rD//2+v1VPi71699/+QpK119fjeCt8pfff3T49vdfTOFc5Uj/
8cd3+P3H16/w918eXpKy/9vlpe2T8m//Y9u+lF9f/+c/eYXXl67/+y+abfzqOiaFEmJWXfEna2J6
/fEj81eBuMF04TFd4nOu+smSkYvx338R6ldC11zH1YUrbDSD7i9/66rh9x/p0raUUq7jICfEAPxf
n/Xux7774wb984mEPyuwrGsT7yiULJaAa7DAln9+TDJGoQBb6SbqIQEbCs7ix+aqb0x64r9Yt9/V
dv/nJPjxXi7vJKRtKJqUd7uDaa2uYDw0dQQUzt7pNkXbZYHBcGHfrGafB3bxyjFK/dZ2SwJ4oWLn
fEtM7uw5uil3/RvQsrXvs/Xq80OtpIO0ybY8O5n+l9nnP++93z+sEoZt65aEBxbvQysM1TsdQ6jM
oKucpyijKppHCGClYmAkBjnXo+41tXq0c0sLnGav62Dj6czEy6KDs7Tw8vn1kAmvMdUXMKCPTpvQ
J/YaZFyDIcKiuDQU7tZ01QAlMnM7J4x1wrh/NCQD6ZiOkm9oBVSQ3hiICq6mSXQ9beNPlEy+RW7w
lgLsqPT0ROBiYCbJt5icFLNx511oaR9VEx5p0K3Nf3/F39av5UPfvr72l5f6/Zr+aRu4HWlwh/aV
9VJ3f9sO5beXngX3/nf+P9wHxNUA+693gcvrnHyt/rjsv//C74te2b/yzGBTYGmZhjSuAtHfF71g
aZu0e0pnJcBrXN19vy960/jVETaPG7kA153iug/916KXv7JTwAkbsOiobjDm/zcW/VVE+oeFqDum
QTmk67YtpGHo6vrs/6F6ac1R0DzGzSWeXHr5pjIWcZtJuOivWhsatpdrpiNPPbC2tg3zNl2f/nCt
ft+F/jgHVVyX+k+fgO9tSpzzTG53Tfu9T4LUF4bz9PV4rrqmMVDzseQfZGSK4bBYFCbHeaGsvwvB
7zrNSxHFy2NemH1VABy1gI5wt0Vo/tVkle+hjz99LmXypRQGN93+J5/LwHPRiykXZ2Pq8y5QlZ1E
fgsYNvoZ+pPRi9O1tW8IspHgpcXsApubxZJAXo1JegfknE2AhbHmHBGeDeLH4vvptP3pur3bromi
Yo822I5MbIcGD8vPdy4zc2lQqNTnxE7WIdAr3VxOZq2pOw36vn6bs3rtTyJDk7cdjRbhCzx/qb7A
4g5tACDX3ruZocZTZPTFCrRA5trdVDLH5+4v7vC1GvvDlRS64SqifjjdhLD557uDBQ0bretsiNOq
zznNWNnX4aFBMTN7UTP3xgYxZfmKMmP4kGVttgTp1HTWvpFzn/xFHtD1rX76KKYSbOiAppyW1//z
80UrEwS7TJ2YTkbojL3fCBLrL9NEKr+3ZkNafwJK6+PoL+4VS/z9uzp8bZv0Aovz7vtp+IdFxqQ4
zYYj6k+VLqyRPrwFnLXAh3Ufp73VfFytNtU9rSSEYFcZBf990dDm3f/5jXh3jhEZx32wBI+La0jh
vk//uU6UIJW/Lk7XOb7Z4g91JZvGa9wynnd//lbvHs7rW1nQcdxtVrS03j+cBdLTsSun5qTPqaEd
G3O0h4MsUiQ6TV0l1V/Yw34upvlK7IesASorbux1a/z5tjYh6oBIGvMxY4Y4Dd+PS0hsmHkqnA6d
Tlvi9TosfQX49uff9P96a9QBjjIkXxJXLX/8/NbIp3OG9nTN0dZEOu8UgjzqmNqwb6tk5bpqQMXt
pokGrf2Lp+r9NbaktB1OAIZFsPyhxN69s75EHR6QGl1ZI3SiAApW+o/tKLYnnqQ//6KCZN93zzFn
mBBUoZZhS8rR94aBLqnnEM50ZNaPtlQbIKjlDeP+Mu7BLqW1YV0DnaZusfqtm9qblMkHpyJ3QmsT
1s1yazp9642ZdA9LjTjYIRrXQ72sTmGbGJvJKCe/7Wfbq0HKj7kszOfGtYHfGLR0PyFD9Oe2FBtz
6G9mK4wf0GkTlO/lbti4wLLJnGTyqGvr3GuvY553ftc2wxsimfZLDUi4jTQBtm2uFnMUii/FUGs7
S8/6C4oN5dfobZDMhWIP6IjS0WgMdWozZr2q1VUftdlStwmsoV9EFTK5Gm+MHtfFuWX2UZBo+hp7
aZlnXBSj9DlUH01btPexY4ChjUW2rchmO9plFQHqFI9Tna0fEMzPGwJr2mAUJLj3boeEt6viF5R4
b06/2ujd5FXIhyjZC6drIJvdZ4ywh+BorHZ0d1wGEwWiJO1TcSWElsKu1bXYX4dhIX/V66dQTMXG
QFiLSLsu25c2GwwGzFnOtqQk/BgBkm5WPSwDjmfxRUH9xEDV7bJZqmi5SCu760zb+WCpfvB6uxcf
VBln92Olj28MlkKTlVpueaTvUV62UKR+IMhXMhkhFaMnokXvfKu09dgblDI/W6GIKkBltzkb1WId
Z0Zr+FfcnNn2NtpPu35Ii9I8ViBEGzYnWA/4fj+GJfdBuvtmY2uuCUwcdes5TYvhIxMi40/pWF5z
ipSb3qLjsx8EMq9bLYrHp0JCn1bx6G4YG3sNA5IaOhm1uAhApGi9BkvTbmwYLol4v6/gGGm4gOKW
9Gs2WydgYqQogYJbSt2tozWpVTw0kcbDdTNDwkCmh8tXZq1YCNLw1OXp0h20MppPoyud38ZJo2GJ
iRndx5o2RB4Yfr+v9PbJiPT8m7mQ1w+IiTnMREka2/l40ziYPeop3epOBt+vN5cBjCziplrl4yLX
JFhd7tAoV9gAIu38wqqzLah+5hkGMv0W28FFhhW2CCnGjWAGQ+HVVvzgtOJMQFruYzv5ZjdViAQ/
Ooh6KR6EFT8vIgPNVWm/hb6fvEXM+ido9d1oFabfo4U+L9EA+ZkMt9grp51RrfPGzLN0P0fzuElg
sH2hhQtPHcauLRok/Btjut5MkDc75AP1HnCjuitR4z3Ya1jcJE0S3SVhtJzTyGw2bTMPJ622UXIB
B1voySZIKHSfgnWJjXuMNpZDjpnnLHmNKi2O51ezTgzLr4YM2xXKrQsETpqdFMKB/LcYml37lJCJ
FfIiarIgi10njS+1S6jkNxGm4q3hzhlPa2m29yXj3fBslE3fo52gGXx26dLCp5apNxB4yZqkyXG0
dSN7U9XIuHfNwITwYFNnfEOaVCBdSod2vYNniOadgSABNDrqBKqM74VZiR6pRDqp+lEe5ljyqQhh
NDfzpGd64mvzJJF4d2ObAFmPQ0yNSVZ10A0Dfa+bVkZ8mLo8RH+Hb0YeRlOLEbstSXaJRSQdf5zr
QZ2jUl8Rpcxlkh2thUuAiyObq/Y8i1yONw47sZSbplJo0j3Rsq88DTGNv1eEhqN7pQ4t5Zt5QQSV
ZB+FpXSqSZ4t5gplKOih5++k3nDCGtq0olheWB+Xos4k8g4KxyP+5vURv5aDIyUVLeUxMiJOJadJ
Quu3uQFK33WKvcPvtLxHb1vVZhSYoa1fteUMEemgFRmSlK/hlgE4znhfFE0EdR7b9XrX49qxPxa2
qvINeuzJHeh9GTSARFvVyuPGhoZiSaN/eC1XJIcokKRVnYwuaeOD7o41gEKhQV+DD+vcoXjjlInb
ttvEscsLwibD3JZdY96bNENpckawu0gbMrlp0uIi8i7PopM1FKbr+Mj0R/YudnndV4s56dxcPK/l
Vhq6y6ASvRo71v6oTH1T0pkj/GqyDAPBGq+dUQYi051vbpEqlJEVFG0agSr0i7ZxUgbG78ily7dV
EkcOsfejzAbi9034Xc2MVXW2SD2Iju7M2KInd1ZT+1qUE7dFU3o9dgFlXsppOfGPeUf7mapmE1V9
kp4NovoGZFhTiZargXNS1+MprOSrLPQeLaG5hlZ/pXfY8t6oPtr6w0ptuh7YJGV3HzFIUPhlSdm+
J7gkSh7r3oAtGyEXuVKxaMzwUwn1x5YVksQQ3jeG0BnB2tkkYTlQOlYPZ5cvcZO+JZQtbenhCBkb
sBCG7lV9UHWLQVG6EK6QftSY1/TsRKnY4AFGBUT637ibmaN3iFp0H+ihQnnTm9b8GYVG+CiW0T3W
ZWz7UyLqQOXCfqIsf25Q3iMur0t4fXogzzWxVVR5drJlSCplM+hL6GGF6u/cYX5pxj728lZi9lKp
umh9gTZLLjxnRt0dbOaRPjCQjXEFRs3ZMqNcsjGF8Zaz/oE0xDRwEYvcJg7El5u4diCG2AriphFe
64DBofN0hk2zjtU2Q691XAxt2NRuBLVjz2wsCoFBsI56n99bKsoDpa0DahRa0TlokGEfY6Wupjur
qS6OFeXZwV2lfjCwre2TIhN7U4zxJi2mcJvE05NYUL946GQ73y3thpBXaZ1G2NmjTK3mZMB7etyT
/DSWPNXw42IT15WtvLKsrS9GhNIWfs1Cd87AI3ix8tCXqvlQrWL2lFkth3ZNkKx06askaf++ia7i
ZOEMAaa9wRdzFd9XKS/XoYp5tJCFM0RLqpqBpSUs4BLXzm2Kw4IqwSRSY9BXWOW2F6NvacP4iHWm
Lcg4qJArwZnFi286Cc6HFp7lzQ01dU5R9j8ZIc2wlxNh4ne1BqaGFDXZot3qR9RLbdts4ji0njKI
Y2vrIEhSn2TrRiTDTksKgcDmS9dpddfYjS6Og9JSpeHV0PcUQ8bQooGiPGg8PNH1Q8JhfYyixPhC
Cnp4wnJgHIw5r0afBNVxZ9YKwafCrrLPsNdqQVu56eClYzsc56ifnrEaVXe9BVjm8e3VfY/onTPf
drKPDCuv5mCJRuM5MUz1mDjpfIzbrrrvk9A8YFkqIOOXuTvozQzU0LZdgl5xZAxbklhyq9tYlDbE
wPehP8gs/NYPi/uESL9Rvj3Uve4N2sLvAfC4pddqc4O6UsXoPQm+3PPCCh/wqCd50PVy8OfZ6cV2
aIfoWLhMRKpNk3OLsSsuMoukTQYf9fxwXgjN+DyqJHsQ+RyGDHYd1mfTjGwOlDpPt041u+aN6jW9
8wTOgsnP2yq9WEQha0ellu6xp+H/wIaOEF/oeXrbzmG+74epDhDA5cu2m8Yp2URpY6YeAqfcl4tu
D1uy3uYLs4Sibp+68TRxfRet8Nw5szQvXNL8ZMCTb0S8zi/F6DibuU3Ewzh0eEfNlUCnzIq2SLas
XRtG1bYLi+QjQ/NesDzIPV/QGn2c0OYzl7axrqZa5EtVIpC8rK691Yx4AaTtylND37QzbZycjemY
aMNbJrzdID0e7ppEnx4xUE0l23E4Pc5m2R/BejNEMlmBtra4aIzT+Do1fXix80bdGmOMjAQeeS+r
kPBKc3KYZ59ER+Ui1AxUJg20s2l7XvWUR6xDWIretdf2ZPS1t1a1ai+KRgUtpLauX1msRhHozDT4
lCdL/WLJctohDvpmlBSYfJ2B5CxtNeVAuYJBwkzcdC8T2rECU1ATiCR6RZFkHzXiwYIW4d0uRfS6
W0bR0l+V3eU6sXojrPrL0GeT2iLqzgKMKeLBpgtG7VzEe3ryelMu1itK4DgQXXGKnCHaMvHM/YAV
Q//Y0wMcCZ7GBtG6E1ObIumvqjK80F77TTKmzm9WF3Y3Wjqy62h9vKskempH1s7B0hnbg5zM2ogC
CUCOltbXZHMWYPpUPwxRa+YJEWdl8KuZnR/JTmCNNKX4JKdU39aIVg94ZXW/T/LEH1W3Zx6NSTU2
IvjdQlXwWfhAW5UUJJbq2dfWdGLsd5qLBU4rKHT6ZV+SPhQs9kA7qmXRhpmIfbObhTl9XSb5WMs2
O2adHR2tlEQDqqx77GPOGz1WhaQrrm9Q1epEyNlLVm4mpU33oaRADjDP1LfYRkvngtgsnxGER+oU
F7gPEs9pFcPlNau3TE+rFhsZEGC/RXuldmoMk3Sflk46opPow8/UPiJQuJsjb7GLe93Ujd+Q8nS7
Kqkx06oooykTIntSc24GvZW3QUaC9r2eWUxnzNz8kFTGp2Ea6/spJikHb+14V9bNdFywJrNnO0jk
bMS3IXXCQ6jDxqZVUQYJkn0oDlM9N3ar/M7MtdskNZ7SHpLJjjFJI/OJ7aB0McXBwEDy9M6piSUf
YqyLr2xlSHVibX6uhhqbuZyc/LCW7NdLTxXkl7atbXI1zjdz6yxn1nbumSOGjrmJ7WMaZl9ojUk7
pw3xyY0zPqC94VnnhNrPTPKCQY4oynhOYgCIJjsUFa49gkyTh9StxxtkQ3q9H9Fo+VB6xWfZaPVv
ddM0N5KkZV8gQ97nSaO9AJyyia95ueWJdrK9MrR1C2S9Ij03Q/HWTrL3sZHlmxoX0wajldx0TAS3
PZG1iPQqLFB0eeyMGyIPRh7GGGFNVj3HfZvdGVne3tu2mUHJjbSK2qIj5tCyi8uY6INeTt2+rsdv
eOvb3kc0b1c7mGXTq52s/rw6xDjoFmZ6r+Tc5vmbh2ZDNfyCmhJjQbIkxMHo4k50VXUMr2etjlf5
ZMpGXebRkDdgfeYHZFYp8uACqyTSpVNRRrLBYJnjwlF9bBJ8IExGUmjTvEHh0z/EqSpvMWEkL26O
MrNPVv0tBtCgsg9pV9FhRgFAXfhAgpR+g/PWMPyZmvBcSqPftkk96j6Z+faxDnVngydo2kVSO4x6
LRC3aPo2qjurQMcvVunRovevjLG1rt3kGJQzYyzzilD7FY/R5y7TjZcVLKbznIF9jHqfC6Y6Z4s5
piFILXnNpftcRzjLsIW693LFnIknAKU03rO9mBrskE3W7aamTQ+RhHuLonlevLYTy1nLDSGooy3r
WTea/sM8OiOQiIVTtnJOtLTWo9Yu84vddeUWBLiQm9nEwGdoTv2piKblDmmPNXqahgLcc7t1tQLg
xsHD65Z/xrI/dZ+WhVVOdeSOW1FmfLGyreRXvFzzK4cl4ixu7LkbNei/ytWxdk6LfBhwjOH2UHp1
ztHqs2Maw0isHoqAIKnGLDkBGYXRGUd0GHQZyNEXfYpqZ2+y2Q0BbZf1bFicYDnypSkWNC+uhhMK
+UDfnAce7KF/nq/OpAYXjRwNs0n8Xqie8ST4hztSaikN5+myiFg8pyN2Qr2Wz/hwi4veZsUrWAkl
R02AsLzLetHMhM4aqsqq2rdNPttx/N7DtDHIAA6Fhl4yHvtc7kBgetuz19nlaHAok06NkfBTA5N2
eUGm1eLnWUL+C+n2iOypG621YYXpTotuvGXq982KMWlFsT/K8SPaS3nJkUDbl5p8A/vzUJpGdlmn
aSFvg/FkTuAkxC/sylxprMC1UfzWchVJ7uKEsWRnt+GG3y+GOcNMMUEo5Z7wwegRktqM5a7+3j6z
cYfzVy12s773rnbl8LHN7M7cCoiAbosZThWvCV7j9d4hYARQD58uLWZmI8nYrUPRxie1Rmt6iuQ6
Onem1qMcKcw4AdCvFiPmDymahRZKj1TDZjgXuhMdFEMi0j38v3OTWyZ9/JpaYfJ5rRh/S+uFujcY
FhOpkVcZnaNwsGnGfGuYHY0/0mrTODW1uGadYD/UyAJeugp4osZ3RfuLM6m4m1YNV0rlyA4UJKOW
PjRDvhQnpUVA37qLJnk/sNPAbYxhND9bUVoq6Yux7KoNrEQod0r0Rr+jNAUsiDKsD4clUTQMsEK9
G3nSWoojMWR8Vum4MruQx1Klb1rS1jRB2NX6Qy3KRmzXAS0poWJLTmDqKpB4Ik6PVmW/OZaZVqk/
Dx3Pk8CmAWVWVVx4U2v5Z0hIwHhvMSCYvrS3iT1CTMkMjHMe6016KoTJe5cOpe1vbMYp8vwuT1sq
ZNF8MKpcvGQxtr4G88aUt/TwZjtvkojWmJVTQ8iE11oGsQ8KsX68ArstwmfPdDX7rek0MX6cMhdd
nJePSucPzLjXh8VapEXwgCUqiqfCuToy6jAqvDikxPzYiTACHkbGXXsOyuyj0cWO3LZhyiZFPOpq
fhiitaq2TVgb5ZYyeUk3cjZKC4uDvZZ3Kb4rllVX4T71sEDH5TFPiCkIU6dfZq+LJiumjoMl820e
jT1H4OSeV0pdbWMquN1LuXbY5zj4V+NDLDsNa0nSQpCGBSqjDivkNsuGot82+sq3BuxwT6Id8GnJ
fLwiZyjNswv+TqRzYU9FsE1Meyogx9IyZAagyGLUiTW1FRvf3BzLkUBwTzqjo6j54NyO3aRWhcSB
OWAHKh7GI29+sKLy+21tzbkVDwZTGAu/Gcl/OYStpeNpy7RxPWtdjue5wpaLaR/FOdkl6ziVNxPu
wDxI50E78XBp7s3Qyuqw8o7tvUxFVr8Qo6ZpweLY2Q4gO62PtJrGcoIYG5xtiiqz3OfGUOj3hFIs
ZcBGaK2Bq+ljetOstuUCK4iuvMzXiHCrK+pwu1LsU8OWru2eaYyYjaL0bC42jGNhM8SfmQDuSrd9
Ht2iDD3dsXlqgWl618/mteq+Smbn5YGQY/NlGazxLiq4RfvFQFD+zXVNmVGUVtzuIcK+EZimZTw7
ecF6qwiWmS8GBoBv5POtL2BEmbnvmYe2bO3ZVRWiySpEHMTGQBoPK4wtWtHU7wmW4dHo03z58mNx
9q3gGWXQlosWpsePRlyQ0U3rvhxFvgSxbQAMFkO1dkdkw9a0zSkU7W3fgiRCCtWlscnSLj2JMSoH
ZP5mXwaxHs3L8SqTi25NPayaU6qVOSaxOR16sNS4Sukr+4QYIBGU0wr+aFdOghEAd+YWDR/az6jS
0hPRgE10cHRRvzmdPsVvZmWJFeTZCJHOCLx65Q7tuekw86Asit9ki1Y2SIwGFi9riwzgNKpyqDl/
Nflyd4YxcgtqRzJgA70guS9Ga0RBl4/EYmBiZ/bvzmLw9XKkY4ce9gx23PQN/TS4JseAnV2QoafV
QjYIj+kW+hdkXbNqu9xiU1qemqVczmRfQIpDRLTsn64p2L3mrKTuTlumifqZ69jF0VpTvdn2MtEI
zOrrygifEie2mp2rodYWAOVU2uzTRTjd5hJM7Nadk7jaqtTliTD6PjF3cz7CZ8WYo4fOz7tM4zvU
hUaEVZZcB7t2hdKcYMIttWdCemLtRZz36YF2w32UEgs6vjbIvSBSZPZ4ZVq1cVCsXfNFH5nL4Pdd
IqytABL7rW1UOAUyS3Gf/DgjflClcxHn6aZKUvFgJYQMXbhIVvWhkksIZAGZ2j/VS9zbNz92TIf0
V/E4tnqVbmemv1v+Qmdhrp4mzTHead3AjXMdBfErY8kkOeCjMt4b67ymB4NbeajHWKb+wjS77pvd
GmEfjJx47D523to7kmSHx0y2SgZ6mXefauFgchoXtZaD71T1ZPR+jJicSpmbrFOzkSKi7QkZ57EQ
WL7NnSaGqr6bJPQFyGc/azsdSZ17q4F8hl5CjpL6nFs42S5yzuyvwAzNcu60Xsog5VgcP1IRWeN9
ROW73oXGaI4fmT/fsHyxTh9kqtnjOS+JiLpvTcUPbaRFAzAIT1JyIK4mll/T0l50sU3whfUnc12X
5pXzJM84UEiZT7B447XQbjrkA/VuSrG+7C3ZXQFhbTAkYfq00OHMdKgxauyvYdFGuM9lFFdn1aI/
i6/blFgDTVfVGgfVjI9DD4QLoTCdCHVY6tGzVDWRplKY2P3skZP+c1uMFua5yb6KeCAHXCiCxEWH
4glgc+rh1onL8aFr87H+QDOxJDv4WEudnXyYcG+lRlHsmfaefsraRaQ8ogMmSDDsGZZjXxaNEjfg
Txjb6fR68xhBmgK2tym0x+81EmFUJlXXEtly3yVZydGFKsPB9sZrrzeRno3fRLKwA2i2wAnsK4rK
+jOTCXsJFjCN+YXoB1JVVF0nUZBEA89ZqUpump66VnUAuqjrvaZpEQZXa86Gh5Wh9GKv53Q9+3F1
tCeIpm4/MUC59mWfluk5vLr0Kx8n/4JDxtCiV8eB+3yhZ9XK3yLH0L84mpE2X/XlOi+ATgp7Dt6P
JsaF6MFZxmQD9IURfXHHbop/m9y5CV+sJeTZCIE33TcIlrnZL1jQxkO7YO01Vy3DcD3FUBEns/xf
1J3pjuRGmmyfiALpdLqTf8lYct8zK7P+ELlUct93Pv0cSuo7quyertEFBphBAw10lyQqIki6u31m
xzI7u+wiNvL7cFSdeU+4fKzJ2/HFntgdEI+LskBBuQrxYtRwOXuRfXOY8/Oiz/LRqXBjx6rLD7Yr
hWR8yKbrI44TRd6mCitXBeXSMFLM044TVWeB3HDX4ga/osPjqwnkHBf+lafEH2zoxbd1yFj6HDyh
6t5IA7YLxqpoSvDsMIUaztta1NVJi8fO2oYsCSHethcCgInrlr6h83FZ/GrieBb6q1H1y3Pl5A3B
97J0pkuSJKW8Gy0Wx5OitXg3N5zQs8vUm9R6NhIdwQ9Um72r58CguyI5Tbqw8m4Ib0h9BfYnFIxa
2LFQdV3U1vbU97axnHNmGIa9aaGJfKOIJvH2yMDF0O3ztDI7EQwToU62elERNrsBv3zWopxWKsr3
sAcoj7y2jbG3vEujIhqagj5iozvsVy6b/Kqx8osLcDu+O4K9P0VWQnk4Wn62kjjsqVs1tjNlWoWy
73tJ/vNbmco6e51jh6Ed/WZs62HH8Yx6sFjUH9b0P03cN39YsL64xb/8z/+OefwyeW+rrvrsv7pG
f3Ka/h+ymOPb+YsLZ7Ow/2Qwv3xlttC/lsnrz/ZS/qY/7aXyNxePlfDUZhS1tLu17/zDXqp/o3IG
U7iH18Ch/RHr0p/2UqF/w4WBZM9W1MNFutXH/Ke9lBcI/zdkCcGfg2b9G/bSL5YzbVsMYglsAglj
Eiq+0nVBTXnVOCTfsU1yq+s5RHuaf9Ud/cUI9cdFNGu4LTGy4qf9+e6VRaEjmrC+T3hBTsql9yBQ
GcaZWTPl+8u3/+dd+lfT5b/8OOy9Megrj9TwF9t6hG099xbvxVryrCZs6I13cKOqbPd3LyMs6Duu
VNi6+OW+XGb1yhkQn/NM80fh7tEShodqicdf5X6+PPV8b1yGnSFOF6ykbAp+/t4wKSTUJ9vP5E1S
HznA/kakNGRuK6ydx2J3CLWuT7JyKX7RIfOvLuzYgkw7jl9Pml88cxk3IGcp89ku0nBnWwVAArNL
qmDNmmGvskLs6kWlV4Cfm1+Qr784MX//yI7NLYI3EW/119ZAnIfQE6z1uYF+kT7OhZyY7apupVlu
EIaJbwrxcceMVzN9Z5HXECvq6Vdlef98w2LYw15nEdDGFf4VPE/cts4BINE2B+lPNdFDUxts4kkG
/uJ+/ecLEbJwbAt7N/cSVsGff+HJMOJFw+Ay+qw5hIyMofQviPVzFJ3++1vW/r1s7i/WWs3zzRPI
RtrFy63QW3++VqkMYzKb+AreaYTLSCZxvwvB49I5W9XFPR0TJCBaMDCS2N8YnjGGXYjJq8IlXkVv
m+2nSMDxxmWJCVzStvsW6hDi9wBv4bWY2BptrMG2DFZsFuEO7S+r9iPPyOqPy4rzA5Oz6wR0m5OF
tpvShNsajjCp2rWARjSB43h3hStnDoXomD4MHVv4gAainsNCNBZ+uWka1LXadnceAti6dJ11uEjY
Ls+Hwsnc5DCxbXl1C2iYlx0YmPLW9Yz4m62yVQc52LTqRKSR1/gyTdnGZpY9XteNGpqDbCd39ldI
bwm4F0veq5GajUAICQe/XsKwD+iTyryAHXr1YTk6dejuxkB5GkrRPjDSNT1f1S34tTwrDA2lKepO
67COKf4yFJmZBkaD8h367yBvYQnypyFc5v3ozAvnBTODArZyCgBSmCXj99go4w9m8A6FhJgvM2Iq
llbhq9W6ZvQ2gH64W0fH6K/GQTHHhw7pqjiwFCOU0jyaRho3Z00PjcO8l4wlbXOnWGeMWyJ/nUp9
K5xBZiBL6bZZs5vQSbJ22sw3ee7l2qeDpbeM/ULPHftKWU9lZ1wZMFjb9qXGH5zat2KVtVucmJNT
dHep2VoDEFuGbqG6nypAKOxJWmyKQW8PGTbxwmqzxjwATRnRMPzMiWsH0BGUjkqORJKBQrsPRR41
pNoCA8OjxfxAJ/z4gYH/bW53hpVVuQ2sXUS6+QaR3EZwSqQeoADmgJZleDrWCki1PwjHIZqNTymb
fZvW3M+1tfGqpcJUDaNlYDx1eDHaqBfLjSOSVKHf2rVNDaRK8UgWvlOYRlk+0rsKRm/nQP7CgF41
tc103+ZSCbbYqG5OvYay1mDoYUhcxcBrzPNxxCx17Oyk/ZyWigYyx27dS49Id31aWYX7zW5H0DO9
VPkPkH0i+qzndpBX3ZLjUG3RAPW1iEbjuoenFR5n3nrx0+LGAl3OLU1x1O1ccMrkwHnLsuBE14xp
EAGspkxf5qpP9ZGztstMsGdGwpchppkZlbDq4RivyrUvehXG6iSZPBTAyZmZVKRlZKHmkDJ5Vpkw
kUdXhlN7a1WWwbTAK8WRoZGu3yK8aP1Bcc5Yd1i9LP5SOZszI5ExGiKwMpgoDj3ysPG4TP1oP1iY
XsLrpCcbziHONp3ndMkc+4EJpxnjruo5rHYJ7nPXz4vFIvSPe0tU33BceAjEM4+7Bxy6UZlCt0i9
/nL0KPu2AwbqU4iXrGvH9DFbNxQ2NLVYTw+LTRo/g10XrZgATbJ0CIjRym8ZM7Qu6eS4QYnNwXIx
98FFwxHxtsPrj98uMXnrQBZsFpy6ozT3Ccnn2mc4Li6mvIYWVlttfmupeL4Z2jTtMRJ0EeWEeZ3M
+HPpM2aZTqzPoeELPXRJCo+v7EaZA2bXVGRj2VadX0xjfAmxSXbBYg1ZcqzxwQDtLOZiKyxW4S3c
1vmpm5vFDObS4XFJjCo0+YoUyxC6kKuBMI4cFiPtPFbG2uAOhh0U7Tx4qpg7mcmoA0f8Tc0qhwSi
rtPGlxF620u3TDasHZi+NyDosHF6lCUnATxCYwqSEg0DXC5t2JMtebVbS+I8lZOIvmMvbiGaZ0b4
Yoq0eh9AyTzMzlQBVgIn8ANI0WQFcZd035Vhmpd14+TZzuoT6MnD0GPlQ5NaXmhcLACPOZy6mZR2
Bnxmq/K+Y1FOsh1gyfJ8XaJeQe6dum8duJAXCELFWyymemL9KJu3Hv7sDH8ZaEk9l1VyRK4EjjVb
a3GaGdIcDu5cuOMutdfkDUeqczs2S/5oGYP9mhYGnsnRXUpw6H2T3FtZ3n0HeSQfB9OY3nlDpUhb
Q+K5GGwmKwlSTRFwUI8QTKfFBA5mrLH+xFKLdrhyGeDpzWRTOQp5jjsw90qDoeBg3q1CAqMf+xZv
Us1e0QwSh447rEwhGAo+9JY+XJkyHbFcAfKr0fInnsRi5fEbxCJ3JaZjeJRRNl2Zazedr+xFl5uF
E+LnkGQ9AtQ43ef8AtNOsbAybsY5DtirssKrKl1Fs1PSDfFle3BuedEC39sBoYoHTuVQPf0qdeki
L5lAB3KcGY7Paxa9L6nGWdV7MSZjvRi8C8ka0DnXLk51lVM/NTLknOq3dnJIe8XWyO9CeLd4VW7b
WLuKab9xsDHrjr6AVUbXiBll9S4CbBwe+avbPIDWPGb7rKiGCww+IwjGpCvTQ2OE2TOPTGmBjisF
Dqaww3Xa5kDpAk3x+x3Kxrweft8X/a2D7X/v1Ppvk5T/G1OR2+b5v05F3vxoh58Ordtf/o8gtPub
cgggORZcRZykW5HOn4dW1/qN8LPtsW/FWcEOmS3tn4dWw/zNJGtjAZDSGjWG2CJ/+Oex1diylJAt
BKddS3kkYrz//3MrO2XiYUpKIgOcnMHrcuD+aywyptIRxS6N9oysSFTAczwqKwv/1jnoz6twwvZs
hDCy319kFwApomoySk+Wtr4j8HWsveQVNOMlJCxvl2TjDYjiz7/8Cv/iCMu3/pcs2h/X1A7/IcyD
EPy1A6h067JsY/DeEyGQvQmK8C5yh/DC6dbXmU3PJVqp+AVI4edjyB/XRKbg10YP2BSBn79NaGHR
UuFNgFaYfGPT0J/lLJmAgOxfNe3+fLL8x5VI2kk28txEXw48VuXAAcdpuMMjOT1VJRR2m6jF1RSN
GDRK0j22OfWHpSjzXxyA/ukzcj2UcEQTZZueaX75Lb2V8gOseZywCO6Zu0r21n1ROY4J70/Ewy++
0Z+FCD4nz45DSwnJN7QIVI+fv1E45G3UWbLdbwHigAWe6jVLxyf//l75l1fhStp0LVuTEv75Kv1C
1iJPVbsf8HVeuhsZ0ogpP/l7V0F6EEilmx9GSFv/Xk/zl3QkS4TdyYQpTd6Xy83WT3Dg+Fz+4hv7
+vtsV9lELVdJtufW17RcbTGYLnOCDQMTcaa91nRfETw4qxsrPP7tD4SRW0LycxTHYm+7Sf/ygUjc
wvAsWJsABYHZjezKh3H496pyFUB/tAPHI/9NjtXxnC8/Dn4iwOdJTVn4hCPVMDf600JJy9/+LK7w
TMHhDb3C2d64f/0sOd7jDLRutwdbrPB/p/CdBrf6m1fhxcC7nlcgmAubmcWXF8TipLIp2nTeNzjc
T1Iw9dYx7I3mV/3n22PxnxoFEiSJVDo+eTkIinr1195YfoR2HLzG3Guzm/eFOXcnqD7ZS8ROhol1
Jsubf//1fUm3c8VN3tJkLEzuWWTVrwsJnVPDiJtjn3QpNuuGg/JgGdlBCTM9k6p+jWThQRyLrf0S
O925kHlyAWt+OfziXwQD55cPrx1W0211xEVJiu1r/LeTGsPQuNHsI0FiCJ19JELECKo8pVUAvuPO
qZmC7GSSSnGYstYrnsIazNxtHw7RcjTyKfoBUqrLz0TezN0lvtppfXYE77qbirW0OPPwftSVbzMf
XMFL4Z8LgLy3d8acMWRi7D9FQYErrz3J06m+wdkB4rzE439BXIZ+gNlmhMXgss4ebJ6v4oQpkhbH
JKLkHFBh4m5GFCX6fdoPCht2Hcfdnloez9p1+Fo+uhBAwX7sw1U+RxaHZ7BGqkjOqRiQ2d0Et305
7zLieUPqTHjRdF+MnAViYMXxAsP2ymIKRk5Q2FnPmFFymNxFkTFcIByu1KZ4RB+CzjGrR5AskGET
s6v3HkHKYZ/KNDlPy6VNd1CRs4cp0W6K6ES+Lexts/4oXXRq3x22R1ZRV0HrzRi2qDdb6c/Byakv
JpPC2M7vZ2WIvT0N+lunW1nvhOhp1DPUbEIBw7SEuw+/8w1OD9CgujXkuWSlcwnvDFm6M4lzHCqj
Y6pWRrZg/o7jAU41WbnB76RROTt4bZgMRDfrO5NCgN7v5u2fgtXEbfcGn/vTWFuABiajJu1TSNW9
p32DywPg9EAQb1PbY6vz7lxkje9GPBGqsdJlHGEMZDlhBzmZ09HMkAV8BvnTfNvV9fTSRfX8ueJA
f6JfJ3oeGtm+0hWB569IJmoPaHvDdcCgWT1LCOpkEUJPciqWnb5QLchWXxiucc2oo37PRlx1JymR
+/XQK/q/gooIRbMXadqdRW0ckR3UipsRKQPDqM5iTF5LhT9gFAwojUibVy2W5KcOAJ9zJKAejXgq
E9jgcxp6x7EmPe6bomY6F7JSkE+bRw6RhIOKowGN8HsfJfUz2FD1bYIOlxc3cI1Tt7r1zLBbL+E4
Vsz/ei0Ig1E7YgVJLDCW5krIne2QDKVDLOJMVnqz96SyoZ5gIneImck0ixTbXD/mx1bj0DoARRjw
V/YuTVAiczgHhQN9BRCjHX1NzEPav+eVNjDqItaLiDoC63JsrawPXzJ3ba/xqk4cJWWkPlaR1w91
P6MldGs/cxz3ptngvN+M341pcGh6weJwu3DEg0UO4FMCOp7K+3iqmhxLV1hfV5UgIVX3lkkRSRyV
KTbdGI1xQBcAEE5DQkYE0zmdkeauSL9K4ppIps0hz8smuyTGJl8MnGBAu3osG+dIqBjKjVYJex8a
faqCYTV5EcVl7Fwyh7fgvuKC3A1Sh2eTEqCcqYpblgOYTCA6E9UghPSyVnXRZZOCYaRnAuo+IqSl
p4Oo8LZC4UvQT8uNZt/HRtwFOEXsc53xvtp3rvYauMFIon5KkxR0WoJ/TTCURv85ydlNgoWXTLpH
LvXGs9jR48U4ts1yJjz6bpDAjHbGN9lGH4vnNrTVWq0pL526jt8qljJQRr0bz1DvZ+fHIMfiyW6x
3xxbrBXoDzL+njlm8rQyN37ZBvP6GEa1YwVLVGBJquNovs+9kaYXjCVAIteuso7ukrK3MPHklLit
I4SORWv5AgxxeQMfWd25cZbiBQYF2DD7njlXR/HqJEHTjbnc25iDHoA4JOICnDlsxxphnuGc1OY7
9rCm2Q8RcV048NEItT9yMFqrpFOfHNByJyjbsclPQqoK0FYd9NJTZxzskzHHk+ePRdx8yzuytr7W
EyI34HmY3gk+ujXLXTSHxbNenFWvz0WbzV6QssOo/cwQOVpnhPLC+4MMlK/tTManbj3KI/eyluSr
mvkV1wXk0ZzqBNS8ZaCUbLDN5c4tM/fTK5nd8ypmFxDkcQJOKRrz+m1jH30YaQYrzpaGusWjTdYM
KzrUmMjblMCRNWgvbNFRUl2N8Y1nbQ7QcNZrSzagSj1/In1GxKUzKHdxAVvzbAzDtDdSSrL2oL+z
e6KEG9Yb3sV4RDCMatwL1VCc15bMrrMRe/Kxt1XlBnRgDfmeAs/m04oxaO8cSfpI9zoJ/QwHvLhh
qOvcwnaZrnKmf+/9PNY3qdES1tT1AsB+Xdr2dQJNm6Dyp8bDNK/L8xwPPUiTUHDr0xBmf2CR0HRF
mFtWgH4HPDikvQnALRKdMShtE3edNfS8L7NolSSr+zi9we+Qbc7Lwbo1IVPDYlUe1GLbFf0U8E3U
d+QDMFILM3ZkEJZz/uk1ZNLB3lSSSJVr4F0a7FEfBIe+W9HTu+ELFG5aFCZa0E6UjOtvbjJTQIUr
E8R3Y/TJU16VCGGerrQO4sWm4YDglbOjCZ70MtWdoTgxVI4JuF4d20ORMpPRx+GXNecdJ5c7GkY2
HHir9Jk1G6iqOl7Ka6vP+hL1v8hvPXtwkIL63FaXDdkbAmKrmdKJRNbwvBg8vD0LIcHbmSUO4iYa
22WrNSiDJgu7R945me2zsHtX6cTWKzD1qH40poAdXLfdD2UDlcXcBQDgSChwIGSWr5poax9nl9qj
IxjfEa4RfNOT8b0Frfo8mHqtmZMN3V1oJ/JaNsTW9uvcsrK4EIsX5i9QhZmqGzxjVvudcJA5MJuU
+B1xqclvSlTinVFGdTLkcoBZnAnxhNGU6C99W8Z1TSaIwENixz8kW/hrtgHmm7QzgQTIPzv2bcHt
sKtDab5ZnbRu6qRvfrC3k70fRU7/aIRNTmlAaJLyImxBC7eL4rcjILsWfkOBzK1FA82DUViFdeqh
oV4MrV5zrC3x+IZ8iWNxEBMPWWcv2SlUWjfdzbpn45e5NF30vQdHPG8gPSEMC+ysIszuOGCuq6/S
Wt4b+azaIAzXat1jys/YPiljWX1pU1m4I/BS0CBoCzARavLS066NTctH7CO16dKhMwU6dN2bHJEf
2I1V0ZZNh0T2kFpIpUFmyfytEEyf/ZnR4E08NSvpj9VG94/bacuUpCl9DwK10dytU9c99uAiLlsa
bxosok2Y7+m0spqHYQ1FF6REWYYTg31DsuW4usUn5D+qXUhEz2YNNfKYjWxdznuJeZfqgdiNKQPM
uqTYORXDsr2UJEX27aDqmGYuyih9r29lw8aDgoiANqz5CeQ5gevZB/FbwAgQGSWaMOhU5K+AhF96
tzev+7XytkwrYVVmCy0PAN++8WaadSN9QAPF49AW3m2O5YhkVmOVHYUGYrwBDI09kkkd27ixzKpD
u0Aq2rdhQoYTRBBOUaaI0eCTf60NTpyZBaDEG6tLjAyz2GGXaN+bNrZ5Z4imSNkoL/jp0kmvgtWd
AlLfrb3io9HjsAYjJqsPWs5W6j8aizFk5bKN2ndq0sSVtTFWzH6wdh4gvQ8m4csOPIcdpfVyyJpG
37Gfg0dB0UDyOHI6aBjUdzaNLAU5cYFXGL16zcr3FqTChYHHAiS9o9sc7FIV/1DTXF6PFB08m1j0
H/nWih9AWxsRRGm4MpHUcf22Mp67izzCgBttgn1wgi/7e0UBUsXAuu0cWlRt74rTj9kHnqrKeDeR
bBvBAczgC4WcCyD6dm9aO8D35eMIi+LB1OhuxJMb/USUntLaUMAYHaqIYd/o8hLObLJ3pxE8FF6b
FKSVfsK76ZIQsun4Ms70fd3EJHGIORPtwVeWQ2xIwvI7PZnTusuHucFH2Dq/R65z7w0rpz0EXj4K
zg7pMD/yfGEPxD09f8b5yNY389buVdn55FLWVhNPrLMxTw5NM6UXdqsL3pTZxtYGSbW81sPEWJVy
muGFCEz7rOMWJvi6iuUjms0aL2zpWpcldINzwxbLA7DqaQufZaI673sj1RR6RO6HmzXFmS3XlXyO
FMP3gcQY+fowCpmmZfl1RNrpgWJNahqVGlRg6bS5iaOeBc4Whs2+mnPoSSyd4tOLaDYKDNARoe+0
1UzlBXkUPylXSWeEXTKQqMfOfh+4EziNJMI1YUiK6DUh7XVtVPn40cZsAvx+KNnQjkXKD9ZFzN/x
pRTs3aaWqV856AfmXjyZYN/jjQFS3M/UEMdnHWAU8gkRfOGg81zw32CmsLAsVlG2ZPSW8jaVZhHu
Ncn+KJijaRuEM8M+LZuwfMtcmnV4rymGMTSU0nGYmUvLhLCuIOgQwSyXIDZ0+e4QGLYC6Oz0jaXg
1+egGCL2IU7XLq+hrlKi0XDHn21sgh0L57rIPd5czewnE2BvwqQGNjDRGOKnSbKeK5fIIpP40H2f
8tAEB5FbLed1KzfPnLrtzZ0Ol+rZyad4OU9rVxIe93AD77PRG3Fij1jtcST0JUEb8s+PZB/VLeGa
JedzdG22q1rbeKGnpPvhURrFZpAiuWtWlLkmdWcW1zHj+5e182jRgyPAIKiYk0+A1229H+eyf7f7
PvoxkG0HTFOudN24kZHQAqqm5nPhK92IAEpXrF+KJbMV8n6yONbQ+1JFwGZsKw5cvYzfMUDF3wZT
5qkftREqe1d6sUWcs1d0kBHKSQ5q6KiPpFOJ8TWEiCTAoMyJzViadWHxgjVy1tfW1kAHkIPlIXHY
I4BTQLJo+4pWD8XivuwzVZCDzKuK8grSJrrd0Sc36127dOM9OicYgMYyNjLHbHGIs5u6q/yRqloe
ZG6G7KR1SQMe9EzC+imj97PbrUyyc3ioGQbfCvrZD80J59bUyfzDMOoUj74z45PNcV933PORiQE4
l2DWaA1rctIuCm+7067p97Ax9atMwZv4Ug2wjzqYo2oHtN2zg6guxnxf2VT+AdWYaIAadU+dMRgp
eqMuCKTZl4qAyiNFYVNpP/RWEyrxqKPeXHc0iHottZAkemL3gc6upL1Fg4jtnZeWfbrX/Ok33azm
aZzFUcTK0TZvK1EebGbC7KILogEsiG6RNw4zzqQ/MaupnndzTPd8gNUeaZMGZTmDrKhVsleqp82z
jOKtpovqnXcl0jxnAVbuQg4yJaCYxDRbYhvYSk89wByYaJfmyTAZwELxWKonc17lfUqawQl66IOt
b9J0823O4tZDF6yWizFt50/hGeID4xELnVhyzkDSnYnb1x1HfYA/KSPoWTuUgOXWRN4PT/bgkRvI
ppvejm96gxwOXJG4vckXPEJ+NAxefISgIp9JFTnZ3pw1/cR5hVpM5VXcgtloFzxhvAY81llw3OVp
pHPVPFvp4JoX3lo6CWCsYuEN2DG92i/a4pdidJ2XdP2xvq68O6QAhn9ANZl4teRE4WzOhMBMLrZA
1djuAJyNLkHaeGwHfPm/R+8GspoLS/aUk7pfIvcTpFYcB1VlA6BvcBqcMSL32gcSI0N1lZZ25e6c
fMbM7Js02fZn4Uoa/aGNyfWWCHlzWuzWbEvQ1kQrh9ty9tbwvJ513F/EMIxaWuJooXauPCq0Os6o
9ag2dkQta+OJCPja3doQW6bvbqdUfhXVUz+GB6oWbH2kjsJjS2BGwjyrtVPjvZnLjKZrnoAYK7Ov
qCNNbuuud82jlffaOwxYAzlY9ovnMYfqw3hmgTRkbTbFhVWvI04iU3mAxXei8Tr6NNWI0SQNRIeg
lQPlXrQbBQ4j+vV9HmCHmAdGTS1fFuVpxDddudY5B2ibQOpmY6B3GKOTSe7QzPMfxux2l2MZUZTA
iWsynHc8DRKKwkB/+J7Qa5WxJJCMCBwcR5y4+QD0ifggAJbeDEaQMM4j78BUY1daJbHgY58NMYSZ
tuYFavF9Z07xAZs00YidC43czCCq4kcxrttbBO2sdHDgaC8/J6GcAkzusGugn3V8B++J7iybzOqY
WIIbOpmbC0ggzfTgjJWjaLqq0P1vaK0wNUKZyJ0wqCwrsi2sfalBG/xkUMl0z2LVZU/gu5WgtJT2
u50snSZ9XAxPVMfQpv/hPGspKr6b05lOB9xkQEVAT4TuOTEzejb9nNhRkQVLiPa/K0uzEkSsBbXM
9m5gD0dcpml6i3xypQz7lKqGSgRO4RXiGTRYeMeIp7IFHbq2lyfHCKpmNp8CqcK9se9HNUfuMRms
3hgjLMKkEtY9ueYhREPmlKSx0Zhdj+lomRRvWCB/xPEvSORB1PFHw8EmtI+4/bt1r3TBFPqPEdX/
hFfg/y5LWTNB+q9dA1fgRNovbvft7/jDOGDJ33DtWo7HhJXYojAZbv/hGxD8ATMkphtaMvdl0vH/
bAOW/Rv+cwV8FooyGMINrf6naUD+Jtjp4QVm7GThWOXv+hted4TGnyYsmhmWYATMaIWZKejmr+5i
nXdCpgR68zEFlXlcgJ8SmBZkzU9XZBj3qtYRRQibjhxfDr3u+50NPaU7TTH8ZDzLqlT0s6gWLbVM
ul2dsa289iqHoyA9fyTcWUIa0z1Dey3RpKRAl6j4OzKo7VaHg4x8FY0jh0zolrT3AuIpqKn7U5ey
7CaS10QggRwm5oDG2Rs8g5WCNI9lMdVb2blVlT65e0nqN68yGjy7zL6UTmx8X40EdFUzbJwzJpPL
pey86DtTHTsN7AJDLyAO0i8MVkFq+XLKyJRlboR/nJ5LEGeSurc1SEN6BAM6mr0WWMqMNBmneurh
IsYNqJVRVWqvzIRyZqPJ1HIiqZd99nQmrsjuVda+j/LouqVo9jW2XDKrUe9+AH3zQNEsDjsQUElk
85dhsNRzKLjkN6ZA/dYnNs3FJVQPrzibEKRQ+hFA9W5wGBOeyrxcqnt7ZVe9W+t1YotLBqkLdK3d
dW8Cu9h8d4P7VFWdbd2jnAzrpZO2w4WnQnfmNzRy1ryEcpOzvAlRWroupM5HsGazc1EiO8c0MLOB
66b5uYxCdzg0HpjCzmejGz5VcTrKw4QMvvU+xNBAItXABmwScpOw1OhE5qyl32NVhnFgYt56mgqn
fzGT3oB6k2PyGtymbmgcKt13wkkQRdMpmbpju2bUdZkWMze/xOiG2u9G7XnqOBSKERJEDGxTRWlx
JpMu981Fod+WAO50QEw4To9OB5MM2+jQnfSVYXzEo5Gg200J5AiiZHdId92nJeVjj7QBl6SzTBHk
EFfYd6Rucj9MNOrxBWE/z3Pa1li9WpqA1Crsb4JVzQJFZXLI0gvshEGOqQAvRZURwxIc8v6YIz76
oZi6bSpWzM9zifsimJuhfBc9B53AtXtUDMLU622TK2yps2UlxUGwPWFXVo5rFtie2f6IRRG+h1NR
XhNYt94Sc03zA2vgPPmDbspxp8YQcJEaE3YcPPmNbw6maI8hog6nxsVjiD/M5foqieZec2yG5rk1
TlI5PlZuvzPb0PF8N26q1Y+x/FZnzOxstuQmxKggcjr8bmaIx88XyUoAAZJg+F5MltRHwHOiPHfc
AcWY/HlNcxoD2pjj1yaZjGTrbqzUEXfhUmcXlkHgbMeh2/xoGqzOB7ptZlZzXCfPuHXVba967xkV
FeFuZJCTnGJq7qtTBjLFdZNXHP0pqQ3lhiJN68Dr3eiH6NhKcXZuOBkX+YRa0zUuBzJnK9wMwnnO
H+kjxbvKMHEdHtMqj16GdPt9vDxlPkTg1sX/vWA4B64KC4U951wxLKItkJeUFTWXoKuKR1NwtX2o
0+VpxSYaXzPybeHfcMLP7tpZtoRBQP1muxDCxYkUcTPR4aecfh+1aqYCAVAcQl5T4US1N14rlmmE
YL9MGJr7Xgi2kggorSq+4Q2blbq0imJXj2lsHjgaIQREVbZ9Oipxq50hK6rDi3xMsPILG3WEFT3z
rdWtw53b4g05LMhQL4apq5dCNuBYKF5DRAciBD6lnxNCxlgwcNTnQ9SjyelOXedQr986t2/Z6kZr
znjBYbyaLfVc7zolbSamzLz2G1WGQmnw8BP0mUZRioTVw9zVPHDodfaKeBnKATbHoqhyxeZT1/F1
GJvxKbNAcMCr0NFd0tDdhHq5DocSV/GlbNhLUTaYA0EroqYrLsMV5PA5lmbSsc2SRsMeZBYSXrY6
aXFww6L39opaSQJaoBTpU41o1OobT99h2A1xl9cKNlNOVpiovZiTlyQxwb61XWm6O49H7UFK1Xf+
GtqQg1BTuz37cCcNIlmHWyX8aqIRmjltU0sjUPl6WhgjHtIctlgeVQm6ODHeJ1AxIIh1T/7Yb/gv
duOoSU8gBzwjaIdsM04n5LaDvCycFxo+8e3nVZjs6LtY431jbZMKiwnYxwwRqWHXbaUvroNXng63
iVPN9ARLjQfaV3FrfUx9UV4N64qcIKwVhliHkHoMyUF8prPIr5xZOY/CSNaXfBDte2zwLgyWqlIf
/0HdmexIrmRJ9ouY4Kzkso202c18HsI3hLtHBOdJOSn16/tYdmWjuoAuoBYFdG8SD3j5wsNtoOqV
K3LEGiYj2aytab7BHmHt4Qyy/eumXkb/r2jPlaX1J9fo6RL+s+8oY3cMOK8vZBv3fZUD6sNB+7SO
2nr3vSK9TbAt/Fo2OOIj6elK3OAz009lbui/JTvgkyV4DFA84BJKrgpM59kswnvXrvMVaBMOsc0s
7f6GbMraGVV5to7eJPjMTAt6BMWuC1uiBHAXpOh89l/KFOU2KuXNalslFNHt3CLtQKooiRt3ptnu
klV99jMoA2Y0aqLjRl5VrQG2cW0BWMzJx1yHceyYRdJgQbFS+IpDizOeusmvMjSRtnH7jtZ0xtpd
qwet4RohTPjLjVEbWnN556fGDJqMB2jSvPjM/GW8BIXLZ6AkJXgA1izNZROm9Q0CY3iV+SjXHvSo
cCWyBOZNamFK3+kuQdsH1bkZM8ZfoQvrhzltWX5bKzn8u7YCAnxj9pG8V1U4oc0tJRAL/stVR1BI
nW9IUsXCxX+tB/bRAEHHuJ9yOu/AiJvJcYD+kL37ejTAdRn4iF9owmvauEoKsziw10/Zefs85a2o
9lZemHC013YD43VOPifXHZytSZmoe2inNhDIKiixLmJ3X4WwYhmGZvNPX/IYQ7zD6AduoACtG8+h
546AOYkaBXfhrQ3+LygOs7wOPCDIQDgUY17wvrfyQllsER6BJFgayZK7hVpIpjdmBeqlm8Q5LQsn
jVxNU/2dTVYg/W4lanycsfznbYJoPUa5S4/xFptishxUMrmO2lDO57i/JzVO1Skt57V8EF5IpTTy
Y2DsoeSO5inpVnguJmX0UEDYiPg3wktZRXxMWydytJ9bb4OpbUaxXnAV5oPsobbPgH82ject+S0z
g5j/K1ws6wOwqrJRR6bkrwnJy983ZUGooUrL1QZQbN6kG82HGS5cPY27AJLLeGgqWa5HXnP4HuuN
MRH5sujH+4IHT3XOCnv6Y3CNvgRE+j5Fs5piZwVrSWGOHAZ77wRzuG6h4TY2cDYLOzsDb+rFNFLm
AS/a3F7BhBnOdp0ss4ta30vTO4NfrIqE4bDZD7hqq43sRP/NMyGfdt48BHzUwSpQQuwsc3A/wjqE
awm0FbQb146e2xroLM53+xZ39APzL7awkht8SBXLhixZ72z9ye5RJ2Gtk3SzhKq4gwC+QjGoWRL0
nuL7ltCkSV8Y5+arC2mWf4TY9sI+Is926BWjF8nlpkrXiaX8bSfy4qlDXvoL9q4ocR/9ExKh3PU8
AlGg6ZArNfzdRrgpy8phYsvR+7ik8IH5wYmQPi+xFGb2blgd8YrJT1kUj6SawF155Ew2ZO/N7MGZ
ZMpCz2tBn88KhePsLlVfgHpFTo70YhTNIVzaTkRlU7Blm6ephNilpJ/hfwp6+1yGLXae1JFGtp0n
MSNKt9Zy2zjxLrDY9dmTuq2mdrzkD6tic+qzhMiTRClmPwSXI12GFUpJkUGcMIdw+ZkNXXGLBhPz
J+2IUWyR3vviuwOwtZIXSQ2GC6L9nUZwhYKno74Vc3BrmsRbhC+LFZPqQcmKzqLqPh1Dj/oCL7Uh
CjTKMRKsns6I6lE2QtwHN7/QCcW6kFcha1W8C29RU4JtwimsLpJc/t0Xrp6FwwVBdnSA/PcpCf9Z
f9P/g6kD0iD/mX7wmdffX9/Ln3+fPPjnf/K/BATHuUXiHReXKR5tTKDO/xYQvH/A9HHN0MMgefNr
Ijr8K3dgef/AunkLFXD0QnS/RV//TUEwbPsfICwsEm8m7mWMss5/RUIgQv5/SAj4hck3CBLfpPaB
yQfWf/AO9wGl9SFhT4CQvncrKZ6SsXlmbYwJ76K0LsDNSSx1lyIZeNxaTnv2caC8EFUi9p7wPcPI
DeilL1q+97cUE8eGPOfdhOtv7BQhIpPrhwjesRSfxWADZO/yZd8H3iYUILuZEPtbUFPqM+CL+bAA
sEun0PthFm9j0Q0vIOGD3TSpN9NcRCQTMzMeqSJuh9skxbTIV6r5ccwJC4NrWgfpTywkM90cC/76
h47/y3PnBlxFF4a0s003zp6BBDZlgphHa3278VPO/sq0IMm43Ydrjd+Tl50dv37kLTV5YgR4LYIy
2bRTVx8CN5nP/NCHqbB2Ies2IYMrpGCECcS6s1jTQsQrYNV+rzM7yf+S02WtWmOTKzdsDa292yrz
2GKsGk+4DPw7NELvq5+ZzwsVoK+Y7jNYOePIXWfZYx1iTbygvTekCHZZZR4YpRhCJ65dO2mtHOuL
GOLFYY9u2Hm+U3r+qYNxeezstbvv2RdC4S7Cq+8udEuUGkoIpRp06SavUzOukd91Rbehq8YH68qT
DWvogw7H7jgajjpaZjbcW2gDGzXM7dkwsLVMipoQKGDpsTCgm/YELl+ok21aVp9s0uRi6R3VwNaH
rmlkWf3M+aQg3djXhcRjy+t3JH/HMmvKR3Pr58R6sfc1XTy6ic9gRSTeFN7dNJKEz0r4VPha5a7E
vMSYjO/20IUmm9ERz4aERcU63OtmjQW2ZkAf2+FE6st7rIPMOIiOAxxjoAfSrKOrYR3MjTl67j4l
p4bHzGaX6w2V+GkD1X4wNdYHNqR1pDtlH13lFC8FS51drdt+U/ozK726bE9ZastzmPjW0QnrdtPz
W19vcAPMp256a7oYw3qrrNLYTZnl3i2taZx9nFtDzMy4UHJGE8c+kVX7tS4L8BnPMPdArFmDcePw
DyjXVBY4xUioOpRuRONMymp81MfbjMrnOijPcOsRAPCcbRJ3xlpjzM4Pasm3tYZ77h2sNgqsP29h
ZTVxy11un0xt+NVykXo1ELee+eBoPimijEEuqkeXKMtODS1jlxiHH/xZAC2KdH6SJS4VT+bvNBpR
E8DJu2nNAD9jxh1h0XN2B6tUYaKtnV1naGsL9U3uvNQ0tsprLRL35oAeh/VN/O2XHjhY2LhnZvLH
tE7xczZN/th4kGCUcS+nLNzLuj0QpKzh65KWIF55h+X9MC5984yxg2JuK7sCKgSX23zhgUTy6OVh
8ccCWjT11xhEPlf2aBfdpk/u7H5rL/U2U+HKfUZwsoVmBjfcwPnFvsu6BtL6EMr135B6i50DQOpg
S/dA++0XORpzZ6OGXVVFRLcw9A9XhPmbhO19mYQvbdvuO7buMdmMOEjS+0zr1zoc9mwlHutp/WIY
+Vhn8Qq+Kh4ag/l3xHQgWrkdfDzZwtx7vsTh6KUUdXkfVjX/CCwJYAGWZKu4OHNhuw8IhH3mxKs2
N/Qtc7jK/iR+94Qj9Tq0dX+ulPEOJHynB7ONbpGZwSeervKjnxkfZCrFA9v4dZvn/TtOiMhHQCEA
w6atyx4y0Z+cThg7Vh8nY2o62iSsOz/w9vMwD5vR6XZGnhbbfsWMNmCV6wdsUv5oD3ucZzwahaXz
F9V73t/OpUDCEOmzQxvMBufdOah4/TKyj4Dtw2s64gmgZaGJhPY07tGFSxX3xE3jhGqrp2Ab1L8x
i3U7mK4SGSK7BFzmNokRVqfVb+1T7drXkJJKrCgBVHhWjwdZeXfCQBQbdfVThOoPFsy9R1XKBtff
JSz6U16AcVA0WgK3zH6AcJw0/Itgbg6+ifCZQWfIg+TitD2W/IUzZZTiDxacETHPf8yWhRB/eFZ8
MzZitkFoGHyfpry4J9sxHNgY2xF54UeaPLYgRx9ogAj/lil+Ga8c/V0GB5C7rXEt8LLuCrq+ucZb
zU732FR9p92LPMSTxei6Jd6OD8jDZdjP+L9sLc4F+bhIZvoVzzxUiaKbOG2bmkNrHJ5xMzCBOPpz
GujdSYqg+hNQGPIUGrxpXJIV6+G2QVgvxnFv2XX/E8hQbXJ0r01SlfI3E6OOIb6P+9A2+n0rDJiz
uG+z4ryIfgwfJwHVGW8cC8HMHUOczSIkisveDOjenGMY7qulwqM653iE+N8YvgO59SCb5gX0KoC8
XviPE5LE1pgYF9Ix8yLiMB7jqtkQ6hgS6g/6eVvPBSOhXd7hgBEbVyfUkob00/geMytvtnelUWRv
G3zhjKbXkQU4e+evUmwxdFOgYdZ+HhcjzSemBC+2SQegjht/7WhoG8ZQGDGD2qyocuEYPAHAK/Ht
022VFBufxXj3oIocIbjU27rDzbQsVr1j44w3NwFugcKfT+2XN6H7SBDSWLs4WVDry19mP7AEmNGP
19J9v6Ehj7wwD+bgRaKnYr01kU+goCx5uSXTAr+sjNEwQZDmnAARDv9bxZF1NmFZdvN6B6MTiIky
H7uC2SXr/AckryVqTU7WMUmXCBc7vyOYzjYp678BQDaYgKhKvtWomLcQuXXRoYKtu9DeUVVfTLTI
bInPcIlCymVoW1BKsJka+0U2t++m7xg8VdpqR0TgewVGfu/TQbCnf+GjbckrAzhPI+yPiC8Oes3a
+q850l9WJeMBn027aUWKNsaEv0loi9gmVDugzKRITOWq48Rb5yMkE+cALH8Wkekla1xCU7vgN8nO
VrCUhyqU5R5mGv92aH7B8GEsFguxexbBeb5lE5/ctSSmrmgx9JN4RvG29LWGTRGOz7PwPgVtJ7u+
CYw7Zta/Pe1nPU3jbFLy2KiX+cg1zP8sBkuARHNv6qFkV0HklaEcbrnQfIyCGE/he7kmLA4WgPoy
xZnCMpywgP/h4bvcsuYuXggH2JFsTRTbrGXpTRvfZvH6/Hvqk/y01rRwRuiyXdSXcv5ChYsJZPhc
bsZyy8HWNevWz2yYzsiLdkcpo+BNNbC38gK0sEwOrJgNsS0A+NGitigiGxhPVqN/ZK/UIbxTlsRp
47qdlmegJI4fO3RnyZlxva/Yq4xr3uuNU7Yq2MHpq1ds0dNHuuY4OIzMcGRcY5muL4HRlCyZTcdK
jyJfzUezsAx82K4/yF1t6rx6MNLVsT4Hx1THnhUpbFqZr3X7lsFKNSNnrMvsanWIED4P2FX86ZoU
nxGePifpTpgRFtDK5bD8bsdU4IHw7Qru58YENvVuSj/9q9jow4JQuTTw1WZzcYPTAcI/OWzIw5i0
wkDXYOJzJTSE6Z8b08z6724MpiVWhudYB03jYcHobGh6gbjcnjp/UgzpPM9wKPRZfgC5M0TaHNyT
TKp1Q66U1i8gGzQENlijk0+fH3DOzQD/waZa5lleF7cuh7Mss+yFAX1A1R/z7eAuzXRe1zlXpyln
tF9BX8qDnRkwF1MMAfzGwM859tsb01HzI74wg5X9HOGd6dONzzJ/ubM0FiruyNjLr55Pfum5sw05
H4lN1C9gR73vsKhT9qa+FXRxp/1i2jprX9IPpNcB+/zkauRsHyMjLOgZOfc4zwWfMkwwAWdX1gyf
zWr4HuCCIDeiQhEGOKxkwOyPJR2ohm0kzj8EKDu/lRIAtR42CzU03SFVUhm4XKVeolr1wfDU5H4f
vlti4IHtiBWHj1lhDaWKYzThe/jTMmH4ytsRAx5HG5tHO82NuJllj2DXtk3DFWBM/YugKMM5KcvO
qm1q5WMFiL70uQXz5JC/nXlcOH0yYxEcTMq7K51Ec+4lYfrmjo31NQY8fpGmEvka5BC+Y46Gejnc
/BfmaJl+rFcsJBdYx8MBm7+2fgMlDYY9nSbmnAJ8sRhZ2EZM61nPRXtlhwh5kK+Yv5zaMRFYsQKj
wOQjg/nNwJDRxUWhVPNg9kvHYVuvjMdOkXMlGLtBRK4xUFg3WN52mpOPtg78p9ws62Ne1Zi7bmcO
LTk10yxCksROGNPFGm6LYlWHwbmNd7Y9HQPtmA+iN8sH25RzVC0h7ysYHyJ7I44ZFMrEeqB40f2F
K+qVuYnPpzWxaTCy21LW5suHxTysPxZCYPdWPuMJNdkLc8WizDIOLJ91SLYqkzIE3wXVEpjOZujE
GB567uLvTHyk1inBE8OpgzZvxhlM9nPPwnOT2kO/w5uEwIRLNGmjEghueJpDEtlx58/lC86Wr7G0
/Qv7Egno2wqjKXCv2p6nbcUb0KTTxWbTvimy4nGAU5MFRVecakG7HLOsVd1jjPy79sUQC3Zk4W4l
dRQtIL+2fY8bYKb6od2gZkxfhksx0D8lmv8O38v/Z2qVdwvm/9/dLv+jGb/kz5j/fP17veqf/9G/
GV4CQrz/wjne/vlfkpRv/gPPOvRGwIoUsrq3n/MvSSrw/sGGzLIha9jw7HG9/FckKYv0yn9IDlse
opSLBOb49M2TbL39+38XaO9WkpxdEYR0tU1rNUi7PpUlanVg1Sdk2sS28Lcxxix1zULybycGdISH
xPUs49GnNLMUPcYQWUuWmj39Gva25VwdjIuTkQhdI3rdJmYDsaIHJ1czVzQ/b7w0yTxcqms7OntZ
zdpVzwPum8LYaqOf1HxqaDWqsyuo6TXFc0LtHB2nLmIwurcxuvecx5a6dDQ9uhsdmpl1KDK5yt+Y
vOZ6u9Lzsf6M7gxqJ03Htb5h4fAeT3Uq7T2BTl23PJ5HIgcRHTTQYzYJRmfzACKnpvxsdRNqmKLO
LxbuqCrD6B/j8LfKHWqZvqtS5PBrN05DfhryqruRaH12f+zVnHp8161KnnjzwrhdcApncWEtdnZJ
BtIc7yXJia0VYJVlPxxWmzkFWr7NhNF1j+Hsda/8hOYrDPvuSqESYpgsHNpifBDm7cFLxHoaLO1w
Uwl9O0PXGOffFb0C43mtM/9hoOKPmkUaHJLizsXYsy8Jzs8fY1gRQkCy22o21V/lKHkE5Ax+tD04
OQlLfLHhXrE+ZGiwrLeZ05k5FlGVm6LEqrQeeLFGQPTMqbgJMY5H5YzbI1lmdziNmWzflzpbY0rJ
DJb8uhZnReEeyD6ygMNuGehX6sq22SUt/pmtlXI3PeAlH/VeGYi39rPM+Py80Y9iFH+HKUgzkLyG
gYqu0lzck7BRVHCZhugj6QjbPvp5MdHmU1NPfJYBU8q3Obn1PoAQHsO9rg+YetMz0QjqXJQfktri
SOUhuQas8JpcxNwSjPtp8fJ4sAP6eAhZsl83EHoo5X3AxSCxdZRZ/ck2KtupFldnZKWZSe1Mm3aR
SfIk2yh2REMM3B2/AFv1XSlW5wi9Qb7zYKcwWTM6UQbSmxwstME+gB8t8PV3jPJa3ioBDez46m9j
dd24vZkyZhQasErUZy4DeqLD27llyKbUdeswRGTbJhvWA8EEO4hHR9VRhTZo3VmyNrYZLX35heSU
zwemgKRyplZldc65FBLzVUZbh9ok2RByJy4N2rS6bc1537CBnts3H1L//FVblbMzM1MfcLR42Wky
MgsQlL0k9h++wfU2bVRygh43GHdMmyQ1XNJs0NHMgXAV6Wb5Ri7Bzx4UwLe4l4mzHQQc7qEadUcX
iDv/WbzWeQ91Xh9sbzQ+bkuiBGKTJuQxz211GW1dPWMW1oTGp4ZAdDhlu5abJR9OVvZpLEi13JcZ
mv1ZZo27RPaU0DyZTmSfsXAIr4hZjnlQmbk39SzjmlRHOi3YoWO9c7bTpIMD9S+3MEKOdzsBRR1c
SE6m3M3NCc89OR2R/rAMl++VU1Td+baKVgcW20NJiaswyu1EvDPjJM/0gXbr1orYcdrJnXLz6jIH
Qf5ENB4a3Zy2r+NqL+9ruYYxVgSoMTwk0siBDgYsO20z6+Y/cIN627Qe+eLSZME0K3ev0TDIbArb
2pOd9ykECGDab4xuMSKSocEdAeTiYruBTy8UtrvLQHrjPVgQy1CFOvKRschmahccoNN8IFZxZf+X
sJlPfLVrp1lchmwI+titg6bdz7bTc+tdRRIR4pI9PANKvZqkSq8Q4OsqLlvYEWNnNPanZH0aEk7u
DaqUWp4d0TxAtaacY6SjtmHMM2qlfVKVC5dVj2MxDqlHEZeln723JODxjRyp6TMtiLXjce7t4dIY
NCBtlEqU94sa++JBd2k4EbLz8Yx4rcIO4VQ4xe+MRNXPLTm8u0Im6rkVYbmrBkM52M4964mgg3vf
GGnyRh13b/yFYR5g5m9alKa1r1O/4Xm76m2G7z+B0Ij4GNV69bhct3WuqPprZhou34bayXvqCEl0
PfRUmPR45WGm7BZ6AZZH4cEDPNhAAPcDu2/qdgiWsUUe8WKaKNfhDgWkPxCu62KrSXn7nIatR+DN
GKox5Rl4R3IbMDcxJE/kTz7lAWftdE3JNbTJTwZSJgpq0sIm7wiCPvoeEV8kVZcSA3K/jy0QKKLQ
UOkfkV14kgfdmv4SXrO89oljY3Ju+kr/Gbg9f5AtW9kC28rkba6qPUKxGZF4DerdwNez3BZgIm/G
cj4km2IcivvOqzpzm6gC+N/kTqw7/HmhFc8m4xlz/28cJAk8Z4ehFbgZAgiKhI9GknzfPXh4fsRY
c/raZUFgp5T0lg+zqRBTnMnGLcC/w1FqYISHxGjDlwg2gwd+hKBUSkw3fKFoktJztlRc1SUNHMj1
rGtBIgZ0sPNXk0m9Xxyz1SfBBvaeWsSgiXGEoKti8GFqgMYhGAe6EW8YKc+aqHvm0A9mZSN2VBO0
xDTyiAAGbe0EHrCaygfstIQSS2s+BcOAYQFekZ8e08mkRnO0x9r8XlrLLPsYTwwXg6Ri773jjLce
aGK6DQRDKpZ77kwrj7+i2i8aK02cVjl3nsJzvK+5Zj22z9pp7TbaqkMcu6opIFdBp6BaPix5bUoO
wgaeojKq17CqUWx7CECUrMHIjNwCKWPn8ZZdAexVLAc6LGb8Ug37GOKcZXO0siLFiih4EfYcucuR
NCG1VRa3+y1nEm9TWKVsThLqFpg37GyQp95PwvHYedqybwYE96extEwPKfEeDLvFOs5PVFou1cU0
w/KBjBV2ZMduOnVoTEpWiFpV9qOddZSle1PIk9tq3OKdbovRigaXk/Y1KVfzhZIL/mosCMJXU0IU
jQTYiCfaA4JPlH7jV0FFZXdJ5tmT9xmPqqjCKbMQsykK7GVal/kWW/T80FN0wmFcLphZA1xF+Ts6
cPpNJzHdLQlhP0TtMkndu8mwJ0ZjbbAcmaUk1d70JqkHgoXOb/6kkL2/ypunoPV6tVci5VYCfcz9
aMkkm2T0zLEH04DNB4uibWoVB6ODJ8UwvQbsj0aCAoTpAPAIb8tU44YKI0PbuZ/YcwrkqyFVxm4x
DVU/zezwKJKuA7U8a1suv3Werx8rjW8EnmbMOGzdekQacRsRmU9D/3E2+sXbD5nVqde1GBMytGDK
+fh2ms76hK6qaocHLLzjLaZydmHUP0i+VI/0ddlfimXjrRMFw0pUkrUfI5dsJn8/Yh1V7C2IeBs5
udS6CXyQIbKwO/tbcl5UZU9hIboT1sy6AbcYhO1Zmj0gyD0FIxpH08TQTAtfh303FoVPipJO2t+D
GAbUWoUxaxiG2cDSlwU6Cly74wq+jMHzjLXXOjWgZPK4NNFad3NTdPTL2yz0r6tOuJpUQ4bqGg7Y
oLCjYmVrQoJ0l9Fy26+JRjXuIPz6GQRUajDmUqbjg9eQ7z+NXofLqhqTJ8mnx9u3RCS7r36sc53G
oK0aODs8zJ+UP+n+sdI+TqANqGn6c2YbPyugWABfrz2B8JsOSx3bAAAjiGYfKWTP7kQhk8qazWgm
guWb6jnPOqnQxsrZ9VSYkPWdw9fxljjdzVZj3+GuTx1seunN+0M9RUHv4JwNsVH0fh8tdKEGSOc3
EZVMvltu0RDywzpXoaKma1rI1XidcDciqcuGqtNZP41qgMjZGDo40nJqgs91TQyyHs56c9e7PPF5
O2bvLqkKC3ptby8ItHPe/c2rEvF5WX3vBT3btzZh2KXXYpqc/JfPLtHZQB211Tbwusx+KDtNzxgO
wD47AfUMvoErsJVVXgLcu6oL0AkSk+CWU5nIowsy+tNpmsU4c+ySES9TKYaHIDedP5IRsSHeWEz4
gJgTjuw7xHQ2tZF+KfZi6ETSfyR4S7ShoWNoxqSw5BfGzj7q+NMxArfDDfuMXk7Td6Xz0L2zl6Cx
zitkK7JDQ2v87vC3OSesV2b57VaymX+b1JkDK+qkw6a3zRdunItff6/FsrKcnOnElk5+8qlT56KW
pt8C9g5YoaH23h0VjJBGTOjJhtD0hxVdWz9iHxdv/M6kaX2g1pi2urBfeTYNWI3RMQXu1qQdX2dz
tJNL5bELwS+b4ailI692LlCJvXWHelb1b6gvA3XEoDQytNrAKp+wLdTyVJt+Tui1TZn5oobVc3Uk
UwwSd1F8HradGvAX0CnC/Y49f/ZB9wqsGRfR6cVtcMVtO8sgckGOuJivNxzw52TzIm/nObNH6OAT
hNy9BhalYqOlWPHPQnO696pANw97dv+k2UcPwsnap0+TFuabFQT2a42b7Fibue7e6IfT+HLt8ZfD
+RQ8FrIBbDvDjOYzjdstnijg4UJt3Ywm2ANyuW8XKw1IOjo9JKKgcyOsOPW9wmF2ELIhtOUZ7NTc
TOzlCIXTIqsZmUlpkeisaz6VQ+KxUGx6spkTRBjKtrnCxZ6oSVGii3oPPrauZitz7VB167mO3vd5
zn6phKlVgfgYzHTrFyK8cNedfnENJXEz+VV7MPt1vWNbEN4K0WuP3Ys32WLH7Tln3xZIX0R0YGZ0
+fEwZm9L50/1Toq+bi6dZzFSqIGR9xDWmstFgOP3pU7qYd1hPLMZhBcfX4HrFvuEmsxjbQTlT8ud
H3B+Sr7cbBLzWiiW0+wl/Xu1WP0FN0zDAKFqwUC+IiKyt66Tr8CigJzrcjrct/6NlAwbsDl5rauu
i9Wq6VfrrLf24aBnz0cnwDmAknueqkH/1k5FNfbI5vxape68V2HaASdDzh6igNByEONK0E+NHQY4
WrIcmIYfqvG5VAUbExshkV1dozHvjFk2/NZeJl9Jac7+CWt05oIlMalmk7kIX/3ETp+nzKkjp2R6
gRvgkjygompK95PbrF8emaRng1q8t3yFRZ1Kbeht1Wbjvg1s4upqyRautr3Npcwu9HVQDe+oDnDN
DDYGGm6Xvst9jVYd3hH8xhu7V8XMmjJb7lfsVvuQ5GlIl+do7PiBQ3AcM+XQ+Id2cDfZE9HGXLoo
+4FnI+kyRADuKiRJy8nC9Gl2A4YVzOpG+eEVBm+cGXQyiMucuz87IW6xDwzVQfKnYRvwkS70bZOr
MkHj+W77VNgYsRnJWYfG3APH5r610jXFZlSF9tYeTfOka8eUe+4C3Q9uZFd8kFb0/Zgoke/eGWnV
3UZV+1IytaonTjTvE6uTSb/n7OQbrJ/1RxO2wXqStzA/zKEQz5RLacJUyvI50Hbvb8tVtd6B9QP2
LZ0v09lbE+TedGl995iIpv3QrvDgjsg8eQBzrm7oi4GJh6IZDreME/+goVW8qpAv13ZY3LU6l/hU
5mNDZELENwTSl6c85+L4Bljmtneubr7MP5pFWbUHS5Nt8VCmrNvn9D2l3xf3lL3Qscz6S93BavUO
o2yxYQLZ957rxZYxXFcgOli4u+HKlVjsOO9Da09fErSjUqT1Lk9qzBq9h5H90cTT1sd6kkb+XBU3
0IE1GgvxoLXPbrbjHnPdker28Z40M8XTPhr8c26FXWTxEXO+aAnANDfngb3xCk8AFWrW4Nkxufvw
bSn2tpeWRzcVyaNngJgxHfaGsYL25B/Y+ZYxgYnwFHpF093qVNqdWtvyFbZ3fajrCasUqVwO3WkR
zsq5LPpPjNuV9Tb6YrHPHSlWstx8YMj7Oct4hMetqWmubnJERClgwI+SIfR+rhHULGuD+Dqw/4X0
S6UfEzBOn8DZed7e5IYLmzaG/5B987gzxpBtt+kb88Eoq4KXi7LxX1ypmvro46n/3XGY0T95Kz2Y
bcm0bhjylLm2MtYNOFOEkiJsk9OtXcOOkBOtS1bQV7btParwKsI+VSNfQQd00z1GJaX/wktRDwGn
0not9Ioa5jfIcwsliFd8Bdn8XhRmt8IfW1yaNE2jB1pBTKKIde1DUsskz6irKMhJxiz3q0s3enXz
St8tYBzfUeQkAcp3PhGyiqZRULhgEi8dGUr2n7X5mYUyyHadNGu1y9zBGgg9lKUdPmp6UyFmABgU
D23nEsWs12TcpSVDLpaHzHtbc19cHRsE70Zi04dqk1PaAN1laO7IOmI/tkg8RQ4q5e8ClaWknpH5
d7dAryuItYThHZf87kChRLPuclTqe77K62udJMsT7gGUAJkvGZyhTswx5QBrtYP64e6Jb996YbIy
r3k2zukW7wPEAGpG78p8uj0F/YG9qrXyAdkuYVYGB+iKBNJobi/UEcvhwp9H4uuDet66JLocjA+O
vY6vWbWQ/Qh14JbHwFm7MOrdJH+pAQFgJ1ynmTWvtlYVS1lTKghFgS3ibJqfNEHm7nZsmgJP6kAb
yetqBdPnTEXHB246ykug7dPQWxEp8KWzngxTeehJ/TK9ZuvIM5NdmblucdIFh9x3S0xwLJXXPY/T
pn1MSgNkUbpmonx0/ydHZ7YkJ5IF0S/CDAKC5TWTXGtfJFXpBZOqSwT7EgEBfP2cnJcxm251d1Um
yw2/7sdrYBMHJ094eC/JEP8pFXLLDtP1rWAvqvsnUfX21IR9+5tmAuz4IU2mpXKmAx5Jn6ZkRcWM
nkPrs08HOFYoD+4KKF5BPR04+v+moRFHxDSFaYrVaEx+876dzHKe20lewtGTsIES9zeVJfM9v1f/
pIDOUHq+ybsSTll0ahW8/1NIMOW7jUHwkfg1KxabsD+tfpZ/FzoOflTD1qoHKorxxGr4C7/Kpm5f
8tYhN2IMUfYsGfXV035W7XPhkPxxky2goFATOWd8p5oTLUvgjxgXFX/59Rb8HWDYXXzk2csA+mTA
ZVDgkqvW8mdB+y4hhsTOpjx64db9Fojx3EZR570QTlTFFUmzC66FTz4LosoULaBLKUxNGxBwZxPP
3pAmZCPcvVDJ5h+N6EV9qoMZF1aGxcxPa0cFvPy7bmW2p94hucvgWvxqw8wJ9jR9WKQ/UTr3E9UC
0TdCY6N5g0JK3TvCzUBUVxPS88jTbKc6m5wI5fKKcJb+MR9qGeyQY8GfDGto0BMcf2N1EIQDqxZK
Z+7BAOUvhEONYOHezvawbT3ZG9p7BHJ7LOrnjuDvR7aK/L0YVFjw2IJFtZejjcOUSJmYngM1lSns
jgV6ztZD3uXFporiGdpL9CIJN46PQd/cWgH0qmirD0T2sckp7K5hVMYPWCLEMwo7X4HfOOeRbpkh
FZ5/Sy5gkr3KgjXuZ6Tq+M8ko/oho/79IKtq+EjA62J8SGIm1M2Z47PnNxaHJINnc5yxaUhyCta2
Zx40uGYq3QBUxdIDfYas21O4xfVLvYC0uzoDmaBdEfbxH5/b2zvUEn8Hqyl3SYs+q44UOMQpi6aN
Fzh0h2g/Fy3FJ5sZwmVXVVXMuwUrd7zvVgtyVvPHlzcT5dWpEbG8YlvRf7aNeBR3qU9kUoQOUT+s
KmeZOAmr7NApMDnChEjZYVBvgVenG+wBw1B+nLUYPfxEt0rYZCO3wzN8Pfax73xP/oqcgpcOVasY
EWU4ZgPuaBsaN0D+BuvfmCHnvnC1g9ZLp+aTB6nyKxdTd94GZ3rlubKkNqCt+AhNDWK9cMr6ELG8
USddDjh/thah4AAPpNxX9dqXr5sFmXGYffLDx2F0kQm2GtToErv1jxv3IW0gRfxzS+O+5p3sftX5
po636qb+VwEXEM2qcZobpqWRLzp2AH8hUrr/xiBcH5DOyTyCw2DuDmmdW3ga1kF3HpK8aiA0IV7u
E6pwB4zPyTIyR6j8OYKzqe9q6hWXO6VnpS7MMuaJBnARv7fC94dnGlgB/OW3UvBnmvWSE3KHH5/W
AoLOK6Zwe2fA0IPzjLMoP8X53O5LKn/H3TLhBk5H1i54/syY5ScTc7PwEM5YdxGakUcX67z/qegD
jQ61aLxiV+IR6NPOcwjAVrVXelRRSjNBA+H1dzcWLql9FD5dY3lRGTaTYO1l8GCZkb+yLR6Kx3qc
SRkQKwVtzXmYouio5ULkkVepX0kwaBYwzjy9+X05Y/KvHZhDpufUVYAi5vpeWQzhYSjfgANZLx2c
ymPmBaKfhv44HzgTGvzU8JEgDcVNJ9GkHZ889E5PxBcxk9NphXHLSWwx7+HVO+0+vCWHLXf/24bP
At8F//15R25vHPeRcXKu5Er8TfAbl1TVDNEH/+xESbffX5YY7ZXd0vRnE0b8chO9vtNvxZoqyAZB
kpdE0LQXvb+RkppxpVxp6tvqnxhGrHMfR5QcvYDzZOuJo0eELOrC7t2p+vAlHLu5vVZl0LTEyyAa
k53DSsEM2fUvLaE6Or3gCDqnG6kTz3rRR9NnpjPR/Q4o32y+Nw3lkwdRxPE/8IqyPcLhq+oX6FQx
TkSVeAVv/crY/8Y26ec91ahBfCB4BFB3YYPHNlOy6gCukmRf6FTIZQws9k9v/CQ6d3ycO+Lo9oEc
vFGPK4Y/HCCsGThBq4k3vA+95hB7q6w/Q5Jhf4RZOZwl2OrPnZONf2F4GSrdy6nXt/RCRb/yiEye
XziH+9eJKF6xl6FgydEKKNlLZaKHOmxBPGHJkprT9Nw9sW9wvZPfo4q886KJRlSeEDILP+Qt8YCq
Mf3AeZBtV5eu0hNuxiXEy9wnrClLIYkQkJ3u5wchijC5eCiM1PtW+qato3v8KOifSsstn6d/Sy82
cdWEOdWVLzW4Y9kA52VoRmdKdWW2AGuobLz3JYS/cwV/PPwf59Z9Zmzm0Un/L7jfftINE4AgkbhY
O9m3FvjbAc/G+tE3FQejtcDdfQXS4M+XZSgspEy8CJdwcNaQbR06hR83tvqLuO4csOWKBZ9qL4JT
OHXVwyZ9cnST6G1aQQy5fQuc5UdE2zunTkjyhDW440pxV8eRnM83eudhcvEIFkydRPgWjghZP0T6
XcJzi6lyaAvnYXQ8W1+80Fn2cpm9g63hMLOR7X/BFoq4exd60tfUqwbvwbOj91oFoTffggskU8J1
lSFNEAvgyBHUx95d2vqHWVzHJZjeZZLAuC4B2VUy/1i6arhjFGdxRsL/RoeL+7D+IeJ1++NOauP+
wbHwk/celI2EDUVT3C9d4G7emeHGtS7uOrToj7xuVHGkm2sInzZOV5zsIzhNRxrGp+KNk2okdn3E
6HfOABHSeBQmwI9+a735ck1ZF/XFfT4tzXRgjoCdfIC0wSnuvpkEqMxDMPazo4+bhyEvOZUdLKjP
CBJTm0qn0ib4u4yd4+8YWNBgDGrn/AI+KyEwmEMsyi90ERYqQq00/XYNRi/Ac5rkgZzu4NIaChO6
3AtES063n+1HJYtcPHfdHBUfYZGtNSYAUCt4OLgzqL7oNuE6j0JwsiY+AG/1tHYyX3dNUVbuafPc
AcGbPU3yKfSUdIYUAacoMNXCBSOOuZtoK6UgEeFNEKT10QZTjwUHq7F+G1jAYDXl1lTlu+fDocg4
QGs0+2uneqdaiMASPl5Tqpc6vI/zVheOSsXIvEdaBFEaFGQnPXuWq8OE99iWftT9bblqmPLJAneH
ghEB7ChbabQkLpdA2vs6Y1pgwcSyjCMCGvbw3EDrW57nSlHRDQS0znIs/9hyonQJ3GAGgKbrHKzh
0iOz0aFNl+zOW4EJVKcczydDMnkZZLi4oRLrrJCsl/0UzFVxB21yUE88OQzzNKtd1oGNqW7Zy6rR
nZUgp/GE73LHGzqxE9bWuj8mrbFddcXz2HfOvijMHH13QTRGPzz80vk9B9mhwaoZqjytSlgD+wIJ
e7sbsqnm9ehmsWe4/9CXf3ZO2ZgDQFLo3Cz7ebi1EuvIpae4rXpESPOXI2xXa7FCxyY7kVNPkm+K
SX2QoTiYZNedE5Cifhqsck0kDfPyZgfqcsWx/sDyykbXcKngAuOucdAEWRPnCYME/Qmc1Je1Lkv/
rKJC6TsMZOYGPuBQzOiMf6T4j5YEXFgM660mSLHBgRDyVC8gne2rrvrc296ApsAGxUrDLp5JyQTu
SaHGkAxfsZiMgC0GX7ZE7nG77LuoBX9n4sBMdzREqvKgQHmq6ML2wnRnqj6X9WTCzvUPt4Lwao9x
v0KOwqu6xid3LOAnnng2WFefR5ebKNXOwDq4rqgI+2YFU485COrJyY/8fnK8ECd09Yu1xeL+K+PM
Qdvmruj/kuRlsfIPVpJhAxy08INSybC8JeSJoUmAwYh6N+dN5EreoM5+Qd9wvsdl0KQILM3npxp/
yXh01OpaJGGkYJZy6Hq7Pl/r6dGvJT+xEqNarhS9hURJ9FphIt28KnlO/KTlNUqyDUrMXve27N5I
vnfJP4cU0HpWY+9293XRMKHKzBCkM4JaAFIBjcuyC/xR7hHYh0fCKlWO0T/dYFre8RxssZ8jLusq
hWACigSMZjU9zCC3310a4hNM8F5S/y0X13TH1ayxxEmM7g6PhPUxuAyvu2wLToT3Cad4Zg4VVuny
sUKsF8d5YFFwmCIiASdCHX1ywBs25R9dzRB0CZSzOL9vO4LwonlhR588HiG9xrbuq5+ZE63jox5I
LQEd0V4O/7bu8+0uaRZtWyRp0fXHCao6fR3jRA7mdpiIxRHGC6CnQyZitR0TnbtBWo/16vCq3NTy
J4bmLz7JkIzyHiGK4RlqLq+AtzoInfrUcnhwlpPn9XqT+3DT5VbzxIpYJLMVTBK2qC5+HxDI1eT2
EHbDpqmBLMAtMe0x2ry8hnHP2Jtc0XI6c4GUJLcPUlNecB2cbHJcvFQktdN+Bt5ywacjhod5CmT8
j/9dOWi5ge3MI43cPBYuSCMczpbOA7wBDosrkqMPyMWLLZvWOZKDWrIj5sSqfnU78inN1HJK4JlI
dytSn7PMnCp8GLwcYjI+mseW9VXyK2y7YcXMG86rvtoo95urxrqQnYTHs/p5Cfk/58h1fXDapatX
3OzB0MXMWInCQfBsQJ0P+y0Y8xFRZxVjdqGDpWuONabf5q1v+9Z/5fmBqeLEnn1rXsuqUXWKsd7w
ONd106z3uXNrtIIZCQ5379EXMv0MauN035D+3fw77IepeuWJ3LGJ6gOdpSPPGnE/OoYCH4TKyvzk
CBbnZ+DRc/InGjNGFRhlaFNPXOR2+LEtfVIfacMIxuV1UsoE9xA1jTkwYrI/ox2YptYdHIS1+ViL
ji3qCmg2367b1BfyGMBI8v4F0ULuc+ea+EWyCQhv4f6nKJ+FxmJSSn7Ip3KFdan3zKwYqy9NNE/L
MTTGHdsDcuAw/wGZZLCYMcNMGdfT5PVwDeS6EsJCBlHQLpaMUNDTusV8T+QKYu7fL/I02zw/zVO3
1F9wxTgUIkMVHUWTUBbGzr/34kqSWiUs0gOAGaaRHg+3hMFFqMuBqJtP7KKEV1GKC6onMK/BjX8l
Tva2nn8TFS3UZzXxJsWLQ/oR8GmbjDSyhvOW9f0hLixuzR0+jXlbjpXLnodu4YZF/kMuPepfOUVB
V8Urg3HjmYYbvu6+wrpVnbGf9DVQYxRskGkCPsqhN82as9KfNYHaZJ6jeDnqYOI/mmCoeynxtodg
5YXLjoUMMziuofkhAw+c3Lhp/z9l1fhJwit4aRwV2p2vHHM/DT1BGUmepYWD4BJ/dkimYNilGSSm
9zIhdHPKYglxbYwboHm7BgXQHIgFuh1dHNWsXjPhj0S8M1M132ZG9nvCyyXsp5isSHj/DHkQQXaM
OOftoI2GzQnL5MRFu1XktjjSusF6TzoneFyarjiO2XDrxDQOps6iwjDnetnMudIpaISA3To+tzpL
zlk8sEMfzaDOW7uNjwu+MLqiPVjUyIddSn8kwVkKjbZXSDrBk9KsrVjFDOXnCMHkVMx+eJX+Lei5
JKN/8aTjfIZhwD9O2wnPiS3Lf/ZTEqVFqNw/jJvBSVfSu/P4Nvbu3Mt1v/AmOk4dS7+wlYRnXPgT
zlZu7HV04T+3czM/KeU4gmDK5CY7p4Ja7jM8PJIjaVPhb/5DsuYui2M06EsXg692l4VAwdJGr4Lc
zG7e6FHZI9XSYcdaAoMfTwjKWdkpR2CHPiJsxHvyX+0pavo87QdqUWxm9dVJPGmws439G4cmErUc
LhRLWXp67xtvcJJ9L6B9IDjWH6Q/WStHsMfdKA/XJ1Y7ORPaWAdnSCfqP61tTXqca/z2tFTiqw42
mF9J7OWnIVzNeOTPY+4kdspdIYvHePLL300+4WyB6CJ/YJjFlxGsIdMBlSSXMaQnp8lUdg+CD4nR
yTGmCJLpfMNj4O15vvaYLbsJC01m8hHTJPRsRSHWYZK1OJf/9+Yiqyc3rDu4V14K7qO/cOwkUJdF
z8DeWKN1lR3fXSPx7fIDqwe/WqyAd8OFmAMseqgqdJmLh5sEYl3W+ixFaX/YAT8Qdh+P45Ymzro+
hqQ29+zempPIqbT1WoMVh5eK4NIYFuKx2a1sp0ekOLd2CE8VJUls2yLs3IlGT2QrjNQN+J86cuXD
YPwMF+zwUt2YQwuiyQnKSvCJlFUdfV0u8G82WA4jFb9EmTx0AlsWlwVPxtMate11TRTTejmHG/ok
LlZzLzZuUw53zVvtsLRHMYg3mUa08d4RdeO0S+xvpyjU8vaW5S5CpWrweIXVNHGqqVjOkmhaMBIQ
eNuOmUA32gNU0Ac2hbJ9RJH0gUYFN0IVvKfUEX0MwEkUdYqb0L8UfqXPs1uNis2FyC4Zz57LZMhL
RVtlLuD3GrZXzXRX8Bc/MM+2b8XE4TTeAj+lugnBeAEccy4a3z4NUCrvs1glD+6WWWxfNEw9erNF
g3bDMHpVTYKlzJcO9Ka5c65ZtAR/gZCRJYRCHvXBZRVd6ZLubbcfXebU725luh+iXZOrWEZxqLXH
YpRgf35mamWrkc1KqnsDSjKqLUMmFUtBbrztHgZMfD/ZUnesbzzv3haqfyiws3zE8JEEWcXKhzcR
QsC6BRzic2AIadIvIqsr8QHuQm9qmqexNhiKYl4yKuByB+LkqfsRO0txNDW0gwWmzXSjaI97Br+i
3cXjYh7h7WQfrY+Zf4kkYX80n+O4QlhItwQK0X427SfXc3VXZDpf9yXTxmF0kuoB4jE9KqwPwkf6
2BhUwfpSK5KwkzqHMVkNhFGTvSNFb/cwtdhlQ2G/stWmMQczab7zO9TBXOAmVlk9Pyd9TINB6cu9
RqY9Sr+MHgNG1HsY0SYNNkjR+8JjcH7W1hAQz7ahfOui2D6Dv+cUkkmRHz2eOd8rXtb+IGAlngas
cn+Yv5L13AqS3F2ZO690oJpzHEccbndNqMv9NizFr5L37CeRtoIsV+X0zE1EVsGiJJZDNUzDIp0t
RDZqR+VXP2bZm+rHAK2EwQWlRQ+JOPtsPWoaj/RMiJ6lwA1o5iTPHJws5wHZ/NB4he/83k/ep1gY
edFoWacp2mz3tGFz8XY2CZYfeda6jzkxFxYUffLioSFdXABtl45FAphIq2PvuGYu3Az05m8MmFI+
k4o3byiQ2oEKCYk8nZhdLfdojny5raAw0kzXMymzpv2WdKdfVCgdyPYkoN/BONGrA2Rv6C6lxqh7
6KM+fo/wYcKhqsGBkgyleOK4zlKI2zovfKxFoOnShPr3dw4S78fNERETjNnUhf7p5kDDQtuc3CFR
6ykXmbt9NKaPSjTJhX/+zAdfw2KDbTFRHqEEa7Ua0jzY9gy3j7sIkiFl5BYXQxNWdXCCpNaWfQdd
g1z6iS7bJyLjN1o2TsTqJQPv9/8TvkchwE4SeCe77eaJf8frjhKKpIgajAbZOlmGIwe/isbcXcMh
D3qBDbnZinwS+y7B/s7EuBg0M3+VxX3MD4cVgT2hZWHMn/6FkbxhWqmmYbpjAqM5q59C/1nCTute
ACQELuiFeIwvBM5VwAGSZ+GVt+CyX+SEAySLiBGAnYoTpifHLviXpxxl2wFZXf9UjpcpjHXY54/k
IcEpVGaCbhtx/sOLmCT6MygiDopx58ujA2vY/AcLYYJL0g7myrPL+eMyagwpUFx+e+BWxR74SMXN
NfAQ2RGDrSZMnPkaAf+j7OScLXa7IvYXUEBugZGtdE3w2ZthGH7FqsDRALgrafZqdATiKEUTO6QR
yQgcIdIW9Cn2FXVxZXBzHi4iG4a7AghX9K4CPoaTFFsy/GvmuXKwDvD5M6sOPPbPidFD9But1h4R
MzC9NhFtSbxK+rr6qVdqJk8J1MMhNXkrjzke3+GLTE1veFsTyn3tiUAX9yxfphaVYdGRlzZLF3WX
1ShCTQd3MhSE7uU6SnlBhRzfOZQKReijaq9eElYKb7rr6WdF4wRItT6zHZaqgff/T1M2kZ/2K0mF
L+mNyJVV1PCFgJRNVhS0PDBQIESRnJlBnJ4JSvOESl3bQUDZQQ4JeoLS6JEt+YqMvFt/qBbfZk9s
R52jNGP1Nfp5jV3ddZs/+TZzZt0KNBQYOzIDpLO0r9FMy/tqSgrubNXq5Ky8ojtOE02N99Qo8PDh
Tq2LA2Ezbb8SKclzZnR9QR8Nyuglw37zjQHZlpfQNAOVCnQXEeWxCPdOl+dfjQ40v9xWIeMtbngO
ZFh+lwRqryzXwvBsEne9x/377eqI6qdTCSe9/dyWkQwd8pds7DHEp9rD+9wifmaAyT0PvsFR7iMW
q07tFR9g/jVsgdSnyYm0P924bOBtSyJ3+uyDhQuJLXfSwX/OkS5xz1PAUXYPlnR0jw08aQcbjAAl
l+yJUGHNqmLo7s+tZd98apLNNB+OgUTI1zYmW3WcIdivvwvXDaJdxdje75tGzKS1QA1y3UWd+d4o
/KPCrGnBjfAAwZCDdr5h2FGrw+PHBxQZLlJrTnvj2H71oKiWO3zREfmOJKfd9wdZj0Q0DDN2Tv7r
WT5uDz1dY1wQtsDDArU1qx4oMCzalNBzVSJZbkZ3JzdAhTm4/G1S9LmuE/bQOO+XczE2SUIHmZbt
34FQeWKuFt6IylIbikZfpdPcOAy6dLtbrYBPf0Yj3+p8ndb1jr4kuCTAXcZpE+mQoXxjTrF1uzwq
TVqr27MgDIYIC48JAgI86OBg8qSHGxil063TsNjWX6HW0If9Ka/LQyhjj8uY6SUsetwI81hfqsoE
Xxuf1I0t6br5cpBD7Iyf7YjtYCc3VvQjln8fU9MYxSvGJRX5/XjUtm/NARpSA0DKaeCDPXldABY2
nYQsvQczUXH14gJZDYMfiFVlCBFrhD1UBIjrN3iMGXFHr7IbB3AmBMruc1zKgJBrEqTNP1MpT3x5
iWKPeaACkIzPLNmr4GeHCt3kPvTCwZN7ESHsvIAxwI/aCZrA7xaaR7y3ETGcWi6cr3QdZFVwkRUW
qJ3b3fSpwS4uYAoEUtzxN9TyWvfdxSFzdcczKd/HM7upKz59XIR9Pn9VbBXTCi+SnwoGJjJNtrxG
KrPucQS1BE4n8u5hRZKjG3vDM+ig/RKcllST9ZLjEgSalyipNHkTPlZlL6B/pbMX/HwVuQiHDs+y
I46zUW/wO3LAycx2W4uT8Bu6wKcQIYOLFMoBZSIqvCVVHc/b52sMlKK007GvDXn7qOYLOMhgMg9j
TeyRh0JHUxFImavoZfe2Yo2FZM956jEkO/phNKuBtBOQxOcpJ8nLopZ6Jt+BmnVex9DD/oQDdrrg
t9juKt8nVIIXtwYuP/GaRCJGIYBw0SRdeRrgwvCXqs1cxlqVT1WiOYSZRRTPqPshyMgum7nyXVu8
SJlAuZSRuz6IAU8Kh2jWpj4rUVorNZSlp3ZikXpbfeJYBxPhvAJpjAm71qO/3/DkiV1ex2CHEoJ5
7sVX9OgcGoIxw7EN2c/TEqeAO0Si+OV7ZU2f6BR7nGEqNmk1ZnPnMdxqAEsTLrYDReWdmyYLDngs
MEm9L2K0lp2Odd4f28BT08OmA05xRN001Ti0hzQgtzbAewirffK5KKd/j1QT5/uJdA7PwYG62Evj
y9k78TKxf9aOrAEZHFw6fT2rHyJZIUkBE6BpCcNJM97NOLgIgm5JOoDcndO+XoILYq+vjple273v
qBsEgjX4z9AC0yBcPK3fSpLYvRuiZH5tlJX6EsltfvdsGCGyOBOw9z67dbwlnCePTWSCs6bObOH4
7DXBk0ZJeW6rYrgOgR3k4xCZ8VrWJAWlYqqGC7Zc3K1OLtbo8CLDWn5FSWTRJxTyeBBU/TOnY76u
fZFNzXgISXZ8QUYtzw1pzDO3ioLQpiwDmEZ0uxYrZ7uLRyyEoGY1bslDP2ISPA8QIdTRpcqXQJ5y
2JPS/Fphl7nB3ak6VvIUDWo80A8pBS/Nefg2+cLRljM8ZezLBl0Xel5/V6LLczeDXfhMFGubN6/B
65RmMx2gUUCkjfyGYm3Me1pwaGjNqTdRYVM7a1a9Ju+ZmuZKlAchsRCgFiTTpQMcCFGIceBtTEpU
HX/I0L/gLDBe9s3A5C7c5KmzOmO8Jmi5g5gcvqweeOg9/TvtoabCaYVr6EzPmVOWx61ymutKUfTB
BjO+o8msL1TcMRmPOS5D4B7mca0rci3cdgMnTjgvqTeDIJEgTqGd+NFwXKVongauub2PwJkCUSyq
K901Werh6wWs2jl4N0NEc8XC2Pg/Jh5MGiU1Ck4qdrA3FZCjb+v3fEIB9mtcRQg9nXsZY1OCknGG
BFvBlPWnjfXX1cGaw+xNybY+4obB4LwBmHsQRdVBpSSSSHSpFJgClQszcCemUK7nAoM4eWs7xUwZ
IkhSaBrL2bjWO1Z+hU6mvMz5j6C4OoHQUL/liCcX8LjrX8SkMcS0OuqinUBNRGPxs98BuaKfQdVM
EMRxTV1JmHVHJSeITUGblJ/G9fw3KWSx4RBgS/FzcLzloofA84+34mxOhoVI6Pli29MfJI0E/znT
FD4P2ebU54YIsEuJKqQS6srtV0MrXxoQenxp4fSnDW5m2lA1OMOhdxoARGxoLwPL3OeyWsdnY/w6
ey3Yij71E/sX7AwhZ6kKwxFCfguAUcw6h4rD8a/bFR72WXhyHABt2/hfoYUo+Kdtu4zidJe7rG39
yOcQkoeEsZG4zqbEtdZA+Y/dp6npTEnoHSuEsy6sDHkalO9qcNvyTLlnePDYCTH8TCJlmUyvHOr3
pXSj7C2QHgdgQzQLI9itns2O2rgwT9D6dzVtjBAh6PVN44mQIRUeK4A+fANva7ZirkVQc0+jBpXC
Y7NrOOQQtPiKnY04mDvH+4GG9ic4R0V4yDseG3v6jVtUEEaOBxLG/ZiiYGaPC7PLTzu4/IKhkYoP
KINAFdcoXILiLjiMtdzbsJpfOfSq+CGiN+7S0D53H4txKa/AGpvkOHTs7ml16kknuUEjhl+sSUoG
VLZ042WhBrI9EhxqsPGyXqWoFNsqZgUSAe5DxvUxnHEeTH/wEdQ0zq6g7CmTnsh2JzJKRTZ38zEc
igidoAwe8XrQ66WCATUtXzp9tpSI/en8prI7ZPP1wt/2H33oj0AaWkTAa4QA7T2ALxSPlq7cq+Pr
5uyYqP/g7Nqa+3VIlvVi+xlCFZZctPFdHAUgemw05Kjk8B2u5nZYbUCLk6DV7kwh6mINyrNb/St0
y+miX+T4b8OhGuxwygyEXpOEpNbOoR3ymnmMFe8WBj+DQpDkVLFQ+FaQC6jYbDXzgBcC62R5ruOx
eqY9IchPTXNLW1rPEqPySNYNP7Rat8KlEqIJcZc1qyf7/whNDXcQPjQ8LPrEh1RrN4SFgGW1PuDh
ZhpxxWyGEwk2iJEgByqGwYbOEfZ3CZkaYCEpb237xPA6jh9kRkieY1Dzu0vM7BSft2DOr9vqLL/B
Za3IL26DSyjJPuqVxM/LTUS2H8DvVtJobHm7/UQ7zGe5ol/ASyu2Hx6OGq5odry4F0GNN49CNZ6b
VsQZMMmFfnEem0jEx6Az8x2/IvQFTgjjv5hG3B9i8zR68oDjr6wLEbDo8WASYMKstn1QCROdInYi
WQ1aoM/JaWCdyYkh4i+as5tdTdntk4djwQ6HU7mfs5ogPcvCnY0nJCgS06dEZlalfjtjvos3F9qE
rgNfB9DqCUKcNlGMf0U49S8AE+nPXesA0ZFLgc1/jcn0pYq98LW9If4ICk6paVfvQJtFf+D5Uqar
iPHqAhWMF0q/sGPIrTQnvHTJQLO2CxlORUr1J58XQInqCkruYiUIj0O+kvlNWS+Je9r0+rNDNuZC
kSBopCDqVkRfy/YmQf71Nb8YdImJHovKv8Kaqr8cEDIfowJEwEtrzggqx7hsGrJGR3d2b49NBcuB
AwcN4mjjzjHUUofnpQygFJK80HvriLEB77sRJwEBQz5Gg2HH9zvx2XXEJVb+vdz31GemHeuFdMon
mgZ3FPdE1N/yookdsvNMTCf8GuufKNP2PA4zUAHGWfg2lNLoPa3K9psbkQYKdvTmkWMlpb5THAB4
xBf5n6V5kusJoXU3tvV82rrZUDMNjwUfZLYdSAT0TxsazEWuYj4NC+xQBuMOgS8XLC8PfC7OmzGS
zDTdAeJYxmz8kXZMd5hNyOdKWYE9uKQTPtyce/Pf6vba/e2sWCaF2TB6e2vBVE4uuUnnaB6eCB3F
F+25iEjVbGiqgKosWXTlNBtV1Myj2bR2b/Byv42cac56UDOnGdWWpwJFGDM/fQZAfcbRcc515DFX
DJK8/tEhBkdR0oAmTrw65JuVOpaMT9XGVcZfJt2iLR8fbUuP49zqh4wv/B7fEAGzOoPTBc+EQDEt
gITThpyoSRSb5spxMzgQCYn/05MkkTrqwN/jwhmzg9XgayuAGwkpQG0xcJI0eJeN9PufZa8CVkox
dCuaDqill1FPEJd+4JrnQkxQnmVxSyvALvKL/AiA7UaCH9Gzd9GtpurdG42MWajy7bGKZ8twnv1I
xwcvaqm7mGhyTM4NUnJ3qMGzYH2J2KqThZ3DZPCwc1tFPkhAUmHZLOv81DuD6z2TM53mh4k8yVOj
Ks69sUXkf3YjWiQumCQDXA3s1U6ek4PrR1PA7R4TXx3gf5hlX5bl9pQvVvOvCAnyEKj+tbAse2fO
xMxIcUzY3GFrLuy9O60VBj37P47OZLlZJI2iT0QEQ0LCVrNkybY82xvC9l8GknnKBJ6+j3rbUV0l
S5D5DfeeO7pqXzZEdO/q0Lf6c+Y0kXPuFjsg/MlxEd3HQ90efIY374hV1dcU5bpBWxgijuUual47
iz7K5u6GYkwaFhMbAz0P8oHj7/HIMnz02ZDifW0mhImuusvHOP/MTCH/eaEIrgVpN+5lcUqT3dEP
IGTkdp/KTcosgcErs+f7CtbMb+gV2UPPz3lFwk5gbi4Ji2In5k6zXgejcOIj6BfXu0q0yN7Wc4cO
PgMzcUD5FSaGdWDQvLC8AD+52HRk7UpTertyxbqBGHgQKPZx6sCWMp2ZdjH/wv+KEn4NW3MrSrYy
ycgUjjoHK6NKhyjczeQDebhekJi8yQm5+j6MEbxsQbVHx3kkNNYTafNQj2028tUAF9nwaQYsRYjz
jn1l5m5t5mV8N/nS/AVhOxERMpM1c6wCKrSVzMf5IQHmXqwnewGXAN82OcuAsdM9OUGAPAnQQXEq
646NcphKBtkxgU/qsoRJcbVkU8iLtXgoWXweWrm3TNqf3AWQcD07wanwwvjXnhA7cAoHvbwjfsFL
LjCvyoWgTLuVG+S7BaTsgoTwIqu6DSvL+FrXU/+SIynuV36M5Ouupr4IISYtghVdjtQvWAh4xldS
giNeLXnJ3Iy8Y2G+IMDXDZGJuY6RuPtAXw9s4c0DCdrxiBOorLdzkjcHf6zUpZ5cmNEstN0PlvUh
uuqcyiFV6JIp6oZ2eLLo6MWarj8Mj7PylwNbLZI84SqJ55lYo+gBcQQdXVNj871E+C8WxHyWtyk1
foSedNFq7Too607GssVOWS6iqrUVh27weUseUy9d1VcTe9EKABF2LDIp8drw97Itd4SHkatNnRfc
PBwMSBxc984Zo/A+j/W06bMeMn7HbIWPK+rgGYl/NF5R5xOb1zgpx0DIFI9NBfyz9hoJf2nv8Ivm
WtDjYA7gV+nyP5vSTrx6ZWNF6PEC30SrQdvhnTEJfJ86rVFUYMkfek7aMKZFzAAw/HOE7ncyLGz/
YrUDKhW8UL2PR2AsF9ZYK2ZExBOsIEm5yK0iz85WrRznCy9Ku/X9HkZRMUWbgpi8Dvr/OO4Xi4ni
qmwFFCFwz3m8Q63hn9RMPe4SgXAuMXZgqpi95Ipvt0Ff4FAkBPSdlyJ2g2+ietpKUC/gU3kEHokD
DWAUjgHQBxiBiUpD1l9gpiyJ177kMqrcrcQH1W1uyc4gH5zZZOeRDoI4XG9g5K00469VnXuZ3nu1
hR9YDa0857BdzRc2Gd97bfFffbc+HzTtykrtmpFDEBN0D2GtNc7twpHBFrU7GH7muPZyFMyLVrMz
FMPJCaCng60XYOy9BHkloB3BnqOaZv9rnEzgHJJB0nCjdWLDkfYB94atqnH+N4d589yx4CI0gJ0G
YkKw3jmD+7nKc/lXDFWt3llA2MkBZYMq/7/4RivSBhNkWMdX3S6E8G2vcr8RYtMXYxmyXpftUVBR
sJF2m75cyMRubq++wNkS2qaM7miCF83fGi7fAa3suR6z7j1mK5U9AuuW9wyHlnzT6S7s4PGw/WrW
+DGs/0rTdcSkZLI7scTkJGM3aJ0LuUxbJJ4FhlGJwtlRw6Hr82ADTKiG/YGAXaEirYX7ao2k7ay0
KOU3gIJb42aUStRnHzkTS8kZbds4TRTUAa9GEtfsceDLcIS4Lj7mNzS1KL/AdHE07+A+oRJtGd8C
+7XNMh4mnzBYTWD1/O7lFWMVBos5AyLfxEicyuUM9HcC69Wiotrwx9f4cOOIuQzxDmvKf14+LBdP
eaSyfa+TsgHAZhhLNETE1EcNPnha+W2iIzg4WFIfxmp2h6vlEKe37oIgQzXa84+QTXQTvgz9lVd5
usJick5Kl8Wjb4xcViCF/V8m/OEFrfiwKaZwmXGhUFmCbkPefUN59cEHCT63iUh224OmC5a1E3Ph
7NNrIumvsNR7943PvpzRyVTm/g8LfkRSMbu1lapF/uCVxMyg2hbTFxSS6JLk6Ce3C3YTG5emPe8n
QdWwn0orFkBamtbfFrOy33r09AwUhYDYl6ADHg68aBI4XJNmJdokRBPlafFNf25VoV+6EPkwjpLE
FHsYOCbfkP5WdivITdXTQr+89k1a3HcsvqdVRAzQOkYYAi4CbZpENLgfEOuAK87G/3j9cUVZvUv1
RQYpVX01hvGRYJEpJLWrZcuO8WshDV6baR+UwhJPeafY3SWIV4t1EMFwWaHmChjHh2AUPrGXL7yw
fRJEV8i3hggmBAzvIR98AnZhc8KVlBSnIEhjvLGpxQBUTEDW1zrsl09E9cM3TUJOANowQ4eLJwhS
0meEmCBX2y00gM9Omi/MC1gs2LsBg5nalqxRb2Qj5OTxznNsxHHKQVTKYiVFM87F6e+IvvKaa5PI
DOWZHahdFVbtZXK4/q5YmLR7iZxCnEQpbsGaoFxtEk/8zruznADeUkQW7ZeCUhE6+LWrBkuC5ZfN
Dsh/mN4X6KTVB7GSATRnhJ8QrMZeQmDIHPOkB6d8DWtqviIiKIW9Tt7c5VW9qI0M4NjMwKWE/W7S
evqJy9o6wMN3U8KV5vmpsHw5sGzu6z8iUWu9NkXXuY8YC7xiR1FqoQksJIQnkWbpvE1iqzkX1DIX
yAnsDCJP9C1zQiSSx7Ac462MGVgVO3pQSq4hNGWz7waaSQT5i2Baa0X2ldS7mzt39ooGHZWZxMHB
6nkqUdlv4Jc1Gc3HtBx1HATeLkaRiEyq5FlHoxuNAJsJByfSOcoefR/tEVgup3qpkWT/Rl4crl20
T+es6bv/Jj/3HLS2GsZGYtsXLlLN+hIsso3VclqlLXIkni5hLhrh+qlmYrkGOdJj4KyZOD+yq8Eh
6Bh2cqcoZT75MpNcjbrJhXtSfs2LZe/iCUckJXps85+2QSptU7dhvUE/hKCTor1uzlNiwy3NDP6e
lhmHuw2DaHkv8rH8l8+GqI7KZsEBO9dHYdZRkkY3ejebGBM9Zywnzk3d5K9QghEQ8+VDOfN5IUhA
twGCw2KSL6q3WII2JiBgd/KRMt78FwgHhkEeK7bR7bVFLY9OVnbFP9gI2CVSMTEM9Wx5OyhntmPQ
6pqfJerq65LNy0+qpXi1IsuSZ1iNFZEcLCp4WdgGeow9Ks9sfRuNzavJRMjlxGzlhkXTE2R3TEEY
ergUj2Um9TFhAkg+pmoXa1PgyNhzsaYJJ7waH7iKWzbZSUTARlGSkZY3jtrLERD9TrXKPvs6536w
qINAOvJEWSAWo+qHETHEUTLiCDiw+tsMLB36w7JEjBJtDT0Cv2Vx5MUc0I157bFD7SlWRTTH7jau
ECSBruq4CuGbYZVJiqEONj2kjZS9jKd+bdukWyT38s5DB0AdLSK0vZ2boIfrhmBTly3mOB4GybIs
jjB1h4BST2RlSHA2wI4qDLeYaijc2KWxJnJwSu1wi0zrSoRML82U6WdVEcP4QF5TDzwqHSjN43lW
O3vE5R6M9ug+gGFY3L3TlX16XBzMGXC0gvSlYRoNGsfp2vRCrZFcdIqpBRwpRQTH/WKvRENUyyMr
46V7gK+I8goiXh+ep06y36uA3Xunmq06zy7oRSRcVtLOWzHour1b5rnM0ONYFd42MnLmTcyua14n
gYeTemgB3+KnQlm4QTs8EK6ColQhuE/c6q9dwuo+4Pr68lQfPk2W0AdhGc6lPEXI7NjuVLH8rVnT
C4T99+TDtkReDCZ8GHynelt8lZtto1vzzDxRpk8RXhaZrcuKBILPZHGiGrhYGLF7CJyWycYwYlnX
grnDX5glpfgStBp/ppixpXZqkp+ydsnURUASYknvJOulYvSuXuV35Bkjp1leqJO9243FxKbYJEF/
CyikwWpeAx3X3b9ChwkZAdJk2Bv6JclP4dJhOmcxxM0r2fctCGWLUOyKMKnAhcgy/GuMH735SQpA
g0031z5qC54Ltqy9fmEYyJu5HXBB3PuWduIHJIcIEVcl8YjAdrPQfw/CQlwny8nrgyYc4OgRyn2A
y1A/i0wjrLJFhH2RnG4C/qK4Iaon6+aTavzwq2kBUP1WODF+Kmj5ZMRGQdX9Gr+MmvsYnYV3hGXo
VyjLQnqBHjMoU44KjXnzRVvXzv+wUNX5Bluy+1/ruH75SELw2JAzNnroIStSxvYdaiEs4iEN5cqT
cXhSnLwX38zk2mpLut/a1cHBizxEJpKo6S0ZuTzl/dhUa1tK46Dc8LotgAEasHqKMM0AwViOClXU
9NGOImg/4W24ijpnTvRX77bGcCtnwTtaA9M/8aQ43RsQwRZ2xBQNQ7iemAJi4K7zR84IADCdSZF+
9Izs26BLtr2MoruWOnwAgOYAxMLuNopDmU9lekyVm/whaZfVhpPafaRwHU9Rvcjb3DsafvK2bD4a
NWG6UEnSHnB4DE89oIB9E3bNtwb6dN+im+ifQzvJUK9YbnQJBpckQD6FzbIZPSSwKqoe9cMs3jjx
blQIVTDSemHFv4ZUkS3bUT8G24rkj1/NK33zL14yD2hxjUyQUBKCe/JPTm7+kwsFU8zsJxb3bUrn
NFM5uadOsFRB/LTYbF2M7WT2xoc3/ZbD+MgZvinQFZhNiAPia3Q+KfYkJJaU0EVYYliKeaInayRQ
GqSw2akEncoHJgaFCNDSQl/tsuPpX7k4a5rziAmw2VT9DJPGH9J+HympGZjVaIY22A+zDFpXjxFL
ENrjPPqZLijIByaCdefTNpBUEVp4bPvOB9zaN259tL2l8tG+NtO/oaIcP6s0ZACsO5WcJ3wQ31nE
rj3ZJqzu0KjZLjtUD5zpBHwiBpzWF0t6pU9HCdV3OduwfpqusQc826zxNdkHBqhsUCqsAN912CXL
c1aJEu4ruo69RyIC6uiUgweSW2xvjNvO7SHl0kW4zBNdDl9VXgUXhRWlYmlYZ/5/ulWlzYUa57Rt
iEp5Zm5QyDa+YsKqi9cyg+K47ajS1G52iScpXPjEuyRuZrWtOqKwQFDkcflrY95z3r1gcZAwCAiF
ryO+hfw9RIPAWhTNbJyeYFa6zyz9FNOWDH5jbkvSechrKLZCxOwlSDeu9+TfdOuGnr48SzNhsc5Q
ul5Lp5ck1RvLf2T6HWfb3IFh+zu46cgDAkmUPCFKG/wmEBdperV7jCls3A1rJxR74dSl1saLRmwK
qI0wXvok/ti4PPdVUTVHqkprOSxuaFkv1QDGex+OaZLddvZOcl48C8SeV06ivesN8/3LwNPT7vO+
j6gDBePZTZJkw5nnd3kDtNUX3EENYuR2QHFSB7bDSsTJ2p906sZ81XoVwaQYLRSvRSg8vbd94FW3
8FUDA03NmCs8OnXIRdV8JLRPTXDK3GIbIfxmeIap4+h4PsR0GY7sUkoXC+WqIDJh23nE37IUUc+l
36AIUZ4ob2FsIqXDqdNvtlnJD1RPGwqJ0Uiz0XDy28IiWaOK9IBMWX5SlmjYFr/ov/JmDvRBTXT7
ecDscyvB7ewSdhZ4YAsJ3SDywfu93TBnitqZt3nbUeuQoe6xC+WZqt1uiyxUb/B8QSHDZwF3iQHT
bRkPMRLIV10tK0cHYfXAIB6Df1ZUjKNDlF/ognw7Y4ri4s6qmBX4GD9ha5Izs7R4HHrNRCUOZrvf
Li5zS56rbnbiTagWE342HEhgWxtmGc8QBa3sKcgYXjyzSKQiiBzw7Aeqjjl9XTgHk62bpBijaJqO
JftE6DOx3vtpzS49F/MJKT7gNyijhxnPb7NqhWKpUThaYpy5vcm2Da1+z2WY+URroT9oGbx3MFkQ
jkzmJ+Q7nM8MYReQbQ4BZDQP7EXZsg48Dc8Lj21+HNAj4IIbcMuilw3C17DIzDd8FK95JzeZDq6v
+BgJQ51TFUh5JhY2/6OzjFEpdn3BPn6ovDcVu7FHaPOizimtMv1p7nXJI+IU95YLY1hOJya5MC9i
X6YSFrs+PrAV42syd0MtxHWoLFCRvkOa1yCYi285sfwPFDPWU527KENFLyDtgh25TCPkkxScKzty
09TfNYiuu77q+h1tF24lYZfuQaNveElT0PgkAA3RBnQEMUttIEgPRuNSPBAr5i54sPEPr3PHsPpn
9+Vt2fLO9ZY/UD/PNLcvCOEDex9geeRrMnnDWHzKQf/7Mj/1fkuiXN3E8iHQA8kiXL5oEJEXuMNb
Sl7iL/GQBm0vFnfkeXYQ32VyBqfC+sF99VikV8epXEx3o/j02QHiQXxJei4/3HC3+dmKOMNK3t62
3vmoJWTDb6pQET0MSEa75ykZc3kXwqtcXsKoy/rPDmTormoioLSRU+eCdDXqqoeFiS9JKd384bp4
O2/Lrz8YhwiT7BYwbRUgsYrHrvkS5Uyd0VQjuV5Zo/IzlORgvHqTx8SkprgBeeXbaCptvztgrE3c
Y9dRaoyhz968rfkHV4U1d18EJE4floXxHKRVixtp0HugIiRqluhkj9pyK8Z5Ph+RLdwctvcy1Oht
lrZQFyeEQvMECcONUYIF7oE7YykTBK9oWLYMHIJPG6TFFb9mDuykjhglLb1Lv4jEelNSL8DNsbJx
D66Avh7cc/5fGlkTK2WdJ/dmqEqi1FSIyG4KgllCuhn7vXDGQu90ARJ4PSLK99bUu+VnG7gwVpsa
x7gp/JBoGSbND9wQ8rmge0V44qV4Pqow/wFQ214Aek897u3ee4RirDZlxjm9pZJYnoWM8g1Zbla1
93DzbyuywVciduYcjwkkFg4me29TbL+mBrv6Kgm0+Bxm/N80wvxME339xrHo9+gdrezNJpngGWdD
84gb5htNqvmBZp8eJmgzDO/z4lQglTl4wAQZwYtGMTw2/lFKCegnu1mYV6E92N0a3rq5c/os8raD
lUtGPUQzXYUIg+++5bBG+ZN2h6KsJPCL0X13GSYwJBpbl+NhiIND4PostsUN44NMgU/JqDj9WzKR
v+BSnX/ATFrQLfzYY8eHecW1kVOjmcyih8nY1XPPx/6EXds9UqFSipGlDkcUqu610Mb/VsptMAhI
HV0iWwfzXeKlgdxjtMW2MllTsDcZvR8KJThZElfOvXAqmi8qha1I0dKv7Rb8LsxVlKN6Xi4uknsq
TYjPrNKRmOkoLVlb2cmyEbangw2aouy9Ttv0raDr55Dvo/u0KfrnpsnAZlHP5O+jHD4ychn5unIE
DX3vVRcnjsVnDcjlNfUmHJByUNkhmNjpL2L+16Sh2atk8a9F06n8EPLibT1uvWHV+a58aKsO2U2A
6e482jTiWzMEI86toD3Orce3Kpvhg/pj3nY4Y3ZunUTTj9+VdrCzYK7sapgBZAK2GetRZN+oZC1E
cj2/FkEmkY4P1lRF7sYa7OcwEubevjVZ6EZ4flMDhhKBcXTnloq4KSYJKy6pYiPYerHbIMHk1Dde
dmRKv51FbnZlKqmzsJh3ilVfE560bkeQJuKqpxQAnJjrkzVmydusg2esVtbOhc93sVE9H6rKCR8l
ZvL9UtSzPjo1kADOooZ+Aal0tXE8zz1l/D4QjNgeOCvhGcEmZnQoM0RRvc0cwydwd/y2bJrIRqu7
LHyv2WMuB4FM4yq4rA4qje135A9EVyB6ZqkqwX4E3TLmG+OJUNA9Dt9IM/uXSNVIgYpAvSPEdAlZ
h0FcjK72UOGDhkTinf6yKUq3WTV0qwxM5iro+VzVBMtKjQ66aZqqTe15ULByaQIAvIZxsOvb+QPG
hnGj0zB6Slk20dLrLEEWZgVs7JUoUnJ6oHchqCjtA5os809PzfTtKaeknB2+0BtOW7cwE1rVMo7e
yIlErZZY1+X2lyKCrGeiMHhHbgQYbBelDFgsgOAG1EsHSzAj9k59yInYWYOrc++QU9CIhnIabztP
Za+Kqc5OEqMNH3WBlltmyDhsl1IH7Om610y0BWDqlUOCxiMLKmDRzH3URMHUubnHcZh0JCL0zRH0
QU/Oyzj0j1GyHPiuo23TLsgBpcX6D0vtt4s0YNM52jpNmTlhqWZa2QSD+gudtF9Zg8vl1/OtLtCV
8+dljsJwMwaG3BOIBz1WpnZN+1lwoQHk+kjod28F29h1t5UQ5SEqqUdyNMJPq/cvZFLqO3ABiXuK
EodDlRjX6N4ekfEPUJ/WuOMhmKKquVAsFRd/upnPA6QWP3Hj8H37BQ6kKA+DHUkhnQN9gyfacqz/
FOGlazebAS3iM9gxd9GsHJGCFa0nqzUAUS7iUJbPeS1zOJd54R5Dps2foWzru0mOWNAph3+o3Kvf
sqwfipvDklc3lvyfCTta2Y7lfJmmeKj7NvkI4ZivBjaiD3EYlDvI6E66MglY17XyI21jsKm51DPx
U1lOceXCmk4+lVazMmB5VmNHts+h9aifKW4hyXkSXAixO7crtODGevMSG4Aus1y+wWg4MKWwGUDy
MZeW2UVLruIJZQ9q61ThXkAU0m7SQjI9oLZdUdJH7+2UYCUYa3lABgSAQxVYbFXRvvRFT7NJIFCP
+Mi/IVMXk23rwCfPE/7e7Y0odfGP5VRUbcWcOPetXhIXQwMzoyEZoM23Hmwuk1U/EFcGb8XjdxO8
tkP6msdEDJLjop4Ea/NN0U8h5HHq/4loStPIrdeTnbgpyjGlZU0a1rMwG4iftrpbZZH+TrE7PNPr
fzaxF+97BfYYRz0VAitSIgjK9otFvMko/Jr2TvcqJOSNLTZsAAZ0XzOUnXQd+E2l7+yelr8du39M
h+NNH3oGmNU0Nk9ZYIdQp6LsJjwvUQBJdUOLkk1KAtzivvieIWTH75riq1VOul9Q369VJxhswzar
9zMks8ek080TXQpnSaAb/Y9EDyLhxwUpga5KRi2N76drzgVJ3A6An22/BOmwu8kV1nSVZq0tYEH1
3MYbq7TQd0wJVkQ3p/dBy1qxzQjskxsz2+0wa20QE/fbWmcthgaSeLWtdLcOppFECFWH7bDNloZS
tkZdRSJXsxkBVnKczG/A5tA/esYa1r2JsLaadzLvfPb4N1AHaifYN8mHNvhKoehFmHxRKqfTpOGZ
s2cPOM7wVDjWizuztvE8nZ9t6bkfzGjSTy3t5hgNUaD3TpHvIUTe5Ec5vw/2cDd9jCuGYTvpwl/s
Wpw7a9LGkMbEHTk8BgO2ytojWDeLDEMC6PfWwHhQaBk8F7iyn6Xnp5sI/xu5XBEMNNm770Xb2x8W
uDZrX2S2+hm1QHLDrVX+5n5vLhlqrAi4OzFda5d5/80vTrFPAkfJyTFm99UQFHfChN261SGjfrgP
GDqA78RDQLtcYxfK0MaLm44dUmk2NodMhRgFMlZdpUwESr/pv2RCGIVb8qRsjOU11TGKKvXB4IX/
2Bhdy4HNaZSXJ0wC0aoJTf+uoNHjUZlmRutLnvSvOp9fkvhWIyjetL1By40QWPibGabQNhjC4ojx
LHlsWTl8qti7pW6UkrH2bdfgTinHJx4nSi6g63uWDEw1QrskX8du7rsQ8qciB/TFwKdY57n2ujXC
BOemU0xfblq/NywPc3mKGXpQTSVpTSAQiNfzAkZ9SxBKT7ZsGmmWWUnFARdlKMF86c30bq7lbRsS
kH/rVrG7HPkrfn2T8WRlZby2GgfQv4NX56vRubkrmc54e0qgEDw3m3C8aDzgCG6z0mKii64ELvcv
9InpnfmJvQ+LyG8Juuq96xjWXXrMHdbZu34RAiMPRji9crBp/bmO4CqaEJNuxtQe/vH4OtW+ZGP/
6qrMVF+21tXD0i3No4T58GiQndDbtZGDsz80+Q3TD8LmiJpNkCoV2cB6FSxOs+mhsWPlCdwuKJ9o
HEXHtKPhBkfkqtyD9EiSX8jMNHd6MlP0NdLnSYRSPe4NVEvW84Lsdv7XZrwCi5SQZpk2IRMZlxSw
IWGg1V02h9y8/IBKlVdpRg2EY2nyU+bKFGZenf3Mbupwq6Kt9ncAafziEQ+Aa7YGnNg7aXTUWhoD
3C4NqupAd4hGWo2VfHAM6L1wEIrGtljC5zTJfYByGrHfs83ol3hrhsbQIuPRIzYT2UO1jQfHis4o
YNxgPRAnus2Ub28NKZ3YDWb4hXlG5N+OxjVlVIdExosaKJt+QISa4DpEhV9H5yUlzn0/6En8x960
PuXekNEBEuzhoKB2zZm38IY8JoRgB7Wk/82Qaz4wxSHLp4yEQC8ce2gzITqwgAwxFumN7jQTIBtW
AWMdbP7rUTBU3/mhXD7R3Ph6JcUSvOq+mKtNYldB+2AGzKOE1HWocW/ZqT64QL/L1I0M59LppRus
ri1phTMe1IsHGK96YZFlzahzbu7fL5smtv5IBeoCJAYNyxR8FfT9/OPkssbKn6ySkosEp37t9kyl
WpS8ST8f6RX4mJij1DM0E+ZRa3YdDp+OfSgur1TkARwpUKtr/D5VfPWSPE3UBnFVOrWUtgygM5KY
mTo7TEi9xHuK0FRgGUYfmb7CUVTxW1yOOvo0mOSHkzbI+fGv1JZGqK2h0dWG24icQnePOmAwh5R3
VZXseFJtAeeoYzu7uHHs2cCp4TpBcwvJgMiPeZLJiUSrZbEHMpbabiqJzBqyghKO/0mhOg8c7OyU
G0mMDYw2RGd/bCPt4D9TwEExgBYyJRr0HEVg2idyutsYfQX9ce6Dw4P90u0YLYMB5+JZnpCFRDf/
CkmYT5Gyrf7QxqCDCFHhOlnRhDlY7ho72pRBSypSgs5hhVGWuVg6JQyQEUn3n3ky3fZShasvdLgx
SHXIF1RgOEzEauj8Nj+MpVmGnY5E+UmYhl0erZykAgc/0LhxlZ2rA9002YnBbBZ1D+dOyf3cSi88
TnDWYiSdFTUnQBn3pL2RHgVKD4snn+71GTQP5MeVJZphuCuHmAkO2vy6grEVZtMTviaUw5UOaKFd
bvbxPh8m6R/KriLUPrSypcVgV+tP1x3h864omCZxpnsxhx53JHL8opPdc3ejddTOLaoRzatD43xT
AhO8GGeY5FE19Gt8Hsmwc2B5fdXZiDhEgLfmril991GmPsn02NyRN/UBySlHxGHhfOwaL0h3jmuK
8sx/MmiJFG0R5HIcBESaWsNbZ83yigBKmxcyivqHQGrBH0UMDaASz2v3VV96QO0iJjKOS/q36yMv
o6AtbMPZntavFAvV+DvC/PkloA43lMtyPMROhoH/gkShe2+KtAFty7D9Wlnj8EfEcm4OeF6RtBZI
Su+ZI3rqQbQuhY8XTlseu/Qbd4XsjxbT1VXQJOpBcRwUe22KNN9VRN/9BAE5OZsMDyIxF4wuk0MO
1y3FBnpLKYc/XN4BDCMKOrPcTGyWvHHnP+bx4xP56/W4j+Yu/IEYZ+OpJkGRMaM3UEMHwDUILE6C
+lgLVf/rgYswV7Itsun6xdh3Nlu2L/yk09M8NdYbry3pT6iFSDgLRzXKY+/Hzr2haxG7ytH5XTrA
/qU6azjq+eWV2Ik2Z0PcMTDAsoHtnwVGq6JLAYnN2iTYMmgVOYGcO1Ms9RsOnYChP40SqmrHzXC0
TNKhb3MDjyaJhLbuniQEJYlwahCOFIHbfseEcJx9P4hPo4+VnAvb5HBvnBo7YdCzt9zIygpeFhKS
mWIg9+VRTJMavNLoyDN5CnilAgty4M2hk2pGeEVQblC3+flbCRfdHMpxLH+sYkKcNjKb5ZnNJgf7
EICiH6HwqOKjd2L5AsM8f+YXrdgJdEV/IvZDfjg+PdyBIaCLBqnXiI+zKhx3XdX41i6kB673i8eQ
fYMzhe7Ts4WYdh0SOI3P1cbg1+P5/swWEzd3hQ8d+IQINk3+dV1aqq01mCHZWqZti2MMnDGDFEsI
G1aLyXkGdA57O2DXd8vzpFAbMQFeZTe2DESc2MnXRUFJuDJ8maBCGzDj3HJmuCr0W3c2xM1s73Ar
fhOhSM/M/jZ4oioBaKqL2yceRpt5RWVVxOH4qsAVb8aI7UVoUzl4hZrQFpcO57ZeGlfu8blAbuak
xF3cc/JecRKUH07tk3nL04uhINEwkjYkhUFi40okHqLlIDrqJMuSl25m9LwdwWeNa8YH3mMGOKze
tPwNL4mGzrWZPJGsQcc6F8LJbbwpyZKf66Gi9OoZupafnW913Svj1OpsDYtJ8G+ZJjvR9olti1Nj
2DNZ49ljHVZNIEDhRArk+GcmcvbJSTg1nDTW304ZFhhpioXZp4OHjm3QDP/y9swl1bFlX4h6hngz
Bwkl7l61qYzbvQIMC+Z/blwSCLIqHUZ438rTyBQoPb3gQEGog1Xf2Q6aaVjM6dOQV3wb+ewY0o9E
MEXQeCImSdNUR/12Njj6Vw7UU7MurFLPe9tYsdrrLAy9/WAxDnNbnp1VY9rhJ3TYb++CojFnB1FO
890wT84RNCTdcGQ6biXnhkDRYO9pFQRUUAUQGcNw4amYvBB1U0fJjbVUQeULcA0RbMLWDdYJM1mH
rzrQibEPrAWG7IsN79heRIDf/OC6ovafFMNme2V3Y7McironY8yrTeUfZrtT4ZHbwjAQz25Q0yGh
H4ZF47Iv9WyQ6mu7aeRLhS2SvCmgUCSm67FqTgm3/x9BLexpbkn0z1aHenPTQwlZ7kVS2X8ok6eH
MTFApZsMsgvGB8d+nFtoBpvJQI05dbUr/9AxsKULhJ3JtUT2GJ5IG1nkVws9dDOGSKAGKIZUD2WR
3ctOaHuruYmt/3F0Xs2t89gS/UWsIhhA8lWBypYtZ7+wbH8+zCSYwPDrZ2nepm7VzPWxJWCjd/dq
3kWE4QS23vVcJN5x8QO6kBmt0BuyNgHqB/N9U1IvyWFARbIIM5N957MNcO1QgMRhfBir38nDFL3S
bY+HRLvwnLcirpAGemcAkFgVTX9t4YYwUZaakThtUveFf1P0PLkmWDju7MAEMxdR5pT5fj08pVgF
D9nClv8OUTMfiL8n57oRH2bDqndD3bx1XcYJ7gpdeM3KBeKybWpzIY5v2EcfyGDMQS1xuld+JN7J
o/bZ0zyYLoAqdPC1xbnLGsSwrh50IZPkcykRwmrjUeBBP2foqfm6ROgLlZFRSHjvfWgrTFvbApn8
gF0igTQylcEO2xh7fTvIyo+l1ORbS5vKqN2oJyM/t7ONUUkLiGF9E/C70FG0iC20tEax54qWIscZ
uxBHqjPrL2/IRCXlxI1U19V9mvI/76yYB36G5gFEG7tUm02rwupU5NYqHWtYZlU5f0m7bAHvLiRV
TMIpR8eyX2Kk7m1U+ndqlRZHnFNQG+oy+IAf8x+sIwcMqx4f8Rvy/c+GhS8Buq17nXhE3cAGTxx4
KKohpsf4rTd6Z5f7fAzzcU7ouShTAUM/4RngKru4QDHA6zQH/Z9y+/xYKVOyds2xam6DNC/PgRXl
+67I5FvtF9yBLLLJHbWQgldjQ2Ict6CfZCvuBG+butiSAQ9FwarpAwtoGgGiXTLQSI0TnNxcv7TU
gOdj7V1SQcYZpAbmNU1Yhk0KlBLbWbZu5HCTAjN4SPNEXhOMb2dfUDWEOg29yEMyxWupmp+BaWPY
MLfNL3qxwSAxiQfOd428ajPy8g9bT7aFNFVzWSCUqV3BR8AMca5HNb+9hrtj7hoIPJXKp3bbW0M6
HVjnmtFGF2UPeJbJghwM341nvtbULSIt5yrUXjKYG89pVP6dz5o9gmtMHLkZ4C2AAiUVhS8pzij8
NkrDJsMbLRPgHRS+gSDAPXYA0usiUk9m7TShEHz9Njw+yvmjM1VSrcXS+e11MuJ+PKO1EOyQJPYc
PvsBzoZVHBFJ3cXGnXPJSQC1SiGk2OvCGnEEIPoE2ChNJ9g5Shd3hi0tP1wvsfsAneK+RuuTvyAm
UQY7QM33AiBOEFoQMc2D/bAi2khC1ucU3eKXKAGVBfSg8eYeOJLtytS05SGa0WbXlXhk9Cw9/vGC
1+ddR8autE6Tspm5jUoxIF9BPMNhjmF6U1mx9wxNi00a/++z96aqOc5mP1BfdsSabw33KOAGIcOr
bh05W/68E9Wc2wnvLnkv4sjEUsnLgg7xvW4IsVs6z9DIAlZzODdifH6ZSndJzsiz5cxmRZn1SeBD
zI1w1nvcR3zN6WOG6pnoERZjAjpo41SWM+/JBo163VZTb+/IqFrBzgZxdKgDAC8YOxKtkU6aJjuT
jmiaXZ+zY9mKTtFGEchOgUnxje7qDPd+DJ/2+bfSUDj5emIjt8bJYcuCFMQWnGk/nTlJlGnuqJFB
SeSTROdsSiOxfWrpVrSIclVt8guqAwxz5c/RlwnGDLtJ36TNJguKgu2THbUvJqWEv8vcAdCm14n7
HsNuzQPfc8T9Z9O+97bEPdkfps6CRF0LBffYzF1KiyAFfHZYzwt9QTxFHF5MFpMbX1f66EJAk/2y
wRHLExF7MmMg7b562cDttuDz2dk47RVgi38Wf9ivCtnXv1RzZkwnDk3i0bTCOQTueGA98fUmz+pN
rc/OKqDuhYkgSA2KauSdD4Bz4SnA6wx9LmKvw+fJzA9jAw5rrbs5+DQiy7DWXnbPDOFkrVzYpnNr
sWro1Cf2UkBtTAhmOPCkoAjHwo1AtXUb9KGDxwnDp+3PNQ6MofPRm3jPbPvagddkFaCiVoNfwNDQ
jZXkpw5xxEX4rt10z8bNMA+uJXHw6UiVQA219v3tpHo+QvBI5LBmxVXb7G3K7uZmWOTv6dHRBJbH
4ceZYmMqrrKK561gxvc3rLM4cQohKNGJyTlK+NP04W75PdQ5ZJpIOQfMK3b87PhY666s2jsKNtza
nT5dYddNCOzTGnZ54VvBGvOIdNnLYseifMvvvhMukm4DKsC7S64U7a0TfMfPU1pQDEmGr3d3sTRG
d8sQ3tqvKXh+80Xw5DIgRHtpQHiBz+cGI0qRnwdsgOCQGISPuTTa38nu7yjzcqp2DILx8+ARGNmq
WpArh0wz+WdTitQvYVLrAk6Dq6t5K6ca3qyHH5DlfH93qTKRyn8wh1nmMTm4/nEurejf5A4ZnVSF
nf7OiVDnkvJqpBQoL/zdF6eI6A/FToklKMAL1LJVZckCZ+wTG17dIeNaMI+IumJXS2LDgJThpd9o
Blqj1Cp8SlEjj2WMNYtAhZqf+b95TwHGW7VdbJx0YYIQba0J1Xc/LGInY8Oo0ribwUi64Ypsmyds
0vsKCKsYXV6THa6kixX7pfthRIR4DnOeIfA4rabgHRrkkK+nKBvOeiThv5mxnVRbJCbVrGOSfjc8
Ebx+sxZCn5G4zlsxu/OpxaPfgZFV3iOkZqpp6N5o+sPMbMpB27JsAaWFrRDq5JDsaSvo/plDnf0Y
XcosPHbYKA8WAWOxd7mtX2bQlf/AFEXNY2URlF0pq1weBoaYa9tl7kMVK9YREYcpMJuxNp7iWdXG
ueya4juhGf7P6WMKwBqFORZhQFHLQP+ns4HfL7Hk6Y5CyaA1oKpp0/65mwf5uhpp9iBZKP4H10j8
4lGvHv14xpyWEfbbWd6dWmvGNg1iLKwgwbV0jZD9S+9grcCTA2s0O2dec4RgmCUFar9T3NJna0Zn
56loAJxv80riWFOGw2qzVSC+nmFnWmrTYjb8USbvcoooTPUmKB3z1pRjpF3Y+h3LnKxFBbp7zoIb
OWzaulyRxUTFyatCIUnx1hEW1qa38eYkYa1KGqFXZfAdNWmLhgJXabFnRrqGn7BhVROmSsoHaXTO
K4zMW17PL4AYH4s0mx6Naaa8oZ3EGW8ZrJ82ia/kZeeHlo9UCtp6yg8FRtyDtDSWC9zKyaHTnQy5
ZfI9ZuzmmYaf+cY2f9nywqOmcvKMLwyM5omSXs5na5Bb1dHZlQGeCoXfze+x7F/GyhnxLWTZ2k5s
7zQRHbrIqsP3nPvGsfInc2N27ufCB2Ubuf1zA7BmUwHew5tAsx1OnorlLMoj+9iGEE3gJfqDoMI7
C3v/tyDq9GT0kAqY79N9gpOS3uci+FISVFIsNIszhXi7iuqi4FQdunAOHPnlAlV6N5LqTq8arPKx
Ep55scckWmPn+op8ymnARXoKy6qCAIEU0pyJO70s3PirnnQAdC2j3RDWyGg1nNLf2oQuN8+Dccyp
S3kqMwgNZtHOj5gHacdoDRqFfL894cMuT3k+ZD9KxcA/sjLbt3QCXg09LO+SL+WGZ6xHQshdvniy
zwfuT6INCdjR9ykluYiu7/55yuxPMJXusMs2+s2Y5Dexv7SnoPGbs0UaicB8V+0xcQ1vAxYxFrtd
cw0aj9d1Cy3SML3+paUqDowGiRPQOjP/ruonS7xg3bel9Wpimlz7rrQOMLjtvaN7+y3KYvk3kHHb
tRbtQFgQxKMluvzVdbPmw3Z93vdWTfrYYomtWqN4pies2S2NSaCBlPTWAIkiVZPtRKn+KF+ptmAk
EPEKJImT1nDBoxpntKttB7UXC9cugptA/MXpqOeh3mg3F5hjGVXwhtnY0DY6z8WlaHT6BhOowCzN
4IinZAgHIfu9K6vxAtIVpu8gEQDoIkJIDFAXSfexu0A2OUA/mDG+ZKPPimfyV4zLwSM3iyzhWs/e
w+j4zwPJkkueLI3kVO7Gg2UaxTd+3Bv5EfVpD+RwgmTAJltPB/qZorc6D0IDEe3T5Tl0mrvS2tUY
IgiYotaSn+v2fIAeSQt/pB2XsyiM4R8xQDKrvBkLZ+oeOeM+vWpJ33PXGTfAaZGiLBhQFRWLUJo7
1HU0rrcphVyfVKR/mP7dneU0nAsQBkmr2p1nryPak24FGCkNSKPcijoo9qCDm0e6x0iClqN3WMgG
hYXoD4TtTFwjKsg2tH7zaOs793XGE/LJn2KkccF4VkTzPo2cJwPmiepMMRwtNQ6eGiB+A2Giiqrn
vbISZ++CYqPeG1IhS+YK2SYel99SJDPW/16Hi2iIUY3DuzBMXOO0yUq2sTFkhGgc0Cl5CHC9jen8
LKkGpwLXiN9l20Trmcq+l1wnFIIubuP9QEEZr7nNFnJVtQsRBTJxKPL4RK2fuOvcjYTnJFau6jNo
/7GtvhZVPiXKBSvQyXMDbBSrTUlDBv8bOZmxxlxT0Nq/Z0mln/mbyBX3tbcTpN4RmF39n+mYwYc3
YoRMJmj3TeOWznaJMfPHUMTg/mKa2VRLLF7suSHE4VqEPK2K2lOKsG8iq3FhZzDkFoycXvbKG0Tt
fKucNsVSwMbDaK4OMgZYXijcCk6NAitxMTTAMa+Fa7IO7erl05zoAZkiDPksC60T69l+64y0EgoL
w4UHbf3QRMHH6AL173k93dLYT/8heuKfUCnvfzOvs9BLpbchYUDWg5kwQnNV/Y/lIVoz8dJvgzJP
g0/jgfqrbaxGHYMq4QBBUJR+IUwQaoHf2zRHP8F3k8uAtx/K97qNgmYfj+X/H6RkMngTvaeDqT+I
+TG7s7Cqj5zGyVcRS+vUtvrP1LgT4KN9pY6wT41FNfZIMUAYAZ1bi97SED6q+IEVFlFQm535BrcW
uf7CnEOz76sHsirgJ/KWRUqXkBetM1k1RKVZzYHXa777LHMuma+jq3CnDIugkazNwX0DBRu/IcCw
gsbxdjWMIv0ckRaeJtGSJCxhxDewKC/UDlxpLbAfC+2JXTtP6aNtCP1uFZhx+1z0dyzpHfVqKP/U
+Fm7CwKgvQyCNnkvkBIPBEtI/spBr9F46pfaMXHD5mOzrYPIWsN10iF6m3xM+U4wLSfUIGLZJj23
eN2/PAIChs1ntG9sZyKC5FrsG4TBjVX00W0pfFANMe14+BSji/aoF+Y5TTsSRi/7mwwYsZpp6hgT
nYHTinTmCcoK1BtcGtMbKLU63siAF+fKNVm19bHtnOc5VRfSi+zyRWxtFkT3ByNW4gxlsjtNk98c
yVI0717LA1IKr9miBM9fbZw8AYnESRv7j+Bxv0zHVfhQEetWpUVERyaVdYvAXoS9O3cn21LcPlyD
oZSDfRBzcbuHg7cUWUGozy2D3Uk/7uaAX8joFUOzVmPMy8x3u2ClcYBdU+KUR42/4dlze/Ha962E
Gm+CONxGpD37VSV5AJ9k5sq931XmgdFd7Ke5bejJ4Hl/4M1kMnbU1qdc7OiQk/Q/NgtPn4A1w6aN
pN4OGDoENuW2fZrrst9X6TS9k9iv9n5fAXXjF+tBGGQh+jw1arkELSt1czKSUxvU9ktm+fy0fpcF
yEr8ge9AjeFqtLmxzo3kZUphHVIbABhUwkty1qNJQYTWMGYnAlvYXv2Ypb6DFAma1Um+my6qN2KM
og9t9g/gw9wnK71zzEovik52J5NrUQ/lK6k1bLAFMNNgoH+Wle1Qf1UZIg3bRvM3tyhXqfp62LRe
U0CErum5MIboRqUHG0Woxz/UbjvfEF12Iw9XUjzwNs5ClPOuglPCQxGLdIX2ONibbqbG7Zh17Knu
yP1NGqV2smF/RHUjVk0MjEY9Y8OOLCdlC10uW7Po4100IYTyycnWVSbsGd8lt0rUMBfYi6x/k0T3
O3fqvbd+0ukv9mD8FSC9Ni5B8n9zJbABcGa0q5664F3q2e/9SLh1FczuOG5Imxc3ZJIcXrhrGs8W
SZTPodIah4RrRKGs3eghHWWCz5tnwpZy47ekb3oqM6TziL8J8hgneM7EN1W0BDhkMTIqNojlsKH5
iChSeOFJihfO7uMN7kQ/bEvX2MWlEP+CbATzcQeu0wSQMJtH7otDvTshIKt5xr7cQheMZoAWNHKn
5dTTBkxHD2vDYmByHdsbYZnlCZiawet+9lD2ikIfUshDTHSzR5eD8jc0C0Y4OOPh27VLM6xtVd3q
VAYpN4iZbGIhWPzGPnUHdVQzHrRpApU5kAdqroOHJuvb756r6DwWnvdKBGvYzHHPUoCHt0vDk80H
oWmXPFghJtfrCPX6O1e0x7OKms4CMXmfki+5ZQkdiRvbNqvPjLXqL6nKJKQAkzVbbvaPnQLDYOVJ
+qssGxeUMdzLsyLnhF0ve1iCidLK2XDeKryvm7ovhzAOhHe3/yn/HUNH+8pqMjrYdhm9zc3wUNdL
f+wzIP4VpTc/MQ/nLUkPjo25s1YJ0Iw7KEWA2vFpgRa50R+xRnZ/XqeHkP9e9GL4Js/hxqV2boCt
f4Sx7IYWb33SXd58lpGYDlXMvT2WrG2QIK3+IWUuUpTH3mlcuvxvnKvhoYLgd3Fd0mOYPaGqmxMR
w6LMftn4c7qniXHn6Orme5gokUXQO07AslYgn+M/lKz8yjNAfc6Tppmm0aJ6XbT1RpgO9aKje3Ct
eobtQHnDNYB2nN+T4RXikOO+awOfHaF8b6RqwZXHdkHb1BH3bDWU8c1SunnIml4DqJ+ackX/2vgE
QlGHfEVNihcM/4iyHvQ7D6UJM8P/82yNtXS3yY/1sQc50h1pSRz29MuUlxYO6EqOPLNWgHF7KGRF
ZXDupvFn7g4UIhNEk6sinoowHWNemEjCb27XVgRoM/a0UFpvOejOHZVjPmQok/5RQiET5lO4R5q4
BZmRlQV67v/dEyQ5bE0PLtZW8mRMDjzK8Q+VSRTtcRkG042+k0GesRDlG1olomcoG4JJH2JSDYb/
3kvWrgug0mEr7ZZaCP9eyOJn9EELq/sPCGd6pSfLTb/07PNxm3gn8P1/7ayUH6m1+w/WIfmm4JdV
rJ3Fl9vM5VqMkZnffcCmFIROcb0aDcmo22PrRlYaHYWmIOz9JCu1mwLR/SRc6v/fnfhfeAQdCtSB
R3KEDNuFkEt5WIymTVFrA5ZW7Geof2S+Ufm2Zd/4FJE0+o1aWKh5E0mYeKXzL3aHFkEGSfzMqRMY
K5dvDomVrjl4ZOxl2E7eF9hSSPP1bFM2BFJmb1OvxycqYWxj10A4Ts2msYBWhTQpgSH/AU9R4pIp
whNrAEDtaaEr53nswUKQN0tOQTo1f0nbdrcoqHIiuU37mXIqHUnT6k1MUesz9R/ZISDUe2aF2u8M
yTyUli5GzNkxqq1v9em+MNu23AaOam/CkMubUcbyNOeG62PMwzmIuaHEnYeUIvmTdGYIJz7Z9JOb
Hm2rxF82Tf0NV6h5CFCiP/Ims7aE6XKU7apzH4rM6DF2MpnJR2UbzUfKopJDCwlFRc5MnGRR6X7C
evnZxfH8I61ieWz8Pr/OanE5E+i18BtTXEUn6YnWZfXuUKe66SPnP/hWHb0UIE27sjO+jZHym8nW
6d6DJXY37Vef3WSh3987KqIykUhXbvKTY/xgE1BZJ0mh42rUdkoWn8QZvI7YA2kGvuIxSnBMrcBG
ykOspQ3Op8qe7gCulU6olZIjn+xMKPAaxKw6Zk2r8B/JT/cvxJXbS8Ubjz7PPFQjNt7B3oOFsXcL
XgdEI2e+0ECpv5cuM2BHLKj9WaCJXOA3raqOUQqRMSZoPvnVweQyI+8fRIl9GRSWKBPxHxtnId80
r6ZgBU7tnVAEaWqDtMlnFCn9QF55fFqSuD9UXG0VaVhKQxxJqtyGpYHDF6wDS5fR39LPsIRDKYtd
GkTjKxCV/kTpdXkT9/4RUBwOlleWu2wSAUmhqXUiuBku7g64zVgTM1ICN7ckrUzFDC9v4tY660Mq
T90vBqlxCquhpysQP7I4SfzeIrQM1u3wDRilWxZ5u0FBSebOdj6QajMC0KkeQYL6M6UTjuWf53Hy
AGlMqYv63qXDLwANYWENkwm/d7x427ZOcfEEk6QA454hCR1cUu/VnXb/hOAs5BY8nHXEb8YOCBm6
dKn9c10z2KaMSC/sGlGe+tJj+5dmlLX9EFocn1DAYxEm9dio9Yj7ZDrZSYenl8q6OHvEeWPRoMT7
5teWwrTXZcEi5YLnv6sBDyfZJ0oknifKSJNlRdwHQ7PIJ7dcl4pfBoKbLB512hK5mLPSJrSWj/AQ
Ecax4PM9xpdMxRA+5YDHYb9MxkUXd7wMLlkMZi03Gz1MXv6cB06PmiXSkt1MrrOETp4EH0MZtPHT
iBvpBkMJg0SSG0Sh4bNsIQcy9Hu2Xe0V1g4mlKLyO/x5omW9F4BJOpSGuPMzvWD5I7hAbshf+vHY
6kUsR1iW6gUQM0C4lmU18IT6Pollnoj8RyCvbH5JUXFbOgmsISBlucFf2x3JTwa8rtC+KrKMJ4ug
K1+GtC+pMPLjvthroGDg7yegYCRAFdg3CO3mbpQdAZWsyj9GTKqMhYTm5N2TTCecrlVwWtKWv0pq
WguQPri/a0h8FtIZ23sctDyBvTJg56mdBNJHY8C22E6zb/7lnUEVClkp85SCBOCtWSvglPwjSdp0
6Szg45WuexzHwfMeSOoovvdKUKRsGp5xmoUuo60lRVVuWtAo6lSKwNtTyWY2hzEvoOB5Uyq+73RT
pl/d1v9sd/TCUlKFscrYL7yweu0WqmigJoQNFWrjKRWm88/UA0+XIvHVBQiEc6WjxXuPOcx5wqKD
vnQRj6StwHpMrS+wsp1b1sBsAm5XyJ3GJ7BT8wCfViO0WmXth5guhb/1ShaqG2QvHBn0HO3Gphif
LfTWX6PPX6kJBt8SB2ipZNlJNDiQU/T8DVr4iOkWT3aUWzO22mZ6hrTin3jSMHjEPM3fMc9T4EA9
KqoamPko19sAGOeqsOx3Xo4IDLo0dkzawVvaTv9mO0tDulN47MkBbd0pg32DzZ5RgpgD6nefPOG7
oHoVB0LyZw/4OvgyAK6WPzPH9TtQp6NLjHQ1UbVd2+MjjQ7ryiUhDhzukZDkzb/HFQOGSHK377Jz
8S5OY0unOVzcbYnPaiMGSWwP5iF1i7EV4qAi5CpVtre6rsAS4g87i1JEsJSyeSDT4j2qHgl+HdHK
BbpgHkNyJh8YHMcLurV5ymLlHUzXFx9O30dHOHk0XPlGUH8uqgkuub57pSLnpRgwtg9mkP4387Df
mWSsydWCGqkx2BQBC2lHr6zcP/uTNV0ExMF1UZsScigJNjwNyUvDwsxdOT3+UBiIN+Rl8YYg6F/Q
6+rfOBL60a/vQ0p0ATsEwBIHh3/yCqGuTAB+ex+lln1/d+rnTKWTJfynBPormCi4CaXwsK60qiRW
vzjQKgpgV0Ci30u//RewVw8B20RfMxilv4gubl7G2nl0gRqGeaSmle0be7ZhyN6lz4VtEs45D1IQ
OZMdF09a1a+x4T4NjJgHAVslbOmJfADqkLNO5Yhiz7WPc1IlXRAZYWUlapUhWLebCaj8pdJueeIx
iwbn39gRpngrGnmCEhwRhk3MhLlwfBZLMTsrv4VfXIwUmVacOFsUZXYOOPV2GEx4LrK7Qu8YcCTO
7mdLKmLVD/abz25py1qnXBFfv3oqiB6MybpkhOZWA5nrEFASv6qu6Dfz4ulwngK1QQmutosBR3Rw
O/UDwq8PsbP2Yec478lMHJJS9jVzPGBJ8MVMsCwWAtPzz3hL5dHV2I9bQYVWG+G30y2pZ0sHL0UM
M44aYYgw8mch/gjUUVf2ycNIfaiSRL6zEj+5C0Zx0aYpDckumuogPudZ/2c1+aWDgdA12rKRUM3m
ZEdltrM9ecCt6myk79ZoOlGyx5pcbOM2QUWs3Tms+9Z6RPL3T246n4DqoTVH4wtAHYdZaNnqxJlP
+Cy/EjF4xG5a4Ni4lUM8T99AIFmwxfRJYuMEF0HJ191eGBMMXax4fBxMtJSCyndOCfNIGweunkl5
m3ZyBBk7e3aalZdUzafAcxyOTQ0duBlxDZ+o6fTkWnvcDXwzgLIKsZp8LLwseNwdTCTrqbl7Gxhf
GWfnwtl2GvDEeOfkcTzhom5r+dDg/cSPLpKNSR8usho95UyrG0EKGje81e8Ji2FNG4VeJbr4K20+
Pr2/GLeWKfDom223B+Yyrls/rc+R3b8G7B6f49ZGasqwOGp6R7vI3inPnn6E6fKccPyzhwLGGwxk
EIiLNoS5BlSLsN4e6lH+0EGN2ane+NHAi1fUavWYhMla+FJ2NGVwFO29tPV+qBfEJZIXY00VPbFX
U7N/KgKhHzCQXQgs0zPummxx/Lmqt7YzR4fCM3jtMjmnx6QakDcABOxGzxSsMAgxlJQAQI7MGvpr
aSpwyNlSnZ0J6g4N+Umqu+8xphUuPA1PDDzGsWOuYHv1BEhF+tBAHAoBSzWbJlDpayKMH2Dtw3j0
UwN0Junof9iNTXAycKt3eP5rfNMpJd9GNbnh0lJei3A6Tgfmau7B2h5O0GyMfeYN6pEuluyTBz3+
qLRx+F2it6Vqrh+pgvDOlq3DYP516tRBI2rJx94BY4AoFrKHNTFFKS150AG6RWYO+aNf2O4q8C3j
xnWDcWX8bjDeZLsJgfDTsXv5nx58vDMinue1zuLOOrD+5Vmffg6dE10lt9IJXTHETOBfSDmcXduj
azWrnHjYsDN4rzRGfG5Y8FQ9z4SUzp9yKrBh1wMRUj77LMn+SzsPR3nQ5Bv+Q3A0k0XNJ7FU8Xtq
0FvtR5a3RqDz6QWS37M9/zWj1k9NQo25A4wEyaD4Mf0I30eynH0aDK6NwutlxuW5KZuWraiVY17O
zW1JXc96wflRrFzXV+E8Dv4ra2HSHMXAk3KgwWSXWS23UuMFZ/++ZB9S1EfalYByxLEpTmpquQCV
W76wX6Fzlq/15Jg13I4kf+V5xYHExo0oG8e/UyMHZC47JrCjsvSu7PCv8X1sBA9XXPJlaI521Vsh
pvz6mWruiKJrapk2lkl5u4wJWJaMa1/4qWgrH/rX1sAUV1a+pNuvhpekPGYpky1zE9xpI2yfb5PQ
R3OY3v0mDoMei1VFuGaZ7AnueqXYQlvlf7E9K0W3hwFxxWMkRMW+9GnmveULxS3TnF1NV3JlNa17
rMYoLNr8pzMKEDdQ/gNQgnLmj0nKjGBT/F9nLMOJRA/cpZHzGq6LfnCCwEamT9vdnPT3n6GLr9JK
7peftN2z4cfdLhZp98JVOm/NsQYE4pR98eFJKX/NSWS/+MsgqiRpvaWjrv4XedFjmhKG2Q5D/9HZ
y1XLDHFhYou17ikGSBbZ3aSldkMPt8Rrf2K8yGtWVRmBqcncj26lzyzH7gXSd6BLzrpmTPTWxcq4
5gr5YYI7giSdDvXCQeMQyz5Y7UxmZOrjdNW1lLANWpVbJNhq5w6mT45suO871CtboGfZ5hGJkLg7
5WaVv3YLe5jB0xR4opJqNod1/lrbnKueERN1hfy7H/xgB479D617AWXdbQuYY6c0x1+ZAvc+8DVx
LrWR7KaZ9NdoV1G26RDBN21lQbROh9FgDcxew1WvLV6cFXtzsCqCoXcySyCdLr09uXPvUi8W94GE
3WjybIYKHXWfgdJ7MBwl25WyBjUTPOYZcSwvwoFBmIdeLm9ODzTnZSfGr3g3YZo46+oDKw827OHF
oKpMQhdRpI6wKKCiL7BNdrFX+wzeVadpaoMwakDc2w0jdsNqzPdm14iw8ZzySZMX3NbpXSvMShqg
uoJhuJTX2Mn2ggAf0dKp+8a/3+xsx5hD2v4Yvi0PVt8wqItekpsPnYaRBKJzCc9Z3WVwS7j1Dxnl
9LfLu2e+QILWzmJ6qRwM72xZ3V+e6TQ02MSqb7kq2otFFpGWUaRjyx++Wtcl7LLSIr0lo4WLWgbx
Xd1kiMoBbkLXRqiRqToHvb7iIXxSAtPzTGvhCmbJT6Cr+gSGpt72c8K0qO+t4zmL41NrqObQyzTY
TDEJRK9ibkvjn7lsuRydyQkxarwkoroq1XKVIo1OQDhibz8yDt0GtpnkhCZcyOyhijH1d532jGfi
jnfxlj21hUH3/t0Xb/YdT5cFjDlYNIu94SZPC+sdnDh5vYnxTj8ZUf9Y5FB2GSrMLVqNuVV+k/1n
4iPgmOGL27tBvpsQsLacIC3EJixKW2ouXRrojeEpHQZNzQ+pjRWm3yzGSXQv7Utl+qFcMitUeN1L
vZtTPLPKBAMQan5OpRwvJFDCSy8Gw8sDGPj2pk2dat9mCQSnCMaM9P9FXXJ28FJDPmU/k/vfPAfk
YYE+srNG2714HO07IyMBPPG5qCIuRwgmYotnlyctYmk/hiryxxffjetN6vrZC90Hx4ZtzsX2GvuP
XA2ruiGLPmyiunfUHgw4NfhbdmpvsW8OpGx5FPlkb+YJt069oKgH4zyy/sINvDHvQ8fGiJhaCeZT
pR0H8REE8UNgOCMqOyyY3KYq4biQi74U8POP3gI6kU+u8r6C0uturWE/KGgGrLiQ5g84/vEnJkGf
nhIfIr/FwLHC055dl5y9yTDQKpDx7XiN2jJdT0p0HwsrOuQPCrih0qTHdIhjeShdXKo1egizPJoY
+GhAfbB7eG5aRWLvSFYVG75r9Q7QQUuiBa6fQ9UceGYPszJzJ41JQEj5pUyTcYVhx2/GLYwPplBg
+ETH1tgkH+7USDaxVnlUeCJJl8xcjSfLm8pnZ4r7V924zUOdx2bYJcv4ImgDQL9DLjp2Ep3CLedT
oSnUqa2S2ZB+4H9ArAPGyfGeqfIodtpgCwSAVcbpUIT0LKmHRnV2+D+KzmQ5blwLol/ECE4gyG3N
o0oqjdaG4bZlziTAARy+vk9tul9Ev7bdpSKImzfz5NA5v4uoPomwH/8YZrgzAUCHs5fwy8S2y+v+
pXzQ5b6o/ABfodZwAbJ8ifs97Q4j29U4fsa+PZwTkwT5vUSs8XejQA06Bk7Hsa8YmQl4okKsUtV1
DquZRn5o0hNbn7roZ5khSFtLj9Mbw2Pt8w4ouhcpwz/OkKVoVa23L+FpbadgxpNcuJGAyxxMW5/R
a7dwkdg3Ic9NNUgIShMhooTuH/zr+rGvsydgOKRuMaz7xfLX9Jn+PVfy71x3wb40bbFl/50W+Agr
nmXUtsMCOuYlF5X1HaompkLqkV/HPkzENHTp44V2rBlMy2EFXPYv7F7ylS5vmwddbV3QwLlncOrX
uqdMhj88NIz0MdczyzenrkkU2XqC5X5CRxsW6t5dL1F+FHWGWU63BkvsrC8cmbAIcItjxbaH+bMb
3AbAECkqDktqLsu3wWNVeZLjmGPbaGu+ptCtMCv2KTtBBAb6YTI+kR2GnUDuIQd0x7LGIrQOMJDt
ca61rDWzqv2gFYZoL0wZX5wqyAfN+CSxZ7HztQaTPu5jGCcMkdcmw4hnD5cF+zLglUCK7VLFv7ht
L3efHLW9IqTuHpCozHEAr/BGaFkCF8EU+KGlgdOPFbG622Yc90UaYbns+ddtu0v+wZ8cthFVmCci
8d8kN+rDgoH9YaajEbZ69LJbMzTRHQQVXW892fh3bu/9uZggj2G+QsCLjJPc4qANtlnE9xKrOwYN
NaLVuvkXPTHdKTUs8BlwW7ClknUYIfvhZMMbZZmODsnin/UCm/IUGyJ1fLRlsML+jwwZWVkvDd0V
qCnqsuhuDEmxIK6hmKzQHIo9iwcv35YOxg3M/Knz7hbmI59rZMh5hnFD7N/DtCf0vy6twHwCKUV1
d7ejnG8FPburIcVmxPOzmeohfMJrE1xbnLpAjIE0ap/F7yzoVOJ98DfzBmcXV3PKBmz8SFwPlCuc
OUgyzHBHvSwDFhBVxKhyRo4nuumXVbaY8kH7cZzzYKfy2nERPhAN8ejmgUwKrp4qHQ0ADPPaeJqc
jJwWy6BtSTH74jULKsLB1mwB6ihND32oSVtnEL79sos2LToMNlNO3m9uV5jZ495/j1P3k0/1oYDj
zV0lVn5ZYrl81j78wqYbsbS1LnWaS1Y/O4VttqGZ8VPn+k4PKUv7GKzzo/HC+Zegf8ACfKxz0Pcc
gvGQKPhNHgsGRHPeVEA9YbJITl++PXO7CVssPMpuuCnl9JXR+BbRzqfrMy0kA6WUcchiqSu2+eMm
GkMrpBpjClFasNlvSMauGi/nFhmNtEZBCr+pXP6bl/CnJ8hPoAYySW/ReYVDqcRt2fuYQBfq2be9
kC6zk8D7CZ8QFmeWNzs3rB/OmaXmF1zEOxk0atwDGWS/eJG8EPKkX8EhxA6snAs/pV4Lewzap+P7
DBOExMLcT0+8f/XLRDJzPhI594hS8bcZj8HMqYEG2FMZ4z/nrnPqcb4eEFWrQ573VIS4lPSxwYs2
7Aca1pwOVl03yc8T9ox7GE2bFK7wXtoe6+/S/m9JrL3RLS2WJZRFPZboW6kbvcwjvQpyonSknNUx
VHRRYQKzvhLKfEE+tnbM0xQskAO18113Q6p2tIuCDRkhhdaB6PdcQttTtWD1ohpT3cJ2dg9tNj4o
DpTFRa4hRuBF7Hjy/Mx2KnrOI+s+em6z8aHg4o+10HDL0Z0oANLY3NuxAx/T06gZPnCr87eidw3k
PgX2576CtvKIRITfjWfEvJ3yeanONszzV4lU25wwC6BXmLY7mqoZgZm2Yfxkeh7bGwvdptxOTQHp
IZ2rYdyJYCEWu2HvV3fEbir3PLWPw1sb/ToV0z13bbFxtfmPUNGk1rPBbYk+xM1PLfRAAj0nFNsm
MHfwSCUY2QTogc3EZHiosogf4GSLv1MfqVOMToetEemvDct3yyJ5mMzo6DZ2sBR0+qol8J4QyZ3Y
aE9TgjZZYu4p7AK7hV3CJoqJA6PWtE55Dhf6XcVcjpfCL6G+OTLR61KFFW/bfLTdNWYFyrjn0f3g
WG9+uAUsn4rhctq2i5xe0VrNq79AH8+JYR8cFMlTadkfD0L2lnqJbpvYbvSG/bkn6pOOmMO9vmNF
aatTYOvwyGUC5EUxyS12cwQ7l5KWZ4gKc0kmWefkoZP4IngrFTfLM854Zgc8nyCrBFi3QtUfsFmM
EasODEw5c+pBmjG+Os4CVbqXxddclcFvRZnQ3V9K74NmV7YCujLhygUNzVNkqA5as6xKyIjE9GBX
SAIRgANgk8pv33N+4U9dNmo3GH+LWkFb4kJQd8cf0eVaZgQhaE7xeDkFMs7uGTC26xgCMUMTg6QF
IjKfdtk8EVipRlGsZ2m6v2HDVr6TGvmJk2oXBgzZDd9dq8rmdAtuAvC7Jo92AGGn+Q4y4tFbi6OZ
Wtk82wCPwgqdhfPGJiZyyKpIPjVL8Qu6eLJdiBMTjZP6lAbtU9Utbw2oKtewMgLKRD2NtbQ/fYJ6
GMkGL3YwQvsOfMl+sSqtVRBUGiREKobH7/UW11n5p8IKso30oPFhZdFCiNUqdkMb+wcbvjOezbL5
XIJ872fVc5Bm/4qAQ4AAPmnsPiecwBqC95ca9aMWQ0gqwjMrXycpzKR8ALubwAPd1h0CGgG/rvow
fVCwKwO/jQ7LAdviZdpZjP1H23jFdTGk7TvUZ5QbFkUqjg4dFrJDwZQgSbjNrwNt78/UJjd8aWZU
4EGbXRb14ox8w+gsq2HfkGa+JACGfjKYAsCEgT4hJ0eMH6Xb3OQ8Rwe20i4OLELoy6TlrpPhj6Tw
+0wJEFcOCOt7jhwIrSLnQ+Ax3smJOwKO1oUUWNB8KTYJITWkC/UzvRFr0Q7OoQnddyeayoZMS6l/
TdhzyO9Ckkp3ZSbdF5zlL5Q4eKfugUuI3fApVJZ4wiPINpPFMj21TgG0Po1fUraUG4otXbnBSd/T
BDJ40RYW5Pyuh975LwkwAbsh+aghb5ybGhzuNxqqs32oozbYiLapblWUTxuPZNMdoKGIdjP/uF51
nmfgZGNyOrPkVB+ekLrdGZOOr4Up3aclj/m6ell+IBlZnrgLsiEJXALiwCsfe3Uut6yO6HceLTwJ
gS57cx+lUL/7NvF/cY/pT0UyW3tlnPwcpX0foHdY/h7IlvMHET/9sWcHwzsieTl39VVO5XX0za1h
kUSUPiIyPpZZeV/qodjR5/HoWiH0tI7GwIPFa1FeTVnVsWLi5S9+DXaaJmm2ChRzNPony8ABuS3H
OkIsLzzi8mwJa+Sc1VLXQGJH597qiV+EZ5b29vLLyTu9G5lW8rVt03UvfBnvxqmmRowGD9gcEc2G
bD6PqYYFinrVLDMsIxbSh3pykphIR+9ZR4vTnAxYo8d752prQoNx4ovWtTsc8p6fxesCuAgsZxEw
GfsApynsoTTTwNrY0D2KQyWWbNx9aDJ7ATxy73Qxtt1FcC7oEX6ZoJQMVdyQDKU1OHD+pGwtbwAS
KPtWfBT/UrmUx6EcpcVuh+OutukH2Y4k4W4hLrIztKpoxzewfJ4r8deQ+tvGDizkVIAxJFXQrkae
tnwkPD0HhkZ18BPlTyQIk5EZYQ3foyH9y1WCIN475bjvhHVwRVUS36tfPGYLnPBEGhB0KGxIVIrn
BVQYKwGHJYgTWO7eU5oPheTUK6h1Mrt0BqGOqgkUFYvNHZY9QBpTjcM7MMF0XcjrogVpESPgIvlh
SkQx9cIIUlYdNIekYX2Ab9qLljfRd2mwbVvZfRtlVyVdDdWcbeIJE+yaRBwPHeaIwXwAU8Js4zeD
fZG0aJ+ivLCiV9rYgq10NDjWGnzKlr5o959DGPgl8JPYrCasSxuDseAr7WDurYrU9646nnua1zB9
7/IoW+I9Dve6RQOqzKNzkC19MfXoJ5Pb9dkrA+DkbcFiImfXOqw2nTXlXyJ1i53HFBF8M4+Pw9Ey
asx3vt1RRQpPC4dawKl9dudMvzQteCrox7H8hn8vq+cUAdN/7YTPXgnIQ5O+GF4GzTaKI1XfgG0L
xj56pAd1MoQ/p50RuSUeIlp66TKqHNWY5d4re02iLZ6dhN0KEgodhGvmkGSXxQSWkWkokkYYcymI
Vkt5ISfqUWZdWyF3/EnMZkTMoOCXTRUCxrHyZYHigSsSe29joGhldDKHyjdEsktmsJVUy9Se58B1
ytcJdIu17zM52vHKMbpBD8GlRU/W8rutaKc7+8CLfhNRdXdlLZLlhu8yb7dt3CXzO1c1Avzo7Fn9
J/Q78cKlr5L70g9joo0DAlJXie7JKu3Coem9GIMvcs2NunnKEcuedQDultXioA2u5xTWilohNg2Q
DwvQn7EVEwbLXJ83XkMLmFpbk19OPH49UjXjls3dC8NuRLt54x2JKorfvp9Ta46NTWx4RdD7GufO
8JSxSCwvCbhanDQYw45L3lb+k9OA473SlVDfGf4KcWAAGjl2i4nccOyAGV2lKX/2VRHCrYIcM8B+
HHldzMgJvC2jqCp5Wn2XmoFBNsrZcOpkX1wPPSoVbVW9z20x6E8AdzLnJ4g9HiyB2bdxzuJdUz4b
n+gQs51jlfbJdGHRPgv6fhm31sD108+mahu5GeOBCIvhg79UmfDHE56zuoMk54UHLGCd+0G8l05T
n+rQfcDd+E9OQ8cHyxAt/mSTn11G0XNDFexQt8BbihMMm/5Wjk59sB9hksamjWplKSR2BI3gYe0H
kvOBolZQRFnLJP5uuLGOLwHuY84w2qW9yvKpcmm6+jHuVgMZpqCLs/HfROC52dQilXqHAWfq/yst
EyX/5bScjyfbHd3iUvZyOJoAxZQmobZ8ZNHHFk+ylcQnhePIvmPNnu4EEoEBtp2hHzuoFqD2FOGk
TD9PmJdc7G8Zx8XkZdi/FuEP2aUmA5c/2ZVLf2Myu/nJwzKuoNOkPlsyZmVTIiDS4XCo7Ryjr6OT
ApeMl9wTE9FMIMqWvP1QlbRE9vl8sTBx9yycRfZpLTVKu1/TjnzTXmxhgPWAaAW0fctrPi3h5zDg
HV5ZE6XxMRL8h1ZKbOoptu9ho+qjyIL+d+JGgYRv4goHcyW5sHO0QJnNMvi2UO9mUw80uqJ4oBfn
TbZHFKOebzSJne5dj4ADBztxA04cml36NsazjZ+5+faCZPC4KeSG0N/Erv6oEnv8Q0HU8LUUKJop
kbdymLaQw9FD2wTuzcN24cTqGHfaxdJVdguOcFvbzSkHywFgtUgGxDaKXqqJtQtMaZBBROW9xV3+
cwbRjx+0TyTdLp+a/GHzSDM6PPSUhfm+HW3/2jKKL3fPwQZXQDiS9YrcjSD3Ty8P1UZG6ed0posB
HxmlfStnsGj+qWtEoK1hV4sGi7bfnzurH3wEzUSGTzZU/hiwROb+ahhmIC3Cs3P2Kc1aJ42mPeEx
da13oGqwCCjrGEJ4rw+ecrpuHdbVjHGdC0T2FBaY9DUSUk6hdpkn2ArsuHmUWzs1HDwPZjA2BV7d
U9/qt0LDVxAPg++HGlov+mcIBw838qYNPHlhCLtYLDexwjw5c2cjZza2LMUppMt118S4JtftAL3q
ko2Da+hU8Or0qEJuCIeBPf8Wx2L/7rUZYDSVNAyvD6PNUfoQG3DsAvihyEr+4frfbel+w1SUANd8
jlxWl2flYN2798HDYdjPjQuXtGW1ibePJqCnwSlDMtcZCXDasqiaokNgqlyvIX1nItzLZa2PxnkY
A+2Hk2aXqyj9R0OGEz4hVwbVE3ZLHxdo5ISaMLCD8o4UmQtJmCsfefXI1O6dncfOU968KEnZrLCu
2HgLrNUNl9Rivkw9L9hnu2lRvTAa6bOsxuaDfMfEVam2us/SdvW2yCrlfHFvq44ZtxM2zyIJgL5g
1u7eFdHylMWLF2zslo3k3k1iKFxBGh7zqo3/SlD9aOiDOoPJjk+UNo8XmTkVpBz+BD6Nxp3XYu/s
iX3k7PcghQrsBB2DGMsu/gYUz0tLeAHSYI9ndEx3mOm7aeOnAjAgHiof+5jns4AlrZhuE4eg8Lmu
ovTReNEPS3gOfBcG1ziQXen5LhB+a8RQ7jvoAyyJamm/h/UD3AwEC2nRXbJqW7ClrNaRnsHlk7hk
jis5Vda50bKkra711il3549skNGN/0z2ejh3h4fNdE5vkuWWu3IHr0/3XLw7TMSUbohbi0/3aIUs
ZgmaT3gOQZ7idUu0sFlZePOH5/jBh5sa56UYCtbm46OR4Bq2XttfbbpO6muPBBP/qdjwcXK4kvMU
Hh3FVgdGTBRHtCZamhKZlVa2iYhRJiWvCb6/B2vMPF45mFLekqmSFyn70cpXlNdY5XW2mXmgU6WA
4SfOfbXqKkt+cTN1rBfbZk36ZUMU3WN1Kj8GAnXjH0y5kM94n3vpl+y5nuzxsavxXudzSv3LJPHy
BLOaN62iDITWW+mT0ZHNiweodiZZzey6CWjQ4cfWEK84L1Vu8H89mK2fg9XmW4Zidec7EZsLST33
je4RGshthoZjxnZVstMWyRexqX7e4JCLeLT4kcfnGI4kSU6lt2BABoqRRkuuvW6qfbZMrkiDJ2EY
kE5gGCuxrMCpzPihdJI9ABIe2f93hI0Eu7aHHj/HEQFYO63+Bk7IL+tigtyyzxo9PF9coQ/x7EZH
0Pc9K34ek609Dzo5exPz9LrAZ1/dch3AfkDK4u5bjjoAd9i7rPFcu4Dz0cigs3B4CSHJ1IUuGVzZ
4cmFfhkFW3ocguk7Ak/6ZDn89NwNyvH4MdS95dUbmq+6L1jZdIZrxUXEI1PRnZNeyxMCQZqvcUI8
xILA5wvn535LItGBORmunNB3s6PwAyc61nkmi7Vr8cZYocFiR0xlMG6Jdy0XJODlK+kcu90Psw6Q
XtqZMqBhocqKbNq4xrznX2qAeXD+RFrnm4Le0IUAb9xZH7g942MoW8lhCLbKuzduraeXjLxnk69L
6ETkxAqdhGLn9I5qX6p0HlldQEIlRCCwoPIl0AYMiWeO6LHmgiHLpTJ5hi1iCXGR8F+iDVZlAaEi
bzrnW4OWDzZDy615ncMmmbGrOFlUgqCS9XhyoseOqkldofSmgS4SMUbLUczDJh/5TrL9one6pIWb
x4H5a0coMNkk0yD+y0ndX0O+pQeKuWVPsd/STHffstGD9RgDQu9JoAAULnOfeH2LIB940dRuxAxX
rmw1nlpc1eN/LInS9E+o6Bu+kpIuCZ66tAPuXITMGBdm3hX9S+oPLNO9PqzLPewfR9zRyKHXj9Kr
96mOLTQBHVdE46iwU4aw/CGwSZdu8yZvzhgIyq3RtjwkE7bTTdWgPw2TgDkl61Q+mJMJH/PSXiki
5i6diLHrthjrvB1S+ojnik2ghouTD9VbP4VFcSnscGwwuC/23yjVzl+EGoi+jeVFDv868MFvzQMj
NksLyCaZenDhqyyoWC33pf9OktPfEJkYwInV1tkm8MylDm2wsTaqDJ0aJlxZQgKJQS7g43Hr+Pcy
dePWQOkYfHBkyQK5s68t96QT337kFNlvD8TR3oPSUsFvu0vbK4bwBeiSavbYE2g/YY2Ue/h+5mEH
ZWxi2d8M6DbQAv2UzyN3hy2IwZapRnX9Tmgs6qiW4XjnBpc377DbcB3wljWS7GDPrUaJmbeANmEQ
rmsf7+bcTPjKIf4n64b2TDzMypqLF4qjl3BvBq5qx673Y3EIm8RRb+UjWYT0DkLm92TmCSZgDWkq
fzinlTotIMqIg0vbHZgJliR7wRXe+i8AtEbyYL4JGcaj1IJVQ6G1GscTXMW0pZ2v5trzBjuOOWrj
Bg8QZhNZYiuCbGDXuvB27BhrVJ4+hz0lhKvB4CUssFgXDbk5mxUUVSFUUnZbJcf+xy8fe/AceebU
yhDODSMptVdur9+bLIn2mXA8vUtcJw0xcgn/rZq66LUfiv7NaaP0ZwKqYH8L4AwP1Hvo/MV2OOIy
L4R55tKegiRJJwwJhdAjL/IUvE/Lr9JFDcKp1SfpmzXM1i9EovkeJbkfUzQRwrcF2wf56xLDk3uJ
GdZ/tB0hFnEWBG/gsGlDKotxmG8lYPSrinr+44EmeDSu+qZKtr7SvksXqqb/aQjSpt1WDsHQte+U
89nKWS/SQuqYtylt098RDixnh8c9rZ5DZRMoiSNSWVu0Y041e+IekeA+fgNPaYnT7IfDxL2nBMwN
10o0NajvgoIUNh/s6uwhiq5kXZSi2FVTGlQFSGXnCgtuSbUqNZukTlLf2Q70dpxdxQIagBsd2+zy
eO9tsQPG0zOhoOiLJEj5zkp6NNuW7fVRVgGMf4BA98Vl9XJiJA2qU8Lm87/Ubs1HaJvwSqLBmpEw
wpkubBdIaJQ4Y/9Nq6Ue1XnRaEINJireVU+ZYfNHW7ClzC9KbjCoYOJZWJmBGYyJXEY25jEwtwsC
Gcc6hPMQQ4zfWPo80Z7brFnMswpKh25kL0hRFXW+IgxaaMP486Yn40TmZnQvn9ysqV4DWIbxzZoK
+mnd2Ey0JivZR86mdlTHvS9WUbN1oV6moPZ1dsgGJT5Sn666I0t62b113F4InZdu6mwiOmQko7SC
nrsiBzmCmLFA9TtUCx7i1s/+E6mj34XfArjJjf2nzMvohA1G/+szu7/kWeifVZkk5d6NDAVJEeEI
5Lqxyv5Wc/fAtnpLYijcsYInGbPceurSOI2YDbkSn2dht+4Fz3OnD57hvxjHFmSjKK0JaTVTmGlo
yG7gffumt46E7Lvxg0xaZCO7M5ACcW9JHf80IS//W+VXaL1sJZYm+iv8zs+v5TjkKEwueC+KBHil
YLSLvYn3i8O7f1NTH+ysIsBjB2OWzFwZO3BTk49nRJjyHIQhRaZqoTh44aZ5DIIcT+w4q4ie89kk
95ag2bAdZqcAJb6knnfD7GINWFK58p8mKjP4PeacsEzsheOT4fXw4splvlEfHKhn+obKX3WdIKmO
URJAfMhURgDt8bMDUItTqSbJvOmIv1h33wV4UR+chOIQ0O5zG6kXy4/AIFu5AJy3Mpw5bvOoBc7B
z4s0AukhY9HgSpUjU8KKxeloQe9QYoLtxZ/3FEM6pb5BqKEynxYbwdRbi14RD0OOyqbkgNYMLtr1
lsfm16fk9GJrTh8sjAhyyEhz+pEAlVOky5ul3bBXJwOOlDLJd59KNIjgWEfyix91ss/gBQKdUSte
WVF7EaycPoN4AuXRw4goUUqahCG/mqlJzWE6gI2Y/IaMMwB4JkshCtpCeuKYzmdVtT3YltmkiX1l
jOyx7pWkNVmie41fkJEgOIJVLvQXCzWeZCx7K7ShI/fdiQ+va4JD5dQkNZJ2sijEC8XRC2TRgQ/h
VgINFvBJ8PqIHasfULnVPhmF2nuakftHiseXZKCg4ygjl82kUVn1Z8o9N2e4d5aNoepcbujx5ts4
DhqhNR2oX/tvGUmwHsqG8eMps6Rqbq5rDXrXYg1L1o6p/fJodZMdEL/2a3EtkgLDJG18BE/o7DlM
fP/BYnpjYP/4WPLLPUk2js2c0f4cjAkU3awo9Q1sNa/yuFDTtWFjYEertk908FYSuPRfSS9UZbLC
/GRtsbZhI1SQrDD8ReMnm0BYDFlkY5NHMUrwcijLvZZcvd8d7iDVy5LX2WuAYsvshm78h6IOrnah
n7QvTtfmzYZuhfBc81z/Iu64wEwmv7tlIEMsYpfpTMVKMHpMkNSbKjhnTcI/gHIPW5DWhRBQZ2e1
6on1Wgb7NF08HXwEjpwPoAl80rI1JYWIed5qkDmE37rQx85ThXXrmIGwcDiemG4N5ykbUVYK1bKZ
OpkEuF4i7y0DBYgjKovq8pSxO19HGJMHtRmr3G2vuGmz6led4p799oPADJQYYnpfB3HXj+sis634
ObUICLFZ97khkIdt3OCrAekhrVUCf8z9JATEkgxTV1QcMR+pqzv5QG3YNYjfEQ1xMZEkmo8p+eE0
CvbWgnhRMeUg3l8tJy7in6hBt4JVxqEMVvdb8RMNDjxWbU9zQWU7+up1NCF/GIEAvssHVzmEMG0p
t6yjSM4l/bhsSSHQPSzZQ4F76f1FXsIZ8gF4ikVeazpWJGugGekj2pboOexvAFu+oXel+NfYg3IJ
CYnkk4TyGKIaQhCyGE55iGXoyIG2BHfqvHUCHMWKO+7Mij1iSW2fdysXr16r2MHSyIUxrcP3DpWK
SV1VcvqLfI6NlclzxrWA3KgKZEgqsSbz40X8F64dP0OjiKaheyvKtPbXFWrQ18xZzDrUCtKKG9g8
vXVcrp/LxVg8Wan+hKPjH7RyhuWihWEszcC97gKwC8m779gTYsbiFMFfZgyf8BrrLfe1THX4uVAR
kSQ7112AeEyc/mA/pFPAxfLj/K1umiS+DWT0d1RmAEzviuV1cKDvPTqaTTK8+1PppNvIzLBTqSzT
df/CayfH8FxVdfPp6oTHkxRM+osjJvzq5lEiuJQLVbT0kPvPjiUimzCCNgZFrVwwTFS+/zIzH9jH
nmqM7yYcwuwTgxEEs0m0BQ3SYezdTRO75IR0wUiUjv6XS1H9iRwymVruqyJ56+F1hS+UkzJt8eRE
v2czmX3kOYSUJ1WdW+dhuUckLT+5wM4H5F9SlKEX9FvKmkElAvbvIYFhG5ivlZjbT4IS2fRahOU4
t6vGuPw/HwopoiNX2z89u+yHcz+g9QpGDeSkQRGsq6tWbhcmZgIvCbPgeukjL/uJAU5eppmmxpOT
Rw27uqIP1N4dFi6gUPnUPs2GnKVMq+G7uFxaidGy9aLHdwr8dT124RP10Fy5SYCw2S2aKvzFylm9
DL5rIGxQVNaZLR+/ZV/qSI7tLwe+j/U+EhK31guJr7XikPaPjnRa+F+NtAx9DJ5J/0rup+WxNfAi
XPow5AUx27QHj4Cy2QCZq/BGRV2hbmEUjqThmLQs8Q/9SRDstiAtqHuJZ7rZOlKSRwSLCSGbePHI
elVYZfLsWdDd7Gyi62FrLZ0O70neEinlDhOvWXEC/gDdBbYqIzNnbfnzSXVVo93gPw45melTgE7Y
xIz1m3gR4Z+FlRJVzTwF7wnYDXwWBdxl8hQWxZncCt1y3S3VGG2YiVzvv6gmwLuGncyWGO6PPXMZ
xpvPrgmCAXAhkoDIBazIXr3eoqZCswWF+xiwphzdaivAdA3slCRzADAuPCdu+mDUSrsnioKym+xG
j5C2AWDqrT22cW945O1il3M7eWzI7Tn8XQOcBWuVurresZSOCbBSBXuaxqZ+r/q2ZeGRD3OCs/KB
7WS6xdG3S7mgkvAdgKqA1EvK74ETbLqFReQWZycfsr7b2bOS1qcCuyV/qSGCy9gnvHdOULdw52mH
/42Ih3z6BuGg5GLM5fnmToNdLCvfw8b1Y9tBzufGwRIBJIbLthyw8/chIBZ+xF8KAPbySVogSCDp
5FU6vDa0Br6yu50SKhTC5B+A7aF40Tr0wXvjVNiXFp8ht2KJ34kyTxF90/fk0EHgZfPvuaffOC0T
tqzEQr1VOCd4sKWdMEKwoHhwk5Ikv6ohaX7KOIwQABzBX4kbBLsgNGhNj/X3fMLeLdrPNpviH1Z4
YfN75EVBaSS+bq5HVty2bzVoBsjxaID3WGikgQJAEO8PN1x+F1aqCMVxsSPYRyc5nTWKQ0cM2FKv
wWSPh3Kx1blNx7h/w+wzefcHJKDd924PsmCjBj3TJjLEnCN+SmL+lbqiKn1lxeTye9oFmVPPoq1m
T1lF8EMzEYNoHvYpq6V82OkolDftm+LoykJvtZPb/0lifWTpceZjR6PXRl+CxaWnClkMg9bCI7kj
p2DbmKiyZe80NUPQwLMRTp6FvOPHSCoITgA1bLG8tBY2q41fifGrTqop2hcUV86wm+KIzgQvR41Y
g2SvqSLk8ADPAMU/dqflq2YJhlHUqZd8JgbBu33NTip4wC+5YayMK0L1xoIuXI4JAdCCoWcOQa5x
LupDKkzL6mhWV9aRdUskR9TenyEN1HtoDY4PuGcexYLxxuJf7OvZPAd1O1ww8cgDjTkW2Z3CxXBR
j6AI5khGD8m/BvEa1Wb59HqVAbGyp/HTJg8tUJiIh9qm4iuc8bn6By5LCaWEdfTKgonPuLLC3OIg
iwTxTnq5BJncKnea1yRSFYV7HHFYJYeG+3UMG+WEAxV1MYGQXW65bi34MCJfeesCF269bwa2oAke
ZB8+Ov7CQxVMouC5N634hbuyyXvUhlyjCywLxknv4BM34HfIZzsNX3DAZtelq8oGsEForGezhCOF
ZjoK7Nuknd4+cZYRImQKa79bum+eC9tS8YdUgyUeyAm3Paax6+40QYwTFbvzk+/P7GStLLjOjFbd
lwnYwa5R4ty/qCxN9k4bw/KuLcmtjVlQrpuQj/WFdsTsvWOLs8YHq8Rfdg+LOtGdGZ2rgV6dNczT
iD1UThERUWKaDc4g94tn3gtEkxgJPGubSR2xvc4rco27rpILEZYx4xGdThpkHhBgH+WX5js6UWmS
dgLKHUChRmO+dkpuDy5GF0OC8lD0diDzTcLzyVW3EoN8zUcmy003LCPTvTdbzyqcLXLG1UPQvizY
yZP9mJPUoUYpEubbAbtYvM3dVCQg6OwOWUKMETEZglaoycn/nJ1Zj9xIsqX/SqOfhxiSznUwdx5i
D6YyJaVS6wuhllTc952/fj7XfclgBILI213oAroWD3eam9ty7By4psaD0qO1qW4FcgaZsumMkj5M
5aAFApl9qftT/8wwQDBX/9hq3fWMLfblxBglY1HtSN2yALeWT7u+CvNW/QRfboz+t6/Q2m9eIgFV
3pfWKfrxEaCOUga/XYLt2D/QP+OCgfkegcsfnQ68MQprGSO9T+R6MzIchq26QQqRBUQQJ/REGH0w
J7LPJ2r6zrzrCr34EdVa0R9jQ6loIGmVMLpjzEPWMa43MiCUb+0MCKc40S4Kw+9hb+CxThPaoVN5
0HLwcWb7z7//9b//3//9Nf6f4E/xoUgnpIz+Bf3VB0AgbfNf/9a0f/8Lty7/7/Pv//o3aQgslaYN
owtRm2tS4eKv//r5HKHxxt/9v0QSZC3TV+VP32qrakfmMxxTNdW+Wjr5BNN+zGkzOI8od6O6E9lL
7dC5HxP6WhHwpPu/xr78MbpNkRutCJeZTsuVHdTLH0P3brIG3v3viQbcY6cZpftNY6al3et9NmVH
hFQYB66SkJDijSszlG+aumoLS8DaL4zLlXWDHpASKsNXYsXkWGcTsiwW4DjbtoJ3DEf+0nwIru6v
qbmX2xUQzglHM6iZwwFnI+5+uSiwKUpJNnhvBECG5tERnQVxZGuY2YZ+LK2nzcC1wTWXjal9MHXm
TiHCN92U11nYlIVKuqk7VF8L9WRRpo0pYtUdQQECmxKfqCB3nYxx2X8atM53vCAjsXl3fxOLTyZU
V0Ap7JiuoRsgrVzncg86BzSbQa8+T7bWA08qxx+w5/X7Rleh6hIENd8mXQ/O91eV/9ZXVis0XdUQ
WKGKiaGYmiGt+pXVFnOThKZvFZ+gekTEosyd7F2fMFnIGPHcbikH2/SXUZw9hw7qHCtmat5YXRi2
gbXq/EnVL1fvwMrWTaMWn/xiaJ+TTJifgkbCdOFHXFlKWvxyo8IxdQEwz3INQ5rQq402ulBoCBjF
p6Yls8wBfmwZJqoPXeKOh9pWnc/3D3b5OTXdwCDBGzomdqmri89pQthTjYw/PKM6ydxC6Mo2C3UM
iOWi/ETBn76RRXh8f9XrA2VVkwK+oekE4aZ6uUtqHGyU5ttzkRCib2bF+k/YUMGma6bMv968FmZK
ZcwxNXhPlz4G26xUSmz+M61z8ZlAEd4SxtEiWY1imu7+YjeO0xCGZju6ZtBotReWYjAEblG6lsJA
cpwf9rqfk5zGgQpIZ36NZB1ZyTTSpv39dbVruzFY2LH4ivhRV8gf9spuTAXwqO6m/jPoK69URJ0e
agEXb0CtBYntBor6aJjrn5mlfTWkRs82aVp0BnwYK2q8rcXgw0A+58L/8gHKkhfX7Y2VS3zjN1ok
nFShLYqOqrr4jVVYBkMDecXzZKBMsgkzi7Ic89LGQ96g+xilRfX1/rEsHS7Wbev4KeyMI8GFXJ5K
SLY8O6FiPOvcbYCBzA+0FAXAR1swOAtYpE6GpdC9Z/ykPUQI5G7v/4Abho6/1PgdVLc0SywMPek1
xkS6wH62ulE/p0ZDJalMfcC4fbey1PJlx0caEhKEnwXQBl2GuNxsEI9+52Sl9Qyhnbsrmas9AL8n
J6Sdf8zj8qEk8tsw/yp2mubDslEUgAPqOTvd3/O1rzZdzTX5MSo7V83FK9ci5gKOfzSflcHV4bsd
He1cpuk3pumJ9AuoWPtUnXbMyEYrK19/bp4lh0UdhyedY7g8AXceatcsDeMZyAcdUMUc7d1I/eng
zIn5jqbU+xSs0cHvLAkOccqH+xu//tgmzxNPo6YRUoC2uFyeF8phZqDRnvWYSFaLh2KE9CmcdyJq
+v/cX+v6Llm2rSJUZ+hce1ptl2shOI3uRuP4zypwxoPauDKhC80jEOl2m6tjfLy/nnb1VW2wlcLG
yTCRrEIldblgBuKid9SMLl+gaOUD4oaxOPV0PCkNR75ZH6x2UM8ZMjeQSE0BMnf2bInzhKjd/KGB
cvI/BWB7scmNRrwz52T4Fpm84lAa1Qyel2UYP7mh6b6//7MXx2RZgNq5ELal8r9Ccxe22DdTB2us
lj/ocz6fIA2rT4WSaTs6culzEKprl/B6PaHqFt8F7l6Xsu1iPRXcEZroSUWL0kWmNh+YXodJ1Ifs
n64FFOPO4f4G/7qwVwEDOwS0pDo2lF4OLsBdONUe0EQBiql6oJncfnYNJTsahp5vrVAdz5GYxTdl
MBLE4EYwIWXWJseZ9vVOJYnZm7o+rrzsSy/037/HJmzAKiE3dBd3UEshVel0OJUAzeRZiLBnLX4P
cemH//glfbhzHY6S6EdN42MOagamYehRPxmoFDmeQPL088oBLRKevz8IHJIjBD6R1sriVtKv08BM
tnySIEv7LazQIBUMxJqwUDNW36MhCZKY6iyMRsg1TuJgdor6T1rqUbjrM4N24/1fdMNGNNt1XdNR
dUeay+VNclVlIPIfWxABVnpwY236BMHUdKT4IP6oGlWj++stbq48AB4FzbUs4M66qi9sMunQwOmo
dTxU0EbDHQyV0/CoJxYd7koAzD85VW2NTzXl7RckNvt6xUR16RoWJkowy9PP+WsEYovgvelSZGOa
sHkIx3Q6t+jUwQ6qjl/cqH4i4jfg0grfS/Ha35ls2JADCx6nipq5hXrqCb0kGMZp7owbGyAUzMCa
80/Qw7IUWEO88UMr+jQJ2z5FIgUOklFmBDf78/4hLj+aQ97MB4MR0uCNob56+dEaA0JDUvf0XPLT
kbyxTBhs7Og9b6C91dAseL6/3uItsRzHMlyT+WhVpyPuaotrHep1aEMIrpwdx+1VJj2pQI80G6uA
gbdNmk284Ct2Kf+Vrz+T45CS8m4L9qmpmrW4uRYDChT8ndYzWrU82ZS90f2YIC1qjWZrmdW4h3Cx
WDGOxZPNPh3bJBnQLN2UdI4L40Qyb8rAfCJK4NgO7cOMETXzvZXSMzlVallPB1i/FOU8NlrZ0rUH
3LCNO9o/K5sX1z/EVeEd0XlQTYfQYfGBcxV8T83gl4e8jzq8o9kWts8ZmPKM59vqmm9Gp1nM9nZU
/XYigKkng2ytHacXu4/M5l1L11X9QnnXpEoClbAafR+ElMwB0Qvt5lMM0i95rqDl8HcqzTX3V2PA
vrnXwO3jeMKuVp9LmFtD0tgKvBysFjDZg41uQ8K0copQi46GUlPPDfxAqPtkxkjjdIoLRSaikRp5
Q5d1PSKOERD7LcNSSvAiBtiZP8cA7NMPxNdwEo7DOHb6BhEJuLnv2+zVHSFBd00h4Kshp9MtecSv
chAdzB6aCOCUrCanQ5r4g7WhxQgljj6XvymsOCsfTRrHpcWyIDdE4w+HLycdz6sFk4b5bfTIMk8d
xvYjhLnlJ4RRg5VVrp40rhjLkFvrXApe2sW+SihcYkDnmQdgAy1nKofn2hCotRi9QPK51M9KBtEi
IuAhs09olqRl1mztcEpWAsylJ+eHkFeaYGQ0SjCusXAKYyIgvUQiwAtcY/hsVGl0yNGm9nLU+HpY
5iUPZFSUHilvtXIIN66HTmnKolxgk1wsj1qDna8oIw3dEMYLt1aeR+8zuIz2g7TCkcGOM5gfG7FI
RIhTSjIf7pvWjS9NUiOwK8J6Q/x9Yl596TBr9HnKQFMGuQbsFUxo9luJsujtFqwDbFN5JsHxqtYi
VuiHorNRI+dLz4wnQm86Wo/C8SfzEMRD8BU4PwoA93d249LwRW24EomZII9ZGFfchGMZZmHoNQay
OEbfPDBBCKy+A11m6mhi3F/uljHDwaypoMD5A3O+vDO1mkwtLbHQG6yUZ3RMavybj/MYx+QA1QNS
KWkJz8YUl+8CnxbB5LTae7Wuft3/IVdRAcZMiZy6k23JMvAyLOmNEQRBHWQeNKo6+uqjPToewzpj
8s1AsHTeVOhWiR9jA3JvSwalRzuroGK8mR1TCX4n9qiW7/1Oh3IVupZ6tpQN7Q1T7GrNDXSxKYgl
Yy+O5qF8moEl9e8rzWbc31UhOmq2md+54lTkRg0KB1gtBJ33N3j1gvOYCkrthJ6EwsJYpP4wRSIi
rVONcUCs/5GMsce276F4BTyEAOD9xZb1H95RTpM/THDEVFaWiQfIhtyJeCRgzktFfgjhFvrFnCdU
2YkzWSecmk1KigjnfNDBDlRSnat/KZHkSd/xj+afdAAx/tZ2mugR1WytPCDkq/+KiWG1FRO8YfHk
ZNTdbW6YRRlwYYFToTLY20QefJizAKyNXq0R2M1nc9ad4rGls/HP/dO54TctToVjIQUU+tLmRyvW
qbcriTdMbr9DW8gEFmtHXowbO5RCb941IkDrsAziz/dXvjICRMEFXKq4bR4oOi+Xe21SDWWmKsIO
LaRmGeXRgwz0Zxc9ZEC9H+8vdsNJEuCbJF+M+QnKq5eLCZOJAK2skNITznhuGbLcalPyP3iE8FO0
j2xDt0isFtH8gMpDHzH17DVzQkkTlDMAUlVTEPKEWAk2hQ7VoQkwnJ9m+/sbvPUdCc1US8Vfyor1
5QZnwDluaxSxh6JQSg1PL44tvMO70GH5rGFylRkpYxvo83C8v/J1bEzfQfppDJb3QVtcZoDsYujc
JPFaxyjs96FCDWiPMkr4SQ90Orsjco3oWxSj/3bTlbGUfO/J8hneudxyXRpiqhU/9ko0XvbJUCqb
CUj7u3GMrT8jOnTIYQQFgy0UXMuVN//KeGW1nAq9SreQqpqQn+PVowt+PIicbtY9i0m6bcHf9XHW
ffgAYzVbSa+uzpcMh5akRi+QTXJFL5cyAXbkFIl0D01nnTE8hJ1scOebwGrG/QT/Hn1fNXurI+JQ
5aq8QoD8iVsvF61TMPuTKmwvhcDjgTQLKiuEgTb53EbHlgbIynlev708CSQ6lkMRTbV4Gi4X1O0M
AZ0kM3nymB9gPBIF8Tj+p7LQIkDCZNrkUcbuyxwG95BxD8Yd9UMxQlzzRmuWT5NmU3ugU4BZLYzK
sOLE8APf8Jq2co9NC7wTbop8Z9S22ADXVV9yhtRWdn91eeWivFPy/rCkuzjtyIcXc1R94aVNbIUg
eLsZxMxAvL5xCd09WA6hpLbNzD7V4FffGtmxOv1KIg2d8AdffHn0hqrVePfYhHaJbvzX2kZBAAqQ
ongCmJVAlBE0DBy8/ZhpAln4SDp51Ocu15wVdByzoCeYQzqMqZQq3vtK4b53UDw5BpLvDVRsFq9Y
9Y1b68pIknaXoWt83cWqGl2OIWgNb1IzoUJJ1TSwOwU+FVktBEx7f4/SVC5SMHmucEJyhXjMeX4u
V8tSu4sVJTc8o8QztKGdb+nca4conH4KGA29+8vd2hx5AOEigQcP+sJyO8bZIhigBKwRU7Zt9Qix
PBVQSw5FwUrKccteZW1V6ITLRMqLwLzSqmE26LJ4aYdUhCo696RA2X3I7VycW3Dvn9tI03aUL2FH
vL9L7eY2HbwTORcJ57KRUcN/AIls6HoC9vXMAeI8l8UWepyx3lTMlvh7NwKLtkdvQ0VgFwFfA6mI
wJ1c6l+tsCDq9xnb3/DPxhBlwrU3qYc5h3jiMxALX1/BBNwyAhsyBbwbNVbc+KUR+K3vB3XERPDs
gETsQYBCl2FnpzwmpZnCRFk5n6tAB6OT8AkMjrTJtRc5zAwSv6ymAIbxrG1/I+pYH5lKzZ7uf4Vb
H8GxVM2xwCpiCQvTNlpnrFS1Nry2qNpPqCxlD20LxVPUzMaKb7xeiuqFJihSEsIT4Cw2hDyBqUBN
YROg9urWD1t931UGhM9RL1YcoTTbywsrCyUqo8eOZl0DX5LAbGpGAm3w+w6YqwAuZFuP2i+gxPuD
TwS+B07v7yZRMiSjwsxy/1CvH3qWt2mQgz0CmvzX8l/FFALGJYgnctebQmd+l5bGY1LCdkuJzUeO
HuyhHkIjcH/N65vMmsCLbGyUyNhZhI0wMiIKOEnSCkp1z+o8wmVmDwKRRjt/Mgu0lpuhZwq7UH7d
X/jaTmXshOXIjqQEG13ei8YZyqoCEuRZcWYZj6XRwJIOZ3KVfLm/0C37kdm8TKooIyzxFL1i9tUk
8BchJBEe+t3lu8gKP9cqR3t/pVvmwzEasmrLB1zmmUnYqtGkB45XhrUCjM1qkaSM6vhBGwZ445K8
6j8mqZ19Hzo1/mPyNn68/wNunakMIijQWDpJwOIFIHctFSWbLA/6qPm9D0cgakbk+2/3MeRrhIcO
N4VuzRJx1Me2odgQJ3hmGMc99KZt5RwTyotv9jKsw/sJJo+iM02SSxuhfDs7c2mjbgnW9IdtzPkD
80Q1OZz6+/7J3bgGBLuOpYP+k/+RRvTq6tlGaACidk1vLCdl76tadqDGPW77vkJhGwAaMTbSyyat
0pVvdmtlQj9cjmULPp78669Wps8jMeL4HObGs+/wJsU7N28Z9eA9hbc2trMj3H7dDmDZWvPpxs2g
Nkn7i4YkCIzlzSiinqHSsLO90M2ZxVLobk1tmuy6wYmO98/3+hUk3HKZ9MTZqBRUFu9FGCv93+FL
jwFi2lj+FA2nzKCoQp0YwhUFucD7C97wpWzLoUHEu8t/l8eqwExVljHuRQsgVO7Nc2e6EJxEAhnF
oah3Ntwf95e8tUcbJ6NhqliRKS6/JHnDUEHOJjy3h2g7AEX7YOgMMKh2YUA0k7gr7ubW5wPnQJnS
IgcFQ3O5HrTYszqJSnjC0IEY8ItgIptRJRmct/tqurIku4KK1HVZI2qnsSrVXnhzYbpftT7sd445
Fiu3/dZNgO/DpCiES7GXPTa90WAChILFKysolCs3U74gCJDvgr4A4W42erOFjvFHZPtvxG3iWKhD
CNtxAPsZwP0WMRoc9gkqfQTqGuDffMMsrPWlKdyvugbQ2hgZjqhlWvZmc9EJB+HMlEmCsKQzf33x
i9YOyz6hBkrB6tgGSbAz3MJ/6WAm2VUMaEYrkeEN+9ShRKRy7/IhAR9dLghFAVPcA0lm3zYGItdR
f9Zz3T+jTkSr3Ww+39/fFfpCnipsrySUsAED+VvcBzWuJzNyO+HB7NNuzSCG5wa84S4aBmYTRmKD
TR8JWDd6wyZV6OvHQk76DPR+4XcIm2HlwG88zzoFBppEPF5cz8VXHlFbnAprEB66tg1dcweB9w2Y
FOZULcQhT/XgloeGYYZTBRzr2bHi9HD/SG7cWHJOiUSBPAdUnfxCrz654c+OH3W1jh7O4B8juune
WNXNPqyKYGWzN/yf0ECv0nJ0AL7oi6cTDkEBS2mne3HmqA9MmkCL2nXWlyKeoz+THU+PrejVFS9/
44RBjgMAICOQXnfhdFvXtHt7NA0vV2HzhVbc7WbEISBy2aQVsrKbHl7Bp6CF+2YLQbv9YBtD2K3s
XN6bRRDPewqOx6Qfxl1efGb4J2OY+0iAJiQXv0fN4H+c+1Cf336bwM2YlFtlmx6mmctvWaQDNHyF
JjzNt+m7dJCaFmWjM57PWJ7I6fS+3XZcvC9IFb4mrupyPWSKBxRk6X7Vipb9HhXD8hCRV54K5g9W
3s4bZiob/brM7gkll8hQKPwCpTZSw1Op3G5hfB1Rr2whUQ70EALz+/u64ZUIPoDgyBQEBL38nK/u
hJvEcy9KXs0MtPqL25PVbRgCRGpJIOSA1qvr+CtL3tgfxkmOxSXkTVuaKWMxMc+Zo3sMcKnv6sIs
KfY1UPhZcJze392NG0Ep06Q6/d+th4WVNBHKbn7so/WkSYyOCf3GsAmQBt8xPsect+jH74oYrMMA
sQEp5mQ+3/8BN/wAg3IOzTZuAxDMhROeotTOI79kvjIcZoUZeSGhbzDfwL2hjxokRSB3ki3TWU61
ckNulHTxtsw5gbwmKSKjvfy0DDJXTVWEKWGQaU/MCvqwzakWEkwzAtooeCkOJH1RmDwNuhZvewc9
b2cOnT9Ga1v7++dwwyvQSiXFBeqMYf8dP3llZsmoqGTVavIwK4n2B8vItmUam28P5l+vsqyk9tAR
dVDkJw+mGvs73R0NtD+ghm6drPhim+7zHJW110X5Gpj71mfmYbG5SXS4mAW5PGojB8jpMrn+MDAX
ZjxMNVwOL25gap9oWqY/2lGFC9DWUntcCdpu3CXZ/KFcQiIP4dbinYlbRbdgp4wf4IGoT07e6Mc4
1hCuCKK19/tvI2nh2R3nb6Tr2MwILQOYduCvCeQuHuw6NVBUAdWKdE+UZYhcdGXXlmck/Dr/EKAV
ibjvmIP1PlUVU8cz+tGMFa0859euC9wk3R9Zs9dxk4vnnKAnmf0pyx5i4v4KndB6irYqMd/HqTSH
912br436XJ+2hG7jLJnWkHj2hTthNCowVSVGlzYcs2OeqtG+MrNmZ+vGWqxybVHCdCnPyGEscNTu
4sOi09oiNcRsW2xVzc9Qi3LoPLmi0PrkLYPnoZ7t1MmFOvH+Rb2xRQkk5AUHz8P4zMJp9FbZxYjJ
+t4IK13NS1pnj10U5sW2TBJa9vdXu845qNTQDsZ2NaZrl6sJBlfRHgFdC7ut85TCh7b3yw7BGJS+
odCduq7d6qUEq1Pu9n/dX/zafmjnyYkE9mtTXVj45oLxDntAhNIzo4wKX9pNm9osewbtLXeTBlG1
EkJc+0CZ3dDpp8TIa3A13igyOOxQ5vFav6KIaqb6cQDFsr+/q+sPyNNqURiWcSATTItbMdg6PL4I
mXsTQfWHonHmJ4VBci9tc3ctpbm1Fs+aStmGUjeR/aXbsyM7LcE7TR5EQxLYkcFFDQU4w8rJWnH2
xlIkThIyz2UC67WIv2Lk7NsBUnFv6uzoJ4Jb6Yc8VtKdMs/xilHeXgpKPTqB4E6Xfg5ZjlKF8apn
DqMYP0Arkp/0wsj3cIuv4Z9vmCBzEhJyQhArm56XB+g0PYJ9bjZ4PZRfR6eGQjuLBjAfBSyB89B2
K1v7Owpx6cNN2uYSkGPTtIf68XJBxonVcLD83kNUMENx0zGj8xSO/qfCqMzvau1rxyCc+nhTZ5RO
rIB3bFdm+nDSUxRncOUlerQo79632WtnZ+JwyFwAI1GDW1bCshqBOD1G9grCA6g19CnY252feCGE
MrBxjEcIQt848UXRgQFC0MsUiqU7Xwb0XWYMeQo7pydg8f2mgGj+MlYh9JlQQhy0BsW6+3u8YVUy
NABAwKyXhdtZnLw7wq+TRZ3XQBbt5ZAin6nxzyfbbrTj/2ApBmIALpBr06W7XCrSurEPU631IOtK
SbcD/yyUwDiEJGYr7bVbu8LNGLKMImuLC3tChruD/SpuvbGPmg+OorlHAl7thUKHs3KAN4zEphBN
4YScyDaXTc8Ipo1SrezWU6sR2nmldk+DjayqHcbDY11NEFbNxdtTagpufC1iaFAuZJyXRxm4Te3Y
mVp7xTADN9nBeeIDRUvRbszQqA5hXEYFbQyPtO4hxCpckfq/YWcpm5WW7w1PQezFu6wBSqQysYgH
ui5F67guwIDD8jt9bNE8CM95XcFIR5KjQITaGX66fbMhOQLHJEFNrLt8nu1motAwG41ni2w8Tmhv
HSKYYE6GAnvS/aVu7U8eMWmoS3TpLp4tpLnGBPEoonPJuuOr7u98jvw9uLsJHgOlP9xf7jrwMOl6
8TrSlKKDvkTT6l1P2hiatedy86HkZ8x9QjTjVObFR0SGolMj9brg+GlW7ubNfRIGkABTRLgCXsBY
mE8KCr3e2JjRC/Qe6bfBMoMdFAySW7Gs9/c3eiMLpEItbw2RL5CA5RMTE2aUVVv2nskUFgC0OEGt
PEVSbDsNLVwzTY1MSTBFDvyS2TySMGXBf5JaSX6MWtKc7/+aa3fBXWK0SNZbQaot3UU4wWoOJ81M
3a0agh1KbPOT2yfVdFQbrVizqeuPLG8uLA5yvFba1uXl7cM6noy0Uj2tKtAzixPI4HfI1YnPE0Ti
L64F7zbSU3Gyq7ukXEE8Xrsr2gJ/u9n4Rd7bxYUFaqRN8CupHj2Sams3cflDG+roT5ErUMu4Ui/Y
bGPn55sPGCg6ATWlFeapljjLGMJWwxyQ5g00mOWMuHXe55ne7JygyVYs+ca3pMAJcIlSFRHgEkLk
NGYVGibFqaFIxI/cHqczzCkwEKow8N3flTyry6iFeXU5o2VQP1f5mJcfMuCNlMT6kxeAmD7QVjXh
b87NUwr674TwLcCARgEDE5cjVBNlvnKHbuzUBv7O5+QtIFtYPAIOnLyZnCz1CJmKY0MqshkQJ9lA
LbcWoN1YCvQQ3RAAUozhLZtKjaoIYs+k8krA8HvNndJPGRpJyKDW0YoLvGGgFIXoC1KcImVY9stq
yj/IQ4/sCnpU4P2j0nhg3jMk7KGK/pqVXOSHmutSvPkpo98KtYJGfslwuyPP4FUtCHxsNIUhCpAC
jRDgS4E92QTX9jzvWgjzfpVuPaRvHLYF6wxexhIGIb0cpFqs2SJMqCKLnXuZO5TZca5UNztUYQK1
Y2Z1KKEUVH1XnN2tAwafJZuukt9hieGkLlj2DHVn3pygmepX5s8IzuiN0zEPqFvl71xx1yAQ168L
24RNAviDfEmXnTRtlBJErp95dSWaR2tuykM76hlDWFV2HJRmjUNguR5wY1nVk1NVFPWcZVSidXDq
WqNjnCctLQIo6gVSlojchkH3FLdq2uUb2aJSVyxo6Q/ksrQWZNtcEgYtc1y1KPKQeWlxRuyq6U/l
BFvtNhO1BSN2B3dsHmgMwmWmswtp4O8HZxz29z3S1bOK8UP2SAEKrAkuYYkKriukeOcs0M8ICLUU
c6sxH15qE/zSwZ2jSv0wIttpHXzF9f1DCXcI+llpmQSPQ0mNfR/CUB+txOJXBTp+EwUbIeGzzEIx
Lnl5scLACgCxltM5LStzUwRB/TDSWd2ajM0ApQhRu2HCdeugK0UNLwmOJTprb01p5Y/gqZUhHJNK
YFQuf4TGC69ETJOcB2A6e9thQRTFR8+2218qisYrIeryjZfLUVgn9ZDz9ISpl8uFxoTIUab359Aa
xvpDkrkp00nhhBz4ocFMYnsDg22CejPSb9FEyxNphBVzlFt6/TzxG4CNUZrgkqsg/xbPE7T1EUoa
Rn9GJ0//x5qn9Etah+lT3YT9ynaXNSSWogCJ5YFyoMC5nEmdkftTm8HsYMrLbRQnqmZvkYCtPA3X
15pSC/1DGUfgwJYxo5uZOZ34oT/3fTk91iljvfBVIE2TjurGgeJuc/823fiIknuFR1am4tQ9Lz+i
GzOfmWtzdxZ8veGlTwri8S4T05gheZhZqceIm+4jk4h68SZIW0Nd6RwsfTUteaIlQhkGmwHDqQsz
ssrEhno8aM4YWYxQQWzkU3pgvI5hkqSyob/KlahDhzITCHmvMStdDZzJ5dk6TxTlGQIdeUCvnsQu
d3sbZfb5jBpXoLunviaxTzYOIlDpAU7t2nlw6P2pn3MDvjzK6U5busO2ntXe+d4ht6I9DbPjiGNq
6ZHyXYFlrzyIHg70vaJCX3BsGDAL6m0wUi74Ffp1nH7QuthGoKOQg1A/HBc55ucG/XLINKMQKs63
fmFQJTwTGv0ZrskyhDIiNwLvG9D7iqqXPOzQg25RtmmUlGmKvs8fOltvD0KLlJUo9frCCPC4Eo6H
h5BZ/OXJJgLl6tGa/LOqgiSNyb22oTVlX968PVahM2yQ1GE9i+9XIx1c6EbnnxGu0+NN0HSSMMro
B6qGnVk6R8cCHL63x0Q3wJJmwae3rg+ghPkNwgxws2igXO4ytIt8ZMTKPc+2z2wonqredD09pzlM
/J9oBAa7JEg7F8Iuq12bT7/2FtDakM5QumOUkHDycnFo+UrobWb3PPYaIkGqmb2LKyf70GuwPlYO
q97f7I31KMRAyifnfphekH/91WVxYbrtw3i0z01SIWxcCNGjeFozXNaUCglAE1Qr0eONlxXSHAIO
0hCJaVg+apblE4BXuX0O5laOgiB5PhekH+pEj9yufAGFZRUWNDIA00QRwfMUMa06aGH2mDRumq9c
p1tHALacAjW3U3IrXR5BncIHQJOeI0CHwlOC8QXK8Grv92rymJVKtBLt3FiODonF4BjAVjlycLnc
kMd2iwSUeQ7GGFqclsGQIpisvRZo42ZS6S7c/8LX8R1AN4oWpO+6rC4u3oPR4CyRpgm8rkDPYDOX
OpqkjMFrP63Cz99VvWkh9DUZ/Wdo4JEmctEsyU/3f8P1i8BrwPoMLMJyceU4MotGsi8a8FmjVpy6
Bsn2JApTlBookuQBNIcp7u6N7VxqqLRzYX/kzzLdlN7slWlnNLkoEgyBB6Weu8vomR7dws4PDPav
sVtcBy0sJdMTmZ/QA1t8U6FSd0Y4JvBQFFf0A0yUQbE3VeY0933auG8Fu7Iz6pYygYdxRPZxLnem
lUmJoJGOQLOtNGcEL5VNnlnJd7SN1woTt24roCDKS9S7sFhzcTtKXyAiqnXotpnmfBAJKp65hV5Z
qcEhXg+DsY1H6FHhlEPUnEkkZHjd8HDffG4cLy8OaTUJgoTBLvbrp0qglr3rntuuKw7DYH50pjl+
54NAebsvIGIgeMHxc7rLkk+UuuZsQmNz7jmPo5PlarmpBQIJ27xP620aZNEbSSfxOvD28KhS/SWJ
J9u8/JjRbEDQPyhwp42a/gjiwWQyX6tOTJS1K7wSNz6mLOBRZqIHLi/jwk71YMi0ADGF81w21Amq
qlH/+GWlfbP6BH2Uirlpz5jaEaHnqVMfZ0OJvyIHaKy4pGsX+HeEDCMGmkV6I13Wq5tZFnMrGFuu
zmOpOBRqW3iz6iR5dIq6Pmtk+Mf79vOX5fUyqWBkjZCFRIpWMVn25YJFi9IhOibl2UW+BsoSK82U
woOY3LZeZjQp2LDwM1jKJTfNsXWNSnkeUUWp3pmDmlT/+JUymZ4VTYr1PKCQioBN3WTipx13VoA8
zyDCaGv4XZSdR30qu4OrDTkszVGNmNEm1nXEPFEfRN13M9LOVaPNFASu+Bq6Ngo+R62umvBgGkkP
Xp9ZCv27imzcLzi20Fl04Aq39+kQB8kHJy+ybhP5da7s7x/RtYeGxhir4Klg4ILw8vKEclHoHAS/
P2pK/+iO8zMd0/FEYyQ7NBN4XnX0x5XY4/paE6pLDj9qnrILtVhTUQzUrq0ELlfUHHdRjYazmpsW
GlcUId+6PeBShFUMXpDp0fxebC+esjxUsvQ8VpP+xUDCIti1idOMW9/Wu/FY9iMY5bnGn66sfJ2O
0dNnYIdOJXcb/OrlypkbZHWNcsbZggFoZGY9UEGfKAEqLhRDkoNjRIhHVj0CrjM+bsVzXn9WMkBG
FSjsUDijCnq5OlNfVc2zNZ7NPhPQczNLSCVh3PdUdh7z1Jk/5nIQ+/5h3/iuLi0JOmsUX5kYXTwZ
HVBpeu6IUdv6GFanPmds8KTqRQhDdvP2txCKNVvAvim73vS7LncYBUhATFrTn9VKNfdWg2g4AY67
mWOxVqe6Osy/oDAdbgCbtIBm1+VSNszN01iE7bkEa4mcZlrtEfsbnsZA1bw8ThMkVZM1TOnVYUrs
CbUfulugxGjrLxYlrzSGImrOrR/AfU85zHyyq8kt4U8rg8/3v5w0hws/CcMSETloJQClfL7FDqMp
RncTdZZz1wzufqS/9ZQNpbsJoCjbT0wu7qaE6NHpcqnUXRkrr+/1+yQTL4mkkCV71AMW71MSAYtC
86g6F4KBdWjx3aORDyms03MdvofVON1O9J0MfgGq4jsEiSsdbZE3g9sJzsH/Uc2nf4AlLzlrErdA
RtnR6nM2C1go2s5E/gA18E0Kpe3L/TO/egzlWpI9RNAZpua28IKdqcOxCRPv2ZwESNYc5cx4k7cw
mR7wKObBCCtfW7mht9YEU06kQ1MN8umlWzBg2KgtvzpXjVmGpzLTwvGzVSuoWheUhZ5txubf2viR
Z2rQqsQTyVbxkjXVt9NRSTqzorDXFX8sZqi21hxYn6cOjo/7R3pdUGYtggsMmdiKyHtxpmUc+ZaZ
dfVZ4QvHHd3ZMk+DbVq3DSVbxZ+0EwGBm+2dsnQ/E6iX5j5MIr15VlAx9eNNI6qiXfHFNw6dwBLI
Fah3WWVd/ChYRdoWaevsHCPu9hVIYv+D/D5UNsD2+iN1qaB5+2emiE2iKXmJ5L2+9B1lPpu2Uojs
3KVZ1dCdHrVoF6LQNv/wjcT4IlqkI1diTF3e0UsfwrQL5UeGJgQmvUxO1GQQkUmZ7DwD7MjszczF
icqtiWrh/+fsvHbkNqJ1/UQEmMNts3PPjEajrBvCtizmVMx8+v3VeONsNXvQxBxfyAYMqJpk1aoV
/jAhYiLbZHqUVVN0Ngz8ij7adpEM+xqXNutpqnXEbFprGsp/NJx2DL+ytDZ8dVtMcPjpbLogXhyq
XrcbIs9Dcw4fsMHaRBW2ZZ9VZxzFsZ7tqj3c31FvfDspiEsO4dqAjpYTiqg0GqcY6wxUbhkfC8XS
j6kixp1eWV8qN0pWpg+yNF28Q9rFlKxS65uCchEHqzwvtSpOmpPKfO+cjm1zKZxprY/4Kom6WAZ6
H+AJrjRu6mWvXUQeCltzPZywXumdExVugRSLisXIvnYdhtyBApbf3o4KTgmfa/RStXNIroactJEV
6Y90xm7kGafoIfhKe8aLPiQmHnDT1vIKQ99hKBji95eSKUvf1rHCmA3zTPtkDSMxHT6oizL8VGfG
zorToD2Aso+VI5RROm6FKGqYgEAO9GNcmb2GGXTlWJt0zibnI7K2Kgo5QebNP9sSp1qcMLH2+rtQ
NDXa5YFuVk+Rp8XxLkOwY/DjBmegbebW8/g1M00kX2Jd73/jQZFPT3Ohtd0lmyLFQKbWiGaN/Dwq
CuUsvBq5oY2mI6uRbsB1WN4TkoeBSz9yworo/ia7veoZfJArSu1lCNNLQAdYFn4DRcCpRUx3PDaV
PuLUHUZx5kOZaf69v9pNYgpIGMgBuTDqcGyDRWIBgzycPIbWp9HOnDraoilu1s/41TvOoZjGOP23
rcOk07YuxmXOLh4xWHm5/xPeeGBg2RA+YSrTWVjGJ2UQGXDkqaa3MBbfDCgV3wTGM1ifYq/y/7GU
PElMfGByLG88r8idyY4LcWqRhda+zRAmhh9KSob6e0Sny/x4f7nbVJFXCzeRluKrvuCihz10dVIB
BLBPWMI1j7nAEQ6G6ynTRPeI8Wq2AT1orUTeN9aUjWPKeuIuZK5F0DATMKo4U2ENK6ai2+pdqwvf
Vsz8Sx82io84Tfcp8rC+uf+oNx9RUsfAPkhKDtYxy2KetMZmcOzYANkK89HB9PocM63G1LJdu9dv
ovDrUugIQqyV3LzFlhVJFDQIaNjHJlLqv8zGm8UOr830WUcM5ZQbc79yIt9ckKAvhd5pxi9hkkYZ
NfTpFftom/PfAWrXjwOWXVvNnX/luhp/uf8mb9NfJAQJ+DBC+IZAAeS18EdfBHeaGY9JxzyWqpJ+
1DpL/WF2JBO7JC3sCPnkosQsORna4KQrTqtt1ADRqC3+s/ru/k+5KQQMxju02oCHQsLhKr/+Jaob
NKHbOPpx6HHb/VeZoqlxdrnrDkn7UI1WEko9skx9mhNALr5dA/rbJ6mRD9/u/5Db3eVRNKOqIWdd
Dryf6x/idQ0DzBjP1WFuwk1oROpBt5ri0IOlOb17KcpH6dzDdlZBx14vhf8tXvYVdqC43rolbZso
M+xPugjt8Rtpmut9vr/eTQBGRUlK/4DQZP7CHrteL2FmPI2q0h3sxB52TW5Hf08tjlK0fsQhMivo
2m4bXkyzirf3V74dkXKE8BMAaoGSiHYz8siK2RVI3LSHyGkwb0NU5CXG8veiGEG14xVVWziuKPxo
TgvQWXOQTCznh6ZR45PdlbjJmeiHAkzIt+jTIeaVV+UpQ9mZwsyrsTztO+ujVQ3hSR1wOswCoT+Z
WuKsBLyb0ymfAnsrCOCw3RmFXr/AGLhKaGJ6eOA92ZeorutTVqqJn2ADscfWbE019gbwTwIEJgRR
VWpxoAnLUEcyYBdDlQDqMs2o2qPmHjFCN4IuQ25ynms9/DSiNNqdhROk4YcOpH1GpgCc58HFpkP9
7I2Rqxww16TVtlEQUzLXKrvXTPQqp+M3Ej6QUqDMAmq8iJEKGsFWO3bi0ODRcNaaSd8IEYlNU8el
Hw1K/Led68ZOnQfjcSwDikx0HrZtneBvWyXJQetUd6uZIY5UUZR8xIbb3DeWVW+buUxPqPmnD3gQ
YgWKVvIXr630vSdiy88IjqcqauyNhbnqHsiIcsQ0eFrZuTdxST4d17cLZgnBtaUMGUJ/CAiVijjk
oVNsoVdlD6+u4WUl9G2Qdu3jiGbUVm279oFhWPTeECGXp92E+I4cwC8voFRoyBKPUXPIywnIaR27
h0jUs9/bxloddRsdAJcyFTBIWSgFloRTDY7fWNlGcqpz1RP9VksTJ9gPlhiTvTGXQfnk6nZi/AzC
qJj/mgXtP3XlZd8kFLCQOF0Gsx8SGTBai/NlpYOaiYKfkGbjJQrLxsc9tHm0hrw+NzYHXWnn+Xg/
Nr25KA8MqUsG/KW4+ICAq3DtMD15Qm/72BctSuMoi9ulc1TxGJn/SXU9T1K/SE3RrCmN31w3CAGx
u+R4BNQvueL1I0+DqPRSU4OjMqAF1lkO+O7eSXf0mdKVt3u7FJ1EZng0cWwCylIiJKKYseN88o5l
Y2dHWoj6RxQ0HH/GjnflNr8JlFwyNL4p9GR/n1709VOFEy7IqhN4xzGNw72aIxLn9rp9gQ/wVaR6
+t7xDsvRa2aGRnIk56HXy6VjidkSPrzHDKL8TkVN3c8QUzsqEVZZSoVA8f0tYyxeJTN0EAVkvK/j
C+qTRbZNH1MNTGNQHkxgIjno0LIeHnIMZ9J91PVuTfswdxDkpZ0Wio1w1Kr4jufvoB5SXCLtizuY
Kuqy+JMgNAtjUd2TR3fzj4qi9DclJVatyWyBWZ4pX5Odaaf2dLCABszNFuOp9GEcUtXea2OVRhsP
5f/aD9pxnHC9moNRefJgLz+jSmJ2x2SCr+gjxM3EwwxANhydpLLG7VzVQXiI28DJKcFzbTbWkB6L
gALDFnyHtDyQyB1Z7l9/ld7Cep7OT/igZkZwEEJ87VvL/mwEo+M7Zmdvk94BzzP1a32vxYlmYQpM
8jdoqWQaprlYWKOKfe0rI1UWIqShan/BsVF2ddrqJy0yh6MU89jf3xJvrIkgJzHakBsf8Zbrh8Uw
Oa6s2a0fxtC1j2GMXkHRVe5FJOaEyHiYboHfrdGMX7PiP+5eJMARWmVJCdhEvHJZwIc917slrPlC
A8dUd33vzjq2PG1WMkPTpuhXKYLhe50qBqbKZZOZvose+UuIxTECDgk8e7+u7abZTOiFPpl1XYh9
kEeO8xhWofvVmoUefiuTXMlaIjFgPuS9s8jApjyPpho7N15FtfFC7JWf0Mlqk20/tY77Wa01t9jW
atlWHw23mrWvYij7/MHBNiylpRJMaekXGRjqHFFcr2MnSsH4EHlAgWsFxg4DqNMXOnvodfhqbVdA
dJzKG+utFjaF2Hb4DV2aBu7annsk/dZXyNRtmJsPJ2ToZ3UXc21+GKHS/Uoxt/vXg6Dobhossd8X
6fgCzGZeZdwYuRHqFldW6UWDNyNpfck9TaAzpv01TUH8ZMLOOU5xYqxkoDfbjOVICkkGUCKiJF0s
J8DBBSOQRgQjreTSBL3JcBZf8IC21X7urF+FF76TaykfETgGRwnMO6CBpTKfxzyoGeHaXqpOTC9W
NZffW70TF9tgXutJsb77R+kmuKIBKI0SwInj30I1dn2ULIRH45DU8KmOrOmAsFryMM9ReQD0PB/e
uRT3PYECc0NMcSQb5nqpOQ3qAnJw8FBTb39SxThtsC9qf2TjuEbYeNUn+vOsAmfhq6Em8irwA9ju
eq00d2uN0rK5ECtLajDDbPOzpQ/KT0NJzGoDxBMc/JAY3gv4qqHzFcR4vIPAk/XFxfhXsvfwQTm2
Lp1sGFCIftRTp31rp1Zbw2Uv7m8ZV6TKEsFb4iFJTq5/6xyWNLbr3rjUpTn9KKDm/ENiYbxMevGX
kohqpVcmH/3PV0P/CCoJia4FyY3e8CJ4Fmlj50NhzhfgOP1lwKf4cWjteiVE3z6ULFM4NdLLEiaQ
PFt/NDvKrsKnMq2GC9CKFGuGSY2ftMpqn8d4wgycK2VlI7+5IIkJQ2KaR9xH1wsmUw86ZNb7iznM
Ewoileb5fepaBwRzw30hSntN3/c2PPAmIc1RiBEigLpcrzhOxVwqBbmzE9Wq6lcGSudxYMS5P+bt
9EENMR3qJy9debM3JxabY5lAE5TkmHoZlRQNqXooatqlseZ+q6S2vaGk+t3O3poq9BsrMQ6RR5UR
PCS5xSFqoV2mRda1FytA+mgz9ZBwLJMacaPZkViJDq9QicW+lNGPcSUfkZH44nWqEKzsNgvbS5Ao
wbbTud99RYBO+94ZTis2Oh6X7cYdpuhH35p9uWm9zvQQZdUDYyMzBe1zyCCsP9Zd29dbs7NSTDt0
5Rv3oFfu8tbqzrPXYltma3GIoJoQmvngYJ3OyIqBQLJz8r772yxsNfWR4Ck/IoCqp3vVnKYKJeRO
MDFxmnHtPN6+ZVj81CT4MgLoh+FzvY3g8I2WVgv1YuHddsgREt30TtA/MbsYVlLp2zNCMKNDjn4P
mg0IwlwvJZpesya6/5fS6X8XNcV+MHCDSXJ9srEqtfznnRGfYh6ECBpGUneG0Ha9XgCsb7CjAU3J
TDd/j3gP7fpWr8f95ITTmtTronkg9w4XmLQNBYBJkFtEHGcygliUnnmxUHreVoWJagDH/mKVoYMG
fz8le7w9BVhjPZsPRhWtiZbcvl1aFkycX1U3uOTkh/4j5OVMpcsJ096LGbrjWXSdWfleqs+/XFtY
H8xCxMHK97zdOtwbDFYAi6JcCB/iekUvzZMMe3f7EtTdvIswwzmF3eDuwjGeV6LObbDDrwp5W528
21FR7r1eKrR61ww1qikjSLWdimbosTNHbsUK2QsVM5yfroIl7f398+qP92dMkNc4fVRIgRwO0gf5
yv94pYkog9D1gupCxpwlIBidIfd7dJ7nnTCUuXpA8c35DkMsUEH/BvV8qNRQN32kvvNyG09mlW7E
XLrGUxINzr5SYeNvaOc5+j6pi1g9ZIEu+t39X73cB/JHQy3DrhQshIR/Xv9oPUeBwJ5glMXkh8nH
oktdbdtAH/u7iqKqeh7CwXrn7ERautIQhN9HUS7x54sgMruj1ff2VF/itM/+Judx860i2urRS5Ku
2XtBP/1871NyB0kABr102BxLMJEDBzabxqC5iL4uH/VmVo80wcW3JFQ7BByNNfmMZYHLEwL7IGYh
lQuSf6kYzffs9TLHbzME5x5SgWtxuw1dIw9OpcAJa2OjEPrFnivFH/Ru/vbupwVgiAoBKo20PJZi
MK5V0J0atPqSDaNt7nqzslzf6yovehyHUt0lmcUPefeakuEE7I1RDb2URUCTptd54FhYiU1Z+TUe
9RpN7tZVN5bW5B9jV2le7i+4DCfckXIGI1uwJMQ3ZXVj2lyLujJdJCX2mDF93wsPKGWXNWu1wO0Z
oRAADkUkoWdwg+urAk9v0AoZL0OlGbvaNEu/nDz1EBbhPzNdyZVK7q0nI4VhNUB2kvZ7fSQlvmMw
4KZfCkQvI19Aie+2Q2S2P60qfq/gJq7oMt2QQGw5YcOJ83q13pti0wV4fcjGedg5ev5tgFm27ZHU
e0j7zlwZY76qt/0ZJVkPThMJDnNTSbtZZE4u6cIA5LQ+lNoQQSOmqsmf2s712g3oqwwalR5Xh7HC
UXITFoXxCkMLY4DNrf27i1S011GhAKc1NGP57Gqp+61WRKNvAkRPP6mNpxR+kSsj82ZYja6PXXS2
CxPkPcFJK90uLOCL02ASReRPIZp6fuRU+Zf7m3N5vb8+pOyUS/AE7L9FhCOlw7O1r8Vh6BTxFDZJ
BHxZrfcMwApmQtjujDadXa0ws4PjBdPKVXu9PGoyUhcSxWxaawxgCOzX37TQslZ3mT/tp9FOj4Ge
6+dJGZKdQa+l3Q6KUqHBFhdgK6zqR5iqayrhC9Dbfz8A0AhkDUI99MfFFnas2gtT8H57o8FOtdAh
KyfarL5EIH632CDPj6PuWh9aPe9PQmvCXQ3Kc5vYSrVyKV8H4v9+COY79MEkhY5fc/0m8jrqFG92
VazCAzAANKyQjgwRzu3qpjsHEKWf684J97A6zMP9PSD/6v/b6IQK2dwk/ZA8W6mhtngHM+7bAC0i
/ZA6dvg5DebgoSF/X/nU18HidRUGgVxu9O1p/iy7i1lczmpnzsbBNSnKMarUXrRJF1svCdb6FNdh
8H+XYgBPUs6cmFLr+l0GAKlKJzKNQ+x0+odYabm8hDb+CMLR3c9zsJZQ3TwaHXsKDdSuGK6hsbV4
ga7St56gAXWIix4CjArdBf9RZT/QMvDvf6tFVOLZUPnksiQ94GvBsF+cGCvkFscgUD8Iq22f564L
tpriuhsYptpBbZNfaR5VJ+rj8Qu+h/MmtCL3UXXj9LNdYLREdtcc2IcAI4zS3U6kW+fJxu5cd5L4
KY5y5WW2U5BLAyrOAnbhoQ/dHPaz9JZExmBX2F398f4zLUbE//tMUhmDQCSL4sUzaVYz0WPu9EON
TuonbucEiQBnPhqpIeg+A55WzaI/6r1Q/CibnWNW2IIZrCJ2rjGhZeAiqnr/N91sIV6zBC8y0ZI1
wPI1q1WkGT3jpYNrpNYHhJc/tlMzHUWBomtZzr/vr7Y8/PKjkh9wqdER5SUsDn9pzyOTU8M4wMbx
Pqce+mXsARrVaqMeqtnUNjWksR9JRWh898rMnUgAEaKjB7wsk9OI/Aw+iXGoOJrnSAMrkxhRsHGc
avqkGrFyiZpZPwVKszaAun1muA40QqA4Eu+YdlwfUsMKBD3SKTxmtIm3Wtv1eyPBwa80MwpLV5S7
LMux6+2MNU3m229Lbs3jShVti6Ji8bb7yioEwLb0OHvQmqrSKXelZUSPqUt+hibXGk1osR6TNGmb
IPMWygii32K9bDQRmwkriEFGBW1+P6QKOVlOYed66B2PMyqndFb74/1Pe7ssDS2Ia9zrbCpIgNcv
WDgxosq20I55YCiYP2LUhWf6L7Mexn08h2uwr8VVzlPKTrfLR7Xgq9ItvF4OjkMXmihKH3EhE9vG
c7pdWvbGN6OIo5+W4rXHdHTtLW9a3eR87ZW0frGdXpdHKs79z6ec/7he3sYbqpvQaDhm3OfnDpDi
po2V4VBXyYc4b9VdFqc/YC8a+/tv+bqCp9tDkwBsC5kpNwDRebFuWKix14SmdszqIP7m4grpm+kQ
PiN5ph9mg+yOqW++kpu+uSitUTBX0uVnGZ30GCE818v14ygsY6/ktosSAwHTbCLI9xRy27rV1gxG
3/jAKM5wXKhPIUHcaGAB9bXn3NSPEaiyA66EwSbRtPpgJMhR2JRVvhd0zTEoS2sLMUf/ff9F325n
GuuaQWkMJQyFqsUlMSD1qsezYx3Rfh53WWflvu4MycGNrGQzq9H7rALlh+VHQhsk8ad7eINen2Ld
SIc6tY8JkwvfLl33KQLDAcuzRm9y5Vp/6+EQL+JWxytQFuLXuxfZi0KZ+84+puzhI3bO4kkfJGhy
MIevOQdnJeVbEA7+ezqYfXAriLw0vBentS7nESmU2DnOkAo2dWLMD9Uw5J/0MpA9Yc04iMguDnpm
YuwGVvIwcQduEmrWQ5+380MS6P1Lk2CqTo1QPhtVkT+3DhSRStMiHyhQDgpFJSUagnDI35dKyk9D
ZUZJxr/BZizxjTRXe6MMEpybtSF/trrc8g0NPd5adGtyN7dhhbAtzUtUtA7I0vXrDzP3gVY0Tm8f
69JNjp4OIUYDhfI8NDbIAxixfpnF7j6uEWu8v98XSeXrQ8Jh44oC6Cgdaq9XthtuyMgFwINxivV9
9vgBm9qo0dwpNO3z/bXe2H7mn2stzlaFWCtu461zdEINp3AHlvrkdPbZhkLgC7N3jvfXW1jDsP0k
Mx0oGMgwzhetiuuHi+eqswMm70eupu5FqfrnQuvSrd5E7edBeNGv2ksueldZpx7RkA3KbOOeREXy
T5V6e//H3Lxo8OZgwMnbuS1RJFicPafHEFqFU30cHcX2EXa2ztA0HyOvMT69dyWSXKkcCwwbP7ql
Ai/IM9NRyG5Jz5E3UJJZ2Q2Vo5/iVLffGVAYnLEE1ApeLqOf5UN1bjuXdeFpJ92u80vRRn8pbvUr
zsb8RcvVafe+B5NjOlJYSUKkW3qjrYC/T+2EmWHCObJNXzRe8uAVmDVmfb5mJLa8+liKIoErT4LA
mBIu7tteTAKLGTZGrDbTpppaW+6J2c/bQNtFk/G3yE1npUBZHo/XNamEpHkghDB1sUOsKWEiaTbW
KUJ/f683pbbFU7TwY1vEu3amy3b/dS6DjlxPMpnoiQAAIlhen44mQ+K/oCo5ASevt51WGb46gh3c
TrRJ/+kV1OjVMfdmuHk9R/X+4vIv/6MbgNaBXJy1wTpzBSxHzGpQOF0/WhYYylr9YVSVuu0CgSvW
/WXe+o50HSg6IPfxzyLklHlldZ47WCeM2pS9PU1fDAXmTuIgS42mSvhYh069cuu99R2Ze9DsQQXq
ljpjo3xbtWlsnxLDDS+Ix/cfE9tLCeFT6ev5oP59/xmXkUW+yj/WW/YhzKLS7ZRO0qkcyy+qGPoH
VAqnf/vYcdfQDm8tRZnBw8kIxra53jL0lCDaiQEeS02nKmvL/MnhotpKMsZKFHvrLUJVBycGWlEq
uFwvlahDEbhAAE5u0KfJJrBD16/jLCVvQNxq09tFsZLuvvVw3PWQ7WhUSXG06xXzsDGNTI3sE2YQ
4kCgUR47PbBOKbjUdy+FnpOcu7gEaY2q+HqpaTI6KxGRc9Li/FeWGdOTmmCdVQXVuPIabx+KmYDM
KxjEUS698lr+GMJ1/eA2pdM5J6YH0Qdo8gZWJYMUZqzfB6mgxoU4y2wHTKHsdFJxXz9U2iXlFISG
czL07mxn0i3ZHVoAai5gNQdavhHZ85f7e/92lzDXgSIJDUbiOJZ+O1M3Y0rozsGpDYW+saGznlWh
SfJ/Yx4Ab75PZu31GaUIDQ04yA0Yni3uhTzox7EhQzhzl9rbqRDhs2Omxkpb6FU15zo6enJ2ROrM
9JSWzWIZQwszazLHEKdALz84Wdb4zZz1L7EyTZshyfunqmZk4CRB9FKbceKTog6Rj3p5vEv4Y9M0
vX6EiNMxu9R7ZyWqvmL1bn4fuSPzStR4bgxizH5EmSvTlFNi9+GmASDwC/un/kF0w9esRPhIyWxj
D6na2Bpt5fhWXngHyyqa7RRE+rkfxvZYjKl51JPGkLIyz/U4gwitsxBxfdfwmU2K7xZuhT4megTu
DBE9RbHDnW0l9q80GexHxLLSXWWaw6NiDs6pGPPx2FeNt7UEIOohccKV+/KNo8SwHiCy7ChxbBeH
trTzhkS9U04gRcdzFiGWOCWFdW6pElde8NtLSZQ7QwFGX4uruUxFY1rlpJwsLugn+OfITYPlOYd9
IVaWurkhbYl6YEjJRABguLfYahlCbykaKPHZ6ZtoGyeKfvKiRt04UaOcDBcan2miH3X/2N48H4sC
SmLYxoLSaug6VMALJIwYY3JGeaw5xJ3VHAw37g+Fmazdxm8tRctTagUz1KOlfb2Uo8B3iewgOStt
iRHNaI+Pgz62/tjkxQo1/CYY8VR/LrW4HbustyZrdBNUzdxuIyKt2E2REW15/3+HIQPM+y9xgZMk
GMn1XIm44hohX1xsSG+CLuvU6AH2XWn5hVKW2zCNqp0+zlj8OEX4MFigPKzCcfaTYnSA/pUZ3DDy
CXqiFR88tHY+T2FfoQNDYVJWWfjelJZf6GB9B+yE3cVHuH75gVNUWmKgvkL4zz8knfVt1LXwR8aa
e8/MyvfpF/73RphWAI9kqMoGM67Xw+AlHJDCTzFY6Yt9UsziKSk6NEoKR9mgX1Arm0GPan8mdSs2
o9kkFxsnuJUEcEEWff0ZkHMAaUFVAe+3RPnpbq0WRaOmZ8+YEW5UVPRxx2qczadZT2NMlzLh/WU3
fdzS8cnnfxo9YMDiwb2v3xuzJMzwVQic7jcUk8WWBE6PzmvlpudOBW84h8hbQd7P9xane2WpZeOO
3cigmTQCSgfV5xJlIdqyT0ps+M5VmulPYZ45GwvY+S7SnOFxDGrbd3FDeI7sSL0EIT5f90/DG4fv
lYxlAcN7tbi+/vQjgoJli4TYudD6ce82anQuE7XZVVM5fbIYaq6s9+ZHpkHElQDSXKrYLxYc5mCu
8j479/ZosMHTAezK3NabwbMjxvFeZPkzHIDQn7NO98sR2RwO5Zr94VuvHRy0nHGQAlnLlDyohNej
RZidndEZP42AwPYhrmlnM+u+8n+Gb4biZb49NbFvtxjzrFwfb4RXmVWCXaBgpt6Rn+WP/LKd63AK
qjk7m10W0DRq3KfGruIz4Ik1Y77bL8wWpvKnUwqKlj7K9VJVD3G/H738rNTRtCkHZ6A97Cl/odX5
We/idE2t+aZ9JPHngKzBJZKMwdlcRC/IZqBmNa85j6Xj+mqCyGKDiDCUpajcKEWBgEoOC1DtvGzX
G0Z3QJrG/cj40frm9ObaTPZmw5F60I9ky0mZPIDLi1ddF62dTco4HlMna71NDUTkmDFU99lqFdog
c/4U8x5OU9WbPxjz14c4Vv553ymjFSr7lGhC8DrgK+nX38AViVUOJYSxzvBGMOF9trGcMrogxTFe
Rqdea48vsxNa41wedAi4PCjLlokCRsYkW4WlnT2zsLYm6PetoYtugy+RjhaHnvlpWNgr8VumPH9k
t0BUpOQjIFCyLy6SpRySWQdtCfBdeXCn0jgXoxM9K63aI/HfMZZte+s4lph05EWx1qB/c2WpgyF5
wij9LcL1OIa0hybYclpqqecy9NwDDoHNqS+RjhbIJG5aVYsobHDuu/9hF/0YnhlBJhp4dPFkBF02
uxP0RKKeac5jAy5qm/ZasE8G8c4ZpVyFQwUOkHKUMnEp6241TtN6xZw/jqPWHSO1NTZhO0aPolFn
P9Vm5XT/qRbR6XU9+hUG5aEEwC6T2xy8zxBaU/6YuU6ytS0RHsXYYgM+62vj3jeWQo2MnghcPoB4
S4wR/PO4zzM3f6TK5TtVZeA4m3xAr9SrE3etQJRZ6/UW9a5WW5xDANKz0uR4VjIIMRw/FnBgu8HO
GOOXn0jkjWdu6PpzZQrvEUExY4OTs7aSfy7isXy5sq/A5UJgAte0CI8Dhi1pFjn5YynMPNzmCFb5
8DSNT8IwL6aSI4d5/2suA/J/K0ogB71Z2c5Y1CpTyyM7E+/YCufpklrTIz5T3u+iU+pzh3/eR1cj
y60S71vrOYHqhxadDoRwC35ctcadXOCbiUzy+SnRqQfRO+GKuI6FXdQ0DZbHxWM6WwqTX5HZfl83
JvzrFEBbm/A1cj086IOT+0qQteFGg2L6CKS42VmRibi0QZcwrFz7a1ciMukgDmBsg3zSdisv7q3t
otFn4tRxGPho1z+1HTTG5opaPPY9BpYpRFqU/0PbdwJTfYgVMpUWfNzP2m3ML02ZGLvQ7d1+5fMt
Yvnr+5IlJqrssuWlLhKmTGbLbmIXj/hlzSAiBqtneG5XB6vu002QtMrG0dN3zpP/WxUWtyOltCiV
Frs0UHKnd3O+UpgazhPA1e/FqJeAXKZ514Mk9Usz+resVffLLPp55Zy+FRS4Kv/f4osrewjqEXWJ
pnisGOQ9tQj4baHm2edYr37c/8RvHUbSL53DAUEMyZLrL+xWShCV1VQ8TnVQ/ASQnO6ctBvoAXFR
b3Iqof39BW+vKkQAQNox00Li42ZaIeyk6mj8FI8irqsPIsLmLIjt7jBM7TM65TFipu74uedLr8T0
t7YRWBdmeirFFROa6ydVjWFq1MQrHhWsZQ6xWsdba4Akq+VOdFEdlPLnEFTI/ad9c1EAyA7CjMyy
l+RVFJCZgUxh+RjF3fwpsZ3qwQjxIXREbu0DMxQf48pe00ZewkZf9y71hZRJBBzGvXn9qGWmBmE6
VmyfKDP/mtDhP3JzTbumTpqXRrN+46pqP7mN8q2Gwv6IcYegiWwba+zpt54eXQ8ICiRGcgZ3/TuC
UUuQcamLxzzztL052d0vNfKYTA9Z/HP0rOBh6rph5Tu/fsjFHSdbUkA5aRKhRLz40IAS3HSaaPPr
Avl2/NSVT3Vnwet3k/GLMalq64e1Ov+Vm5m1B3gUHZzYm/gkZXkKgrLaM+yNHvhwa32eN14HWtW0
f7noqUSWiXhlM1jt7Dx6ZJaDwFLnTlvHEsbOEagiTpobHKYpGw7v3IHykiEd5biBFLkZfgZKFeYp
DjyPTR+FGF0Bqd6oXYlJA8lA/tQPHfIxlrBXvsLNs7IsaTd/gDwi5198hCo0FQtCePSYtZr2O8NB
+gRcJT1nxfA9lkHNGKe1XHSxJjAEyL90T9hsjFaQqrjebtXYpMaQ1cWHCmuX+CACd3CzDaja0ip9
xnlO+6wGbZftPb2d7Pe1rFhc9nZRGAH3BFN36baezFFOw8rpPpT1XF6o477S4YK9NDbaBm2TceVS
XMRtoJAUlwyBwH1ILpixaE92VW9bpWm1MJnbg+jgRw5Witw7BjdHsIvG8/1d5PHq/jhTLAcUHyCm
5OGQ6HuL21CUjll4xmC+qNil+aNOBZMniADYKLSRKE7jblAFjutRVjyk5aB8ur/84tL43+XZUlTy
8ppa7CYwBHC5jdh8aYw52Xn92J+UXKjAISdvm4z6Z2twbR8Kt9jeX1j+xbfP/X8LL57baEKjjcLK
fHGTtNw2SF99THTd/Xx/leXG/e/twonhoCDeuGw/hpg8mHXVmC+JlyrfRQ+VUaHS3E+uEx7LOvMu
uTD6lUe73UF8UnSP6FAgfgTK9vq0CK9JQzWczZe5LYc9dnH21m5BNGOBZm1yL1jDfCxvpdeP+Krr
jY4GJ3WpIZPFTlzYs22+1H3V+YVm1z7uZ8jQG+W0hS4U7u1EJPsMUY/PJYq2vh6p4mONbstKC26R
Xckf8urMYJBRStsE+dH/6D2ljTtpaZxYL5EdFjurq+Oz3sDjnstyTaHljZeMcRb8FVhPQMeX4lZ2
mNWgwQbrZey759rptbMRWtbPrE9BSjljvUb2fWMnMfihjUrVCuJ1iVso9MYLZtFZLxOs6mORd95v
LgBlOyDMsQvMycMG0FzjTrxxOg0kaKA/So83Yt/1+8S0zkhSvbNfsM8DUOol7ckbOwhHZWs+zgF8
irQsX0x1nNb8HJd3vfyUdOtJI2VTSaLtrpcOBqy/ukKzXqoJCmxm14xwTTTVAxCT+ylQMa5Mw3hn
OdgNMSrv9iUYoE2ENO2HoE3sXVRU6rEJxRpw/fo7gBvhoif1kpB1KjwKk+vfpSVpFNGrsX9JooR3
odmZ6ZcgVkXtbQPDAPDbF23Sf827MrTeJ9b/ujjLwooG9wTNZAlfiwaD7iruZb/Gyon3KS4MZ15i
tE1tZ43+fH0v/LcUcwrIp3gqOmDmrp/TTMhYXGN0f03A1A6Zo4n9oGfT0bM7pBcU539I+7LmuHGs
y79SUe/s4b588XU/kExmpjK1L5b9wpBtGQRAgiAAEgR//Zys7pluqyba0zMvqlDJEpMbcO+5Z4Gy
v+C+/5wjAaxkyC39j3ZdQKI4OOhqF7AN3BIopH4+ftIH6wx4m72PKwQjhwLuiv6dnrol/cSnLrBt
6cE1YPvF0vkBULgcFuAinOmA2mLXh4n0z4cN6SSciafwfdODB4Vc0aV8ByOqdDpmvZKLrkEg8ufH
CHLD/A40UJ/dOD10uozDFpR3GEi0O9Oig/5F2fXzeoNPdMk1hks34G5M+OAP9fMHQ8UFyl5K/Xew
JCGviTkPGtYKs9SJHqbXXMjlVxL8n1dT4NjQvkM8CjT/wrv+E1ky9+Det2RJ9wNwh0ZS9mqfkUa4
lsEwdN//k33yH4e6FCKXyBsUsx8W7s7MeOGQZP8DYj0anVkxg+sGeVPePwUhy+7c0iGCEO9alvzi
jn+8rnjSQaKHSAIAHUw4PvoMANtG1lSxMlLyJZtPNBfR3sHVPypplnoHWA6IXzm9/+m6gtYLLyDg
Hoh+xMr64VYuLdKghqJDbKyXYczuEZNUkmBVn/2R7P/9hf15BceFhRnNZekG1oGpH16qnx8bD2tY
5plJkZIlaXsYxYC5fj/a0smA3toti29hmcbLLtuGw78/9J9OExTbCyyHh/bihPHx0GpbgBPCFxJJ
43Hubkjh2t2AnuU2nDAE/A+PdaHnFxByQT0FJs7Hwbem3gxSi2hxmnPLvsDuUKYl2GLzedh0oX9R
ov/pzOB7BLQUwijAffj6YW3kAQNovnHbYWAMmiFYRnwoNeuLorTYpH5xtD/dQnQ/mO0gdQpLExwm
PxzN32KykbBPu9InsW9xNLiFlirp2hjzjz7hFzIvVAlF4sbryMX567+/th/GTHiGcGX/7twAtBAz
3Q8vpwVy20dL1HYlpiChDzPhiLla2iHvr8a1QK6XGglDaLev8u9dDpP/kpvCfzVGm/8s8wuf5ZLz
e/H2x4jxkoT84bN0qJa3rLBZV85ZRPdz2JuTGeWCW54JJBJtv7Ji+NPVx3QRaBaC2yDcwvrw4QUK
l5msACYhVhDW6AdMUucG5lJeGfd9e+z4ON+TNLJ1giLkFy/Qx1ID/saXYB68vTht4KOXLfpfqlnE
mmQqHxYceo3Y8NkN8gHhy9HzKHxMj7PQHTns5n+xYPxhA/TPxgiTJtRcqPZgIwp4FLy9Dzvg0lJs
QmPkd2WMGl4/+hN05LVaBycqfB8/RWm3joe1X8PPqRnofTSEs3hL+2A5a/gx2jIZuXtOfEGDcs0G
J8+UifgVpL3kOsj0eqfmDqJ1ShLr7TUEl+sXrIb2bHxIjiuD4k3dZSHh89+bg//xbf0v8j7e/f0c
9N/+G99/A7CpKOnMh2//dk2/qVGPP8x/X37tf/+zn3/pb7fLuzKzev/t+k3q35pZfH8zdBQff+en
P4Ej/eOT1G/m7advdsJQ4+7nd1i8veu5N38cDp/58i//b3/42/sff+XJyfe//v5tnIW5/DWCj/X7
P350/P7X32Ht/i8v9+Xv/+OHN28Dfu9ZUPP+/TdYlZDv4/CnX3x/0+avvwd/wWJzgQIQdQNcHsF6
v/9m3y8/8fK/gH8Ldzlw0i+PJOqQ338TozLdX39P/b9gAHLhr17ilv5em+pxvvwoLvCj6GIzg7f3
4nH1+/+6AD/dtH/exN/EPNyNVBiNM7o8f/98PjGDBU6AphZLEQJLAFp8WA63oR3jnA5D1bBHTLvK
m+pwuj/VP4r68KueC5v9nw4GrixMX/HJcSlwcj+/ghs33RbMUBYBP3fw0E1HleUNUuX0UgrpFd7e
cTTxyiN6rOFFEbwEw0Sb3JPxEVhtRm82S/IfLR+DH6sW45UHX82jQypGsw4ZfcqJlbtVj7163KA1
2YMNIu98L09PqQvjV2HhkDAWMuZlYmTbVmPi/C8w66dfUlh008pKL/0UIV+yrfNYhH4ZXrznABZx
5Uo4Hi+Q9lovfrSczcUtL8TIarMxAzUZXOramkSLXI6IPUuDZuAsfw3n3BP1aKB53s29Q1+VtkPx
juFlag8G9pLjrm29ONrBAi5Y94oj2bxyGmzCCjYFSP0VgCGnhkzDCop9Fi/5Qwj2IC2xrKzrMW6H
DMPJRQ/8ys+8HpdvJlNth2jdi8HmxXMbI5CsTvuJHEyROhyiWIfP3bj1t3ZCY1aiHfSWg8jBgN3C
3LW1zL2QlgieXa4RfN+yym6k51UPanO2R1OM9OxQdV0lLMnObJwyTAagloHZd7ukYZMsseZV0cfu
O8wvk7bsAecmCJkbM3XX2TYwR8d8Y+tYZIUqQbjtH0cwem7DUIJcu4qRX4OA3q5l0vUrogOnAsGs
KY3F5wXFrLxSBfaPym1b0GgNoUhgoJu87wsL5zzTMXzgRGuzizeIDxs4QFlRGpD2brMtFvPTBg7/
XA2FFNOuyKDAPxpp/K9+MLu933aClpCJkKgSimUWonWkV0D0m/GKgfm29zcNpfOl7n3eAsxlKjaM
5n6xMoIP6JjSp8JkKsCUzRPfrEzs9wU08NfRWf86znp6mBKSnUDOHLxyJkuW1bbA7Kzs/HQ7Fr30
oBnXw0OxLhMMWBzN6mjA2DKeCepp2mfho+wH2KJOIWZrxo1QTGpL+MsYqOlOjRHihdrC6kPOFhjh
aMIuaVqg1L4lA12/gZwHz+gih13NPI5Q40cYrixABYt02qELnrpqGmBPAiWgeBs2xg8p86KXKZiL
BPEx7fiu2kTHlWRZupQdeHV+pWz2Rrok3KDca8d7qhK5V9CNTbsA1q23UwErjtLnPhzUECIejOXs
k4zsxNBbUs1IPXnLvSCc9x3zRKPsaq/RPUV3PJ2FbWzSraxUARXXuU4KiwQyDbRk8wl0Q+mY9Nfe
ykFFhi+99zUFVIWmY1gC+feN7qd97l+XyEsN9M8VEmAj6hWIzLFAw1QQu+qHHXwIuPFjkwYlUtdG
3z+kIDn8y67xj0X5l0cAnRGEygS9zMeKUCN/Ws0cR5jg0AxfBJ+w/88jfFh4CznbaJA4AmxzKc4h
M/r/5QigTADbQGgFyvmfl/ZgIxqPSxKgkKy9JD5MTP3iCH9gJP+8EbDIg1kmXHyhasKGeKmpfj4E
kX43RazFc2DGeL3uZuk/AlfIP1EMUYITMCMpcGbEVCHPxbWIabsLZdZfBwmBiT9sAVjaTOs8fFqn
AG7jmvhue1XB4g+HaRUq2LcJ9dez7/lsqIOey18BTj93xzgDPD2QYsG34DL/wHTr5zOYRr5OqKyD
stiCs2++5wW/imGQNSJK+N8/Upcb+tO1wpEuOpE/4sjQjH+44SCj6M7v4UGESNanFrSy05JdAi+H
X0E8/+cDwYgOqGIIaOvDgTZ4eAxUdGF5sdGG73gVWdhxFfb135/Pn68c+lDoX2DNgnv/p5cQOU1g
hAUuLJHzU8PSY6x6kX9eRQq3ev6LY/3cKFzuEozi4Ft6+XIZRX944WnGTexTEZVzvh4FayY2lqvc
qlCfuqz59+f1Eey/HAwn5UfotTP89w8O+r90JTwVOs7XDuG4SArr0xc/qrFHFN4I/uFbtjwocpUP
50j/qg0Gj/bnhe2P8wTeDjYveAZ4Qj4+jTaWCgmiKiqnMJmfsmBhaelUAd8O6BXIrQCOE8F4rM++
h73XXxEjtofILuPO6BX5l7HqKLLrY0dvGVzvw4qnEh5XSFzvUNkhMO0VPW2/XxLpQ+OPLfHEglk+
uyLE05LMzDy1jgafWyAKX9o8ZRDV5AOGrmECC4Y6SPt5grn3jMkDjVKLyQeRMI5hIIafmdzMccxR
3ZVTapevvbQibTIS2udU5jB1V1OQ7vpE5w+QlVv0mQZzOUyz4229GvzWj05EQidopKR3PW/1ViL+
ZZorm3rblS8zHZcRLegDgn7esT8Q0I18AQUzWQuZAzgzcqvBpgweISCn4WnOIRG8KlYyPU6bVSPC
nRPVwO5Sf6eOmLtEdOMRMglxgBd/v4PdcjCVHXMdRmVyCdV+mdPoOoqtXrAHF9KHR1g++mW+jF5c
G8AnfrMiFu8ro16PrN55kyg8HR/WW7lNupZtOA2I2nLLW5vPI2D0KaoRCuPfF5EGrqrCscZkMj1D
ydVVyOaicUWGmbEaoPF4C+L+MjTLgpbxkax9RkuGeGzIvbge12vtaWJPJNWLB9V8q1eoq7XhYOOG
HYQ5A88yV0dstI9SZKSrNM3552IrrhjWu0Myrm3TIVrtHoVh8WgF1vB9QNqmh7l75c/QqTN0Oy9e
GrRnD6FzpoJTJzlLuOvaK9zMsNFTttYrZIpXGAIgWMBXZCUlQoLEk8Vbs/Ng77DC9AvLx3kuOMxv
wxByzbMhtt9veeq9yHBbYA4/z3q3pOxCMnWp6u5QPGTVpNmUY6KWSga21KiuZwMDTQ3yCy8x5qPH
UIL58zAb58tmbV0xnwZcytuiy6ejbQtsHkI46544np1ob/HnUlJ2wYBElrKfQDh4QuJNv5tDsp2U
EYgU1NK6QwIeWOGXFG6UDXFjQUtUiLbRxs/6KygIO3bhbdk+LEcKI41by2Hr9m2BLCLYtWtrvINL
it4+AnRgb3r0ivEUrW12RMDRJaG2GMGWc0ORPKUc5qpnE4lL3BF1Q1JPqWJfps0waep4xiSsXrCr
72P0ZGtlmOmjoQyQB30Uyk/nekR9+UnwQsUNDWGbFiG1vBGYkT128cAbCOkWXYLOYd7gM9E1MRIT
Dx7iRO5WZL+ifI7ljxBkkwPzh7CBACo/MKXmN4g4LGYBFPrvde1zxLzEfaFqSqfZlnRul4N2ufes
WwySgRYNflYyMiNIAAyFh7ZdqFd5VmyfVAQyQ5nJfnsrOhaOVdL6osksDAB0KDeCVzdIm0W35jWN
uhyu+FMgygxUwL2XwnxrmRk+h5fQDY4Z03AFOXjgvWXgeAZ7ASh0B2ZfwWsRt2tfy3Al3g4IPhxa
Oixyyx6hjPocb+7TKGT3BsqoOAeCbd8Y0nryvR0G2CujFZ5chbwm3+5XL2QXk8WWPjuqSFQO8Ifd
wyDTUzVA7pju/N4fflgz5TWXkS0eFmAG6d4vZJ+c/BnsutsuozrYBZGkruaJgpFHElM/LCePOL8a
krWYDh5Vm1+mrVjv0WHa6VoFkLhhkIbEyksgQh+D2GUQL1kDWlIAALFENy3r/LWCm+b6hM8t6jjM
7ZvP1kV+NuiWqnmIsXSI1HZpYxbmvFOEqWZ86DwUY6UaGCRmU2D3YQs70H2WsfF7CicoV2YsVFfD
pDxbzc7bdllfwF5tgTfuQ+dDLN74haDPWzskz2Jekx2Ef/KqkEFH6nGGYcSEfMyXXEbpdg409a89
t63z06R8jkQRKsSd8Vi3nzGb+AqPs5yWcyG7sEn5JhH4NHZ59NznhlZiJfLUK6KyA4aueXBEwLBV
sDhyW5GWdHPSPqL3Y9tV71M6NpnZwvguMzF4jaaFJrSJKTQA97DhGHZIC/WvZvSAwZd+hhqtzmky
xXcW9eN5CvrlHh3YFh+CyYbtIbSkq8kSkht4MqYPQs5wldtS6cIqD9oFwbvUeNjsJnCqyVuqcF9v
snh2ogRwAMM7Nm8BOax2cuGL4aNEo5Va2KurBdQHLQty7ZYgIpc2XB1d6I2PAzLV4c1tDe1PJJmT
pc79sbjriQ0RcB0CAL1y6wArFIxnHYLNDJmHCiYBGnm5rQcqVEVc2jcMRgYK7zcg+pOXbD3mk8Av
HuB3rhBwzoGzH7A3qEMC4GW4UcUIwaFPkk8DCbuhZAAdbNMGizlsNhg+Ec9urxsWgKwhMRWN9nLH
aqy2yxGcnABvSZroruRhF+yJr+Y7s9ElOw+yQ/xtvDgSNFyvoOHBETV6iM0mcGVXu5cabx8xVPll
i9iLx4hrHy1BG+0uHui7DRGfrnSoKvbZwBwtA7aiHAHun6Ll7xKsYNkWjPtu2+hawpwuOip/CYIz
L1IA1WUwtuIhHuNM7vi8+I8D/MXEXhe476X2VZHdJJEjDx6aFNFYeL09I0LsAct0wBD7sszTYWrX
mb1yTgp7gxQTSIq1mG4m6cX5mRLtAyZSvZpPY4guqkG+FUACIyJ86s1XDpsphrqAZRjSLB1brxaf
9xW8GEEy4qYfvsB1AZS4cMktMB1teb8TEZV9GfA13kUTANCvnjcFu8FufgqgCuP8OOlnfh5ay5ID
RdQjrwPFoPIqJ1JcHDuLyQGyga2fLdv2DZ38VPZBbNmLhb0wtjHVF/lNGiAG8aTWvBAVTK5CWa6t
IEfW+vgTIPxePG984BA5MeN+QSgC5r+e4sEBrF0Ka4xt5uJKc87qfLKm20UD6DYPQbvNSw2Ej4P7
sg2IO/cEaYok3VBBSfeUa6GXR9jZVsi5ZVc5mVQtgM3UlkB/j2Tpmy7e+L6FcqchpkcmUZCShuDt
H8pp9mH6ukHnsyK0e9cjtmarR5LmZx70vv4xedBzhwssOyyiHfe69zyBvZZfwv5aPSz3ywCG3q5d
Ql4c5iQzSNsV/ucBIb8cC8ks4c64OCh25IpMQAMZZgU0d3WNTXXcvyJED+OWaRxCpFKPLjiHRitU
vTRezr6Dhva64HFoy3Uu+q8MmysKA68gR8FT2DSM3KanFcbxd6zdhrvVZWP+ZvlCyEvhCwnrna1g
2NLSDDaZrWq6SG47DCgtignP/+ytcCKrgETr+zUKBS+RYJmewiHIATrkbNwVhYUZ0sS6PGzy1osQ
itRt61EuKBebcZSruIIyov0K738Ug0MovM9oo+atiql03mMmujwD5kSH8SLQc2+Gtdx9DzFLnL4G
agxoM2eDB45JT9XwmPAOS4iZYGUwwy4ItRZgXDBRcvC4gfUVuzAa3VxC+9SBS6ejp9kN6BMG6bsr
B5Dw6AV0HMo8br38jB1jqXrQZpHPg/ygHyLmqKCBbJYr40fH+WmekfHjRBTvBCSE0MpvykNIz8Qb
SKzIgcHD9Halfv8kdWNQymsgQyUtYKle+mtkhtstMUCqA164rUQduW2IwCIt2g2+Zfc2ZFNU2g0K
vXxiYocuI7mZfYceKh5mUDuT/hmvXL7PJM9PukB8oAdq8Q9EVjg85f7ojtYvWnsFw6jJP20rMjN2
WP/JtzSW8x7xb9J7nmGmuZZszFvMrKAxDi41qt8EG0VQlwtYsrxIEF7QhRUsL5Ge3e9U4mn4e2xa
1cpwfgap3M93mAmIoDITNNutWtvtSLfNkWPvdTGtYKENZ0MrpqWy/WLZ0UstDI4UVEzinPcp7CUT
PLSvFHrLHjlMGOnBQGcewWmcN3sauzByRyyL3RFNFVjcvY58uguYdd+wGzBRcQj7aLl2fnhFpkvf
RfWAo8Lg6GJFkB0YMbYafZlqqE1IZxE7E2cAx9KQ3TnWT1+nTC/XEBcmSJ3goAqNBWKuwom343n2
qH31F7OoEpnedg5rMafwjm2hhMp2duvZdB6BomdXppWQNhqRA540uJ/Zbookf4ULmuIVapEFbLQ+
uvdglvAl1/Bm2XVrup1I55vTkoAxvkJ+oioSD1B+QI/pc7zGRnUPKWhVKbbJmI5lNMMz3EPgtN1N
oHbd8MyIg44XZS+9CfiuZEqTkspFfZOCzreeB1fAI1BH/jUm8WTKpa1NIgrZbC5o+XUyddvnBGby
WQ3fgoihUfXQEjrNPjEThEsVYdvtqwUYfV9Oy9ahjcH+Y8pWh0XtpUrV6QgTIhLpC8meWbjNsAJ1
PBJNUDMUc1+7nuPbolgaGOYbmDqz/kEGK9nBUjrbzeCvi9IKP98XoEp/YUDXniREkXi52nytJtPT
+1Fp/0UFaFnF5vPbBFjUrl9T7YNTNrafQyUzAHSwjM8vJnndNuKwqyST3MVI5/5UQOL6ox97i5p8
LdZ9EXfuJl0c+nKTqnUPHadytUipuXVjDMvjJA30M3i+7qrTHa030GO3Bq8cAryQeZ5Wg02/pTr0
rjmwdVYOxBcgqKrx87wEsUbppdHJbhoFUBy1ZMYyQaQrF5Og08RQKDwiViPZp8uqz5zy/ownOqjt
GLMGH326j5Cc+GTj/rEVKBMSoBvwX6V+gWejD3S9+tP2AwtNcMUKW8RNi9yPo0P9Lkq+CfFJq1l2
e/y1+IZ3EZc1ZFgaDJox+pZDcbGzahqPYJcEthJSW4iLFHqRFsraz/k0eIdxlcCovFXP8CjRHrYM
5Nxt6y5DVCvinJASX8OJLX/xPF40ITrJ17Qz8XiE9ccE0HxKxUUxk9cF4mqLciEpv/dovn72FBke
0ikgVeKR9dRjWHO2qkUKbgQT5ZsxT4fD4iL+oFqDtEMMlCoBOsyt0bQ4pLxYaJmjeS81+r0BrNnU
fpnh+FibLNRwZFxxv2o8BMncdJ0Pu2Lpe8UefHW419kVH6ACf6x9ntIVMk34BNepagNM/xzqb5Be
Tt0lWZFgSHBUK5LbyrGITC3soq8GmLs8gcHB7uGMiwmLTdY23VE6SFUOiNGuIR+OHufepvtt0fAA
W9NlEPA/cvwwhi0QixG+vROMMNNynAPbBBZimDJzI2Ic8b8XXg9dP1ex8l1WWVcwtOma4XwFmHb3
Xph3aJMndY7nxdS5xPiw7RzdJxbrWhI4iYS48PJLuhiGF2QEhnzPsX64Mkh60kQSdG17yZisEFG1
nEVQKF0tRiXvRPNxh51efIGpR2Vozh5aHUTLtdxmCHhRPD/njmePIExCHxjAmoh/2xCN98kpMPwa
BOj4/R0uB16fVS4uK4N1lBX88Ht83QbvNtjSFEO/CzaIOmDN/X0cjgihpsz47ixIkLyNNA6wGAMX
rVWExqKBDhoOKqhfw50PB9miLoIJ7s+dankDjiG2IzMt35Y2nXewOLpDHjKZKo1wAXxCD35a84JX
J/PAw1jwTt1pJGC9pw7IFLxFbFSZsNteC9HGr6129gEgGHrJgiXilOPtCgBX6jkvBcIFVd3NIYZx
GwY2O0s3+tgWG2tURLNdEQhYlEvMpVkJex00oQrzJKQjIaEqqTwaZOdkwRC1yiNF7lPlkA0gMYlH
9Ysnr0Qjti6PIA2X8sU7Y5DHhr0fSP+oRwz5G87RqGkETEq6Kwbvu3Fzu5UK/fh7O6desENmYQAy
t+0ayA62k1XZiMkkpF/dwQql37J4iPd+Nsb1NI/UHZClhkNbHTm82f6i7kNPBrdrjxsHpihceYvB
1v5ALeqhwLQ38Uhh4zlN0JdXvtBbci2pfhrl/Jblarne8tA9xEtBz5uLN6yyAUZrV8m+Q2yGYwcH
t3oDj0jU4/tMJfPrRuFqcuWbYcVqCzLwNTB5h/JwRNO0hqQ7QlkCbpZKpvQFvaG9srmwu5DbdTkQ
kDa+SxSVpkwKZK0sEo9GGVh/rnOgU/XWBrEBfMKXFzichV/7McV9UClaxx03UdfXcMxEPkPmoye7
FvkoigOyruhcdnKdlxJl53Td2RyrL0q2OKrY5sRzMQRdUFOMSW7XbinGUs0g3O6n2IAaCIvTJbuJ
IsRR5ovJdAVaC59AOkjs13C2UMH0OpuPYdfrYt+i1n+D3Va67+TC3zy438g6s2Fw1W5svSSkrs7u
6VTc4rW85x2Qgw6qtjKha9IivHeOk6bQtBelQJ1cNBnqoWvJTYgU91ZCiCGJepV0uXgsagzB+2Jo
Pym0PEUVzrldS9ghqJcUIGyGSREcnB6iEcPidmHxMR3w+RvfekNbK5ajbIqWULuadq3VpeljAIOR
TdV1S1z+HYDm+xgO923HaVLqNQ9vXULHoNkwikdMRdb2j5GJ5z1VIdiiPXcSdUKLwjP3hrgUGTxr
htK5Yjg7xlmCV6EjWzlp+CbVBIlOb1DXDn6Ftmd9iWFHM11oguwURGIBpDT3QXQMN+nP+3nz4Oqa
W62GXTykMy/neDZ815MBWgbmIYF2p0CFnSrje0v7tPZamTqjZFsaDJgRWYGBYHudkyLjpaaSawTY
9tHZoyaMymIgSBPuBuD7Nx04ya4kKlknTBQc/RYAHF8q7g30zGIxJTX0hC47RM4xbw+eSvoGikNg
S4nKKa0L0s97OYqN35Ngyp8gO/SXasaTfZ6zGZ8jk8RHRDPsv71KJQBZSAmv/pTdwc7My2pg9jOg
f1yyEk3qZN/AZrZhBc/X6W0BTLd9N2i0+rsFde9RYA1cDwKEAVNqGYb3ARlTjjRvETx5l2r3QOIo
0IdijFpwuYTYxZ433Ko21Y8zPAyAm09+8L7RqGtWEaxeWSRiAAa/RpCO+GnHzj2ue7NGKgUCHfgN
ahN6HS+m3fa9B1mlJuF8sKASoI1SxXZrWp/eoayzNyKCEg7GZ6sEoOBn+Ffp2n5H1JuvKo8lPIKC
ISEafjcsWff+OCDKLEqEV3epbl/gq+XXQytUfgZtZnTohIHCP8whXuyK4iF+GTaBkpFsnYfSICDD
C9RZ3O34BE+X3bZ44IPOBPhpOXuEvVzMyNFrAM0XsPdp6y2N9ZmYFgtzxqcR+26OCdC4vuFgvN2B
9DM9epunnuE+n2Cyhh3rPR4Yu+sHltcCa4XZL9BqQAuRGvTBue6G0wi48NG4LbZVP3KkNFG4W/6A
Mk+Npd/OwVZ3rdZ2H/mbo02RkZiV3Sah5Cam6A8r4iNhQwk/i6OAeN/DpVnGPSd8+jzAueoa3mby
6IMg/ehHPtLBWA97j/a9kNK7HzytGlZ8p1npikQFNQadQA5WFKBwlxH+6GEcE/jvOrDFVC0ry0Gh
FC1iXXk3dJ9gVCfVjs49WjNYVF5ckWzxDFTwFqbAT22QQJUFpmEL9xyiJe7iCAYJ5PBoNCQ7IULX
HPSYZqCpaDefnAAQckawNLRGceEmdSWNNfI4MyEwMsCtvonNJJYdvJ/YBrEkX8JShZtHIBCGjmAH
PbQ5x20LgA93nAI/Q0vR3/oCvBQpMBiqwWlBAu5oOwKA3mFqBUaJkgcfM8OH6bLpEpPjyUsLySGV
wdv9BYM+BI1qESrQdYst3lEVwIkPO0r4pAcmbsFYRiXIgTviUqF7a1Zgo3zPsh77gphytGeWKseu
gmDJXgMe0pNnB+1uYdiFXIxkjRBPLbrgihTM0nqw4xSWHPOIrzxAHlqj1NbbT1JiZlFOhe2gnJQR
NltFET2weK3FqA6ozb1EAtupK9jK7wXGczgzqC36u8Ak+T2loRFXPXOjVw8wzXretPRvfULgTumD
nHpKOELvd8JHFHq5wR8GhU4BS7VBbtmnCCYDpCaeScNdJPr0jGepbVBH+U3hzCyuVhPEX1Fx4grB
3l+qA2Zdz6OeN8xz+shkpR50tu3DIc9NzQhh4dOEUiyoIBQNRgCL24zjzd5aYXBEUkwJ0tyVae5h
ue7TxXsZ23U6sAxbajnQ3n3FjQuuaaYZ/8Jx2mU40NB7xFC0x3Bl4d0G4C6LHq2B+gEdZ6trHmgA
AjDntOwye1qOZkB0z2EjUsITFKmdTyyhS18jSmx9Ni6itXQkOjvA1feYorMvAvT7A3icgzpmg5H8
0CkBFtiahDtwB4FRDq3LYKrXa/YoAjflpZUcypb/ydl5LcmNJNv2hy7MoMUrgFSVpSWrXmCU0Frj
688C5x7rKmTexO1p47C7h2wGRETAw3372iQmrKdUJByg1Vbok8cGgojvoLqeOBt3pjRukTAUyTap
AFC6feYnItGIof8REL0kh6YvoKmkKfujo1hJfQhaYogf2JhX44ugZ1LwWHtpjKDc8pXEGUeVlL5m
Vv1L10Vp6HpDmL3U/WARI9cmWXSq64JgZyFp8+3UWULwgGVQQekrjOt3xffTQyFOwV4NciXHtiqZ
XsNawSiyHuKnQCvIK6le7wm8O70l29bKYmlHZYhVAemYQrxuel8Kb2NNCMTHIMCf146YW8ZR45N9
SIFghFcRVWbOpAFP3x5Nuf2OXLS5leK+RNBVW/pDKLMPOz2Ggfemb9RPCsd+1daFDgKV1+jFg+/T
WHTdy3K2TeLcf9cJhGq7GzxyjZEYKhxw6vF7GZtAKlu/DjvHr/i4ODLf7eEoTNiTO5LqD7WbD214
r0CFnQ6Jho39WzlF/W0S6jjmZX6cvOFUi9BSlOrmudH06nnUDYUysF4IJPvD/MqcyipwJ0uQU9tS
Wsy9x4kzhJOWsUwyqWjTaxJ6yQPXLkgu4ING/RmPuEd3mVbdSzqBiayW02tRjsFNDmPHVSi5uxJc
0CudtInI66RyoNtaJYz+btQ1XARGJTGrDFwSTYqPUdRQ+TTESn6Aiif/UkUs8NwgVLptnCDqfA+J
Acl9jugibEqPxp7WA9JqWtReU3MzPqSiNY84j2ik1SuxdK2s9OJdX4nY5tKtpGxlNRIfulzudnKo
lwmLcFRfvDphh+3wfd8ZTdkG+5YzMVXLtJb2cqtyyMJrsSk3aGetjUZx4g+fLAnhalGZrqdFyfe6
raobpIXBfT7EqAqZVlmOZ2DZ5S6Wy0ZvZwhm28dSLuX7OmzDbZh2w+0sff8mVY10rQ+StikL/qiS
6r3nZGGtpZuwpISYyH2xHet8ZJaoWWp3vah3G6UTgPZQ+hneyBRlWyJncbJRtzfHSgn8G0MrjFex
1SPKDHJ7W/Sttce6nnpnQg2a84rkk8CnMJYRk1L4/8Va8jYdeNL7qGrJVCUeF0QrwdZPJfFOCVsk
lAUGgS62GspbKxLci0zNDZpGc7AbqKnpH88n9rsO4enmV74Jxd716Acp9wTpKGCDPhIPSe+lT5FU
9x8YoviZTWK0Jqr3LTrJg9Ar6j06vuwqalR9D0pNb20tGXJmtCikjyP6BsqZURn9FmVvepdrjcqI
SKWt2pOuHF/KSWzEm4AKIM9CTQtYAEqL4ra3QuW3wjLceaLqVa7SRBVto0KcPPqQZEIbIYv0iGEd
DCaJrJtdxzJ8xgDSK8eiJpEdP1TMl3Tycm2jd61RbuooROTWARFywRdN2cGzfCFw09YohC0RRVE5
tCSM+yzxp+R5DKfB7oS0v5aJ6yx7jNnltjmftCO6v1baJVOa3WsmQQ4GVopJ5hWXNY43okfcMr+4
rVcTVN+R5zT9j24qZRZKpc3FLaoILjhJ/6YNa8TSykgX3queE2ZhaVQPtlcK2nDA8lgl62ySSGOJ
lxwihUlyDbZJwalrXbYDSrpT0nQbfSx27BfxvTcYcXgV+038GLQZZXleBb7exvRCtd2vb0NR8iLy
h4q/p/7pPxcChFS5b6NbX9JJUiPU81GUEKdHWyMTOMJyqGddzLwnPNGJnt1hEsrBHoeg+ll1Mfar
et50H1qksWl5ZZDe13ljDW5MfSvBUD3LNyZVieyxZdRHdczSo8c2dssRRr9rm6F6kMIxjGxZzKhY
dOnsTSpwXjGbuHOmtrDmmD5Rt1Feq8YmkLV035rsww4IBfGRwhmJ35I/K8cvTPUOIx+b7qrR9fau
Lzv0jUlZKf620uD12AOZhRRLbj3GtkltMf+IVPlmyIRAOaKty4eDooekuMxKzMGzZTHFnY6lQqU/
5KxRVnd+pWqsjT7bRcQ3R8kLpu9eFfdPVYOQ0m4nrb+urHaCEZn6nuWAPynlbWEh8rSlIukOZK7l
V53I+w3J+UiGXlMoO6il9L3NPVqPWHZefg/YM96oWtyZhGijetXTqGu94bVYXWfaNNBsx2tRtpWa
lqlTNUJR2kYbUfUSk/gu6nhAW8IEySS3lNU6NVNTzx6oQgTjE0qCpPpG2FPVSM3KYK9VQfynpo9W
2KWW0gX3HOXNbtcSz7hKneipI3aqZdiViofsZi7janapmwNZemQ4j2wDMcolMef7MRbprpoa+cWQ
2oFqYZ9veOLiO9K+gl1Q4/snu5xkCPj5cvccYieNdAQ104RtOe2wZtniIssqyCnXKEODq0XZEADE
JPquo1BWr+kWKOFLIIx7UQCJvKrYBLtYJgW/TJlL2VfqUNQUIPA84bQokZniiofgOJr18GZNIPS3
oaVX4oYd10KIxcfQf8Ozy/zlg8GJD1mfk0ZCnVhlGwL4AVh0kUs3o1UR2kiYjX9rAAr/CIdM+V6a
XS0gBsvMjwBlU+MoZUGTO66pNLFRvrDY4qm/kELtDazL0VSzdQkVZaIgglzbwP7ZSOgyetsyxmLa
0z1hPZDCRAYi+2b41IGxKG5jOtV7lmGkEbCofdHdpWowYXjWDT9Fvqu/lRx2Jdb2MvtObsnzPMf4
55tcSOrTWApSQpU9DL39HJ4ZVAtJLW3JZ+tQv+VMiq7RomVYe6amJLqhbDXfKk6Tx2gI4uqQ151n
uC0b9WhHHcVkGi3keaf2O7IHaeNboluoJUxtIGH0EWJRSO479oX6VWkH9UeQEeA7ShJ4fEz4tDZX
ISBE/UDtfHjA/aLNd/+nGaaszaqOLTyMlZymXbX7Y7Y1HV4BGejHuM3MnaS30fU4+P13OWpKcrCi
+H5Zlnqq6qUbEGGqNbMw0RAvhMp5L8G4a0fFlutHLJRuUhauZUwrTdhnhLbUIkWTQqg5cyAXgm6x
iDxhbKLZgjVwROExtALbym+p5Rbq/eUbOqN1tWYeNhp7DVK1ubgh9FlFUqdkdKeAE5voPce593B5
iDPPDIoBWBJD4X6gv3wVd2tKIQxtzBBK8VAYz9m0IYl/eYhTFbQpwlhR0Jdp9H/9beb6LBYOcrQw
QalSlO7dUqCpOt7R5sdNKf+qS3bWBpsiJFS+5jD4JW3ZbZyVdLB6YY6WpMAfjLReH4ocEfb68DM1
r0JrVY48v+uvgnUeGV2ZaERQkdN6/PXp5cUUV+hsVWD3k9ORPBSlq6zahdYNSCbf33SUe/UV8fXp
G5tlz2jYZFrHdXGpXZd9ipoW2jg77x7lvIXS3WyVNbLZX7n41zuzRDLgOq9LotVPXfSdYkeUIyQh
hi7c3qk3WHG6gyvYgi3Z4SZ3CDJdyyHv6JRu5zSbwcEvzOGh26RKHIgktrcxXM39v/2b/59tLfMb
5rKgXkiovw39BB1emEkbVjqXJVl3Q/vamCuwdoVWycUbZQCerAx1kK7H5RsVEp8stUnbTrmZ77tz
O1d2ZIdckD3Z/9w3/WsOFVIHfYz7n7tGa+kAu3PIpTpr/rx/TQS+vI1ZbE9PjwE10Dxlfkh9kXjQ
dAbbHA8hRQnfpeIZQRl7qrfSrbcX0qNut7yBl8B++rX20Je+rzJl0S/Dm1+neSdGHZZnDC/AXkGx
8GAaTnb4uMudxqbtzMzs8OBti/1PpCx2ZtOPOdp/ejty1ki4S7dWrmRGf2k0pCBg19npv14JpE+O
rJWu22rdOqUkOl3+BtTAqcYgtGUVmTgunkr3Xa5fa/IppKQPYWSs+LTMt/v1bbCL0c8BTWE2NpGX
XUN5SjeANZHzVLS7HKObVmwex0ivnV6Q7mVwx1Sgbi9vokus/3znrHlx7nmfHaOXdAMd6/akhppu
W5F1W5VvRU8QWav9Qy3k12Mmb9pev6WOS2pbq5DHqs39gGVGrcTXWTlBwfFvCn94XLmquavk5FHQ
2cQ3hIdB28nX91HVI8VOur9sr/mRF+pRJHTXIrW0u/zG1FsHPBtM7PYF87o7QZtLS8oPCBUrvS9n
XwjQKaAofJbhCH+9CkOmyOsPSK3LFKWuJriWBWq99F0SZPuYzB2isZ+X7/wkCphfx6chF0tCrkZ0
HxlDVkx8jUQZvfI9Ndq26vd5sLLln8QBi8GWm7HmI4zvGaxDVEWcR/3b4BR6+Y5OvisMwsoyNIBW
CoyHRSSAjnaM2kwxbHHUNtSadkWMNpsjxOVhTqKBmdQOK0tj/8bORl+sYB8SSYP7LCAXzbwfM/EP
pCVSamn9Mk1G/np5sJMHh+EDTiKkUoyZwCzOu/2n0EPWqq7WotgCVvUOfjjSV27m3J9P5MT057Gx
Iyymf2EhLfVzNGvjlP9oSGlMvbFyCyfPi1v4PMR8CZ9uQYiEDj0LQ4hIqjiK2lFvOEbrNqsg5dMJ
YIGoA63BW1FxLFlMgCJVSqHRDKBKobiTOJD4SvfKkl8Jak8XK8NYtBsDTcEXYsnJzBtfxoIIko8h
vTbRNkWPkqHCoQOg/WYUmnN5BpyuU4J1gF0U9qEH8fH8+vh6oQsaq/RJWTOqrYbtofO6TTykD7EF
6jebVsY7eV0G40FgwPVYnL1NFltRGEI+iSXZs9X8R6dLt8nQPGZjYquZ/+9A28QnOB3j20pM+5cM
s9iBhLkSnMGctYPaeOB35nu/q6hy4y/nBo24MtPnLebLRk9EJGOxQBAP24E20K/PUayGqkXtyn7X
OrX6BGW2p9cqE6mwG5u0+5Z1/ebymzuZjvOIKq4dsGeQqS33o7ZMUxCGjJhHqqOFoAi03x6Uon89
Ckc4iBLgAgE8LD+rpHJH2cp0hBzD7VC8a5VH3mslXjiZE9Aq/jYBz0ZKnIUWuwTF4sKkHZ+DD+YB
JMrUCvzS29iu7BQLbhnTgSOBSoRItRKMFuiyr++oa5TRlHDdslHTSdf0+0MMNcrhgL1bdBxb7Y+n
9A06efK5RZdh90tLY0WFdCNH3rAyO0/WHVZvkk49Yt51CdYX21Zfw7Uc4EHZkaz2iHPQtJipqjwr
apccpkYm2ae2awhe1tfpNKWDcW7lRp3OPF086hI1ZKeUtIS6rnt03Rv3eMM/becf2629PRxsm7/d
bLdb/sk+2LvGPux29uOOn/73L532kx/2o73jlw/8/ZHfx+/dzL/OT878w+Evd/7JcWzXeXhw9/w4
7hnLnX/ifw4/5t8y/9b5X9xfx9eH1+OvY+EW/NvxyI9fx/k/4TqPK6v1dMZBpQK2gmUDXVrgWL7O
BLUldUxZFYUPliBx9VMWp60XX3v68+XVc/qWFVXRWTs0BCNbXjZs+6NWTlWDajhn1nXFTG7Xjini
riJ0CuvP5cHO3RSLdMYhGSrjLm4qVbo+lCwyj3FS3NMofqC/GpFxf93Jwv7yUKfTCLNc2AkiN6YT
QSx28dhXom7ysXJJk9jNvde6LF0ShA7tD5us+YkC4fJ4p3sdbli8LVwDqFmzcL6+r0CKlUKJAqxj
OrU6il6auEgU8qtBSLuVbfV0I5+NtywNHBsxHiHs16FmOrOq1TFtiZ0ZHySKDXbYjak7jHoe2FQ/
9SvfGLsjMpxXAxXOyn7799F9/ZCg5ZvDDDZ1zImWbg2dFmTikKSkxe3c/vjPqVq5QzRljxsuZddt
6UN1U+d3v6W/QNl4T3S17fpjb7f2a+GK9p9fpuNvceu4ElZWzbwnLS8NHwRlBkyzZpYI2wmFZmTU
WF23Sk2dAiqAsmZWcToEbEPzLxICKv/Jghm6MUYQ1hqcUS0q0rQFrzE7F6S2+SvwdYjFXCokswXU
2TF3Qynb550wukDh2kOFwNYpR3QuipT9ioWudPosuVNacc1e7MxCnTceTqugmTgfL64gTTwvUDuu
QKIk5wA3uc71nChv/JYYawba58ZCsQUGinwsR/HFcYKODGj3E0ejpAlcSbgSrZs0JdqqV+bG2jiL
k0QldPSEg6Pj24rIWbrxUBCFkGnKZCVYODdDZvMUGLMin09xEdaVXhL7rYTqpcylh7Lwf0bG2jw/
s9vQ2Ey4g0OXMU/1r1tAH8RoihNSCRXCX7tWOkeTh9oOtDUXMml++l9XFC/m00iLmTCAEDCDnKfW
qnQ4hvcTEy/43QgqinHcTypywu33Gp2/vsYt/evFfTo04GCDQoAIhuPrTUYtvAMkjGwr0nPo3yG1
UMV9Wd/38k5EyKCG13l3JQ67gp7g6jGorhFWtdZWiwFFf7+8u//NO1+6lsVjUKMmBH3FY+Baxnzn
N7e5+OHBhFG0axq+dW0XDk+Jd/SiDkHKRo+347iS2DwzrYgMdRlFL+lNZRkRSJ2u5HrF4ygqUaK6
hhlRh17t8o2eWSS6pPLBBAJHim6ZGGsR5MOeoF5Gr+EfOde29Er8pkl5UwKu/NdDzSg5/KlIv+My
t1iPpd+XahErOvjU6q0Lx4ei1o5oa396cbG2aZ+uF04IIOco9vBVALz9dSoJvVyWMJSYxYqwK0vz
pxLLUB2s9397SwzDgRhnC/Yx6W94/+mkD952KkZ4xLbRdNfBkKL2ofsjHzfkHlayiee+wvNJf66X
kC77D2Xl01iWKtRl0QUk50gnmA8FFdaDLytC/5Y0RRltQX5z4qISab6pSjNEiCsmvlZCGPejQ8Uj
PNAUr7/i52sYNzi0978h3VnTNW1e9B4ZCCFSN081DjvNRPF2i3Ih+TN6tJG6+hRqrzJN6fdilVhX
TJmh4TzSd89FUNEyOCh6Rn63yJKdqkQDIsAgrF4MffKf67CJ3ikcN4coG9rfngGLnP6wYc1f7nQe
z2WPfwKBxXptpq7vaSQ06f8VElyiBt+JcrHfT+AjNnUuDs+X3/yZDYIqtywRmJGnMqiSfZ1heYZw
uzUzy0Y2aetKgVtmbJPyg3qCoglMFLqqZyAbj2o0OGZAb1KeHXNa8w26XoAjP1y+ntOwXqfgCEgA
3wCyJkt/UKuaInj+gmdLmfqoqj5dyhU8gnqPD8Y3c5JWot/TvYn7psmHohbnNqbk17v340IX5FYU
ECWE3nVUG3/6qZlWpvzJIqauMx9UMOqGG6kv76kcmqyNFJh4HIlcqb2aMN4y8Gi5/OROZs5ilMW2
NILImrqIUbqRXiPqES1skpGqmbHmq768H7Lk87ELdywSQOCYFptSl0aVZZZF4njZPS29cfnQrg1x
Unb6Owb8uPlYQv15WU9FlycUnVgj5f4YwCXZJdH5ltz+3t8ZFvWvabPpXWQFTuqu7bnnx2Zjx+4I
frK8TMyYNExKodlg5Yge2B6esq3lBE6/qXmBDs3ervV70p3pxt8Ok10f12peJ0vy773/M76xOCeJ
UVgoKp3ITut4D8ZBr2zVMd3JyXf95oC7JtGm83R58kjLdbccc/FOw6GL2gCcM43QdnQIbRySv8HU
+hE75U+ayXs32CDKeStuVutq87z8HKGQokGmRJaUnAkYPH1x4C0oJBfmiAgkD98MzxHDQ9ntB3+n
mb6dC7Tmx26Jdg/qPy0sl+96uWSWQy/2vqIZpCZUZv2JMRwGadMDwRq6x6lZWZontcPlQPPJ+NM3
rwllycsmBqKB+Fe1nb6lV+pBualgb26ABNEJt798Z/I8Ry481eUcipoaBbTIiCKEkA94yS7KvRv/
sdsjgr0ZHMmh9fRB3IYvEh06V8XKkz0zn7681eXhKIskdN864wcH4c568l+TQ/kaufG1icH3ZtrT
lIRg8Fm+ndbC79Pd6evIi31QSpqe/FNAQzokAz1+w4lj2wgr97dMZSxe6NKnofLCPppRohh3k4pu
IVPIxWONsV3eiK++1Nhp1dt1v+b6clKKXY47f88+TaSB+4q9ecaKO+gX0R7XXSf8jeEVCCiQV+5w
JR/NreUqz5fn09mHChKPZYoMwlwKaYq+hkmq8lC9xLflaFflr5628kzPrkbUQNQVkJlA0/96b3Lp
d6i3GKO09G7fa9bveJLuGmGky8WQtv/FDf0z2HJ9dJYSE3gzWKD81sTNBMjWV1du6CQf8vdtfRpk
sakagaYRGDCIKlxDy+/068igByhFfClfAaSaip+y8O3yja08RWMx/YNossAeMKYVyplbJdGN1qES
iq1c2OSKvGb2dHZifLrFZWZUhJdl5BETUnkIvHsAGG3+7zwrOcOzoD8NsZjzNAYFk+GHvCrzh0mF
YQJGtkaUPb+w5hokUEna+pYVSG3CoqOnXuto1o0gOVN5g5ar4euv7L3koIXPBjA/X7SRA5fanZq4
JPrlZiVQPEla/L3VT1cxv9xPy9vKaGQ3eq5iqA4iYkLCbbnCN/N7MNwBIqPPwNUDbMrWwq2zk+bT
uMbXcYOKY3VBU5IzRk+yDg52PxWhC5/58tw8uyAYhqoa8QZw13k2fbq/emojjR682BHUNrRV7oM2
kj3eiC4Nq4MdjKlDe6Yr1MpVUN1fHnyeJssvIqxgjjgzo9Q48UNWAMwpYs408sdbRSjpfvKcy0PM
j+lkCNTYnKFnWd7SMaEMPW3kSBQ7cWleqSTPEiwh+0H50HPj4K9948/Olrm495/h0Dl+fZoDkDwM
MWJY40HtGL+LQXJ9qr/1Y2HSq57R259v06w/EDBevs9z0+XzwIt9DRugesQhIXayiASagmVwWG0N
GcaZv5ZsOakszkuCsjYCBwky2kl4mLT10GYhY9G67ZM4mmyznWivgboCVVsrhs38/1e1cguNas/k
cydzJS96/kF/uoZFnAhfscmSnmsQjMh7rgyhP6Y6jbvUSTonEwvIJoI/7VAcjVc0KFd36VDtGtPs
VzJp/4+HMRdRsITHi3SxfqQgwUNP4UJEDt9e43YtzYU/hWYba9Dh7FxHYs1DqlBxr+2QZ9+5Js4K
MJz9Tk7KMhajaa+XPIPwwwS+ofyyINSsaSbOfU4ouGOjRwl+LtN8ndKRQI9fXkATopHoqtXzfQAZ
ph9/XJ6/0rm9QJ9FEqS82AqWe4EBdALnZ8IouWOLHTzzldbSdDY5EB2vTeQXrNS2UZN6DlafP4Yi
/1ajdChVmjKkVHnxGnVNmnJ2a8RgBxcokYtCqPT1zrtE4MNUpewddbrxFO8xNKZ9MyH97xs39sIH
tU032pBu/GQlYjgbq89pEKQVs5nrMgkix2nfKQIdW3FxX+kDbAP1R4LcIW0eJ6lxJT/4bcYcC62X
rm+ptb7jkRJs+ko+1FpMoEb78FpCcl5Ry52U94LrGIKg2Vjp69MYDcqeAPtj0JrRVdw9UGvZJZoC
V2+4zbOOivK/rRzN+8znERdxU9FZyYiUiiNaRGuxQrhWi8l7qDWgfPKV/fPcLP881mKWS0IzDXLP
WDHRtEXN2ihei35/eZKf+xh9HmReA5++tVDMglqyGGRkf4yiEsebnWBdeRzk/21hd/nsFttSnjRt
gBg1duoGvXK2QQJphB9e7LvYftsjeKiiXdmTzx3AKK/gxUxSDeXl4rAQ9fCOO527E72SkSKQcvJh
hA/c6tYttAdbS+9iYbq7/Ez/WmudzEuZqjzpQmL3ZVoqmdE0csL+pO7CN9UZbY6x19he2YlzFDaj
A83kenBVp3HxhnEn23v+VjrqYbgKn71v5S915R2f28cwjyOc0hGkUCL4+o6xqsUZSmJTJl9kY1h1
G/qrMdvZyYrIlnIH5WmyxF/HoHF80rQEToP3oD5KWzo9N52F/hzrkp2/jTHisp3kvwik5peK+Y1J
deNvPuXT3M0Lcgc5zGzIuTQ33adj16duzK6puSHscgfcnfZY11ik2Jdf8LmbRTJFOwoaQZJSi5ut
ipRvvdjFTjrexcq2wfGzX4sSz31JaavhO0rxgxrlYuqKzdBD8uxjp22/C9OtH7yE1otubv+LO4Es
xyvDO4Gfvr62yRjGhM8pC4RmsLbtXiOYxWY/bS4PczYkQSdqACZihnB6+jpOY3meD6yTINS60QIK
iMc+247VDhKtqG1yaUOhTNavpe758sBn39SncRf7NXTbNuiDad5Dyc/G0UEpH/NUWHmK575Dn+9u
scAiP5z8FLk7fHm1cCrF+D0PuofFnDky+PZtWLSSW2bZx+W7Oz+uxkkJK9BZRPr1qWqgJJW64e4g
g870l2Nn6OA3hTsaze1MEra6/ufyiOe2EnaQ/x1x2VvmYaXWKZnIVpL7jhndWu1ai9TZEOfzEIup
wglPBfXOEHj0OZRKe28T+Pc+iBDdyeS9jNOl16ws6HPfCWxyaSPBQFQ7+U54WqHVE/AdBzjgxtTe
+ywHAAyTvWtuw2q4atT0WuzHw+WHuTLq8mFCWR7irmNUc7ibiruovZeD10q4r9V9BSZPXZkt59bC
p5tcFmQsxWpjgQ5KOqaf8uQIUsJu1xoBzs3Iz2Ms1ls+VLnuy4yhxvT+qramBrYM/A282thsMJe6
/ATXbmmx8MbUBP8oMpwRfE8ybJmGTbUmfTuXlsdIju84054q4FJDr9DqXkKDYScekyTcAgP137EO
0H+GExQy0G3Z05Cb8a2BafjkjJUv3KUZ6jQHImR/HZRJcoRRQ1n6X987n/O5GM8xS6Qw8nXxU4wN
C9hnLP7y4PlXNU2xZuetLIxzqxE5BlpNnSI+EfZii6mSCQesjkRh35faNfgn+d5PtWMCARa/AWs3
djINZrF/Q2loxHwjX9Orn3nFCIXNmco4Sx2XKdjKMOoCkSOBhflkqve4LIPrvPwkT6Q4RKZfxlhs
OUpXTJlFzhzwY+TEMRw/SDwQvV3DqzYNomgZuVPQQbKXSidWLAdDLFuEEhxHwx6qkzsost2IHwY5
wcuXpvMSF5HklytbrCcTCJdH33fsVP7GUl77ljV05a9VuM7s6kxueinpGKNfbJlw07ukJo3AqVKu
/sTVc1C9XL6Lc3++Qq8iz5mSPYmar1NVzznD6wZ//sRzGvvM4YN/eYSz85RG0FnNRaB7EpIBevIa
EDzUB/Wj1eyHemNiZmS8qzQmI18aMD0JVxTk5/ID5Jv+GXPeDD/Fn1Wg6VJnZXwMnyzJHncaPZjq
e76zbidqzq/1teWqK7nfc6uB3icDjZRM5/VSGYecJYUwOx/XhOtE3wkc2kCHXX6WZz5L+ucx5jn5
+bYknHyA4nFbpSuJ5IjcKb3BVwPhDw1X7VoIenb1kbnXaVUkMCS18XU8GGuGhPUR+6vTueIL8LHO
pgzi0FG0Da/NO5EKvnBstohsV3a3s09TQUgzu2fOsouvI2N06OutwjktlK7U4KoYPsxw5Sx49uuh
fBpjMUnyLKaNALwstTjDDvf+Rn73rtuttcPN6dF3pZX89flb0tmxyVsZJ23RaamGQTBxS6bEV+Fn
n96MzcoQyrlUkD6fp+eGJY57y7b/JoJzG4dC5CRCWL5AItB+aCLYUdVMi32LbdJHUmfWwcOV5hZ6
XHMVpVK6iYA9771cDA4+nJ13FZrVd2C33l6U/AlWpeaTfdBzZZd3GBkNEBSvcHDsgAsY2fQe43jv
6PgoMT0GEFC2UJoYGNASeIMTB3Ok1gsnrFv5ph4N4a7CGKKxRXOcdqVU+iAdpORGT9viAZrQcK1G
YXOfCFVLVioocAmKU2vYhm0NCE6Uf2DK0UabTK09GfZ40Ty3bRjyVejCWw2+Tu2GKMcmp1BQgdhZ
YNQmosyxfm30WN3x4PpHPin+QdKwhoA9H0xAO038XAqowJSmIBiHijJfmRcdOtTDroyVBNgrNYjc
zMpRlus4XYl4haU7rEfbPaWC/oDJaeg70MuUFz+ZzKtex7IDhj6WFBsPO5jCBpmuXsuF6O392S7e
LmqxrkHGdOoWOJbi4skgvA+SDty6a5PQaQ2ts7aR3oW7FKeWb2kToDkQReE54hP3MXmmd4etkroR
pAA4T0iqJYHqbYyqqyS+2m1GMZbelAkE+uAP+jFJWygzSSX/hpsr3vdGEm1yrCY5U3oyPQPwr5K3
NNb70pk7Rn9lnjZcRYqQvkZS1x3yTJowvxzTG/7z9iYwzcxpEkO5AWghUYBVggPOVdGNjCEMdt5T
iFEZZaE3q5T1B9ByVoQbVaUUdqGaCfYoKeSpHQxw+ZDLdfMQR0q5BSkAKjNSFOT5fdZ/GF0gbgyQ
KSkWnTjb95KKL4uKrcC9mYAzSrwyKmboCWEOVmRPfpxmj3BM9RzgbAC8MS/Ld1/VA4rsUtV/V7tI
gD0rjZN2Bfe2+RbFhrCNpqS48lpRec7aQvEOKridfRvL04PUKxmutiOsZE8wHjSj9A6NVGuU7lVq
+JuyxUsHaBjFE0eN4rEDqVsPDwmU6Q7gsuVd95qQ7nVPaPdeWOBNaAxl/iNDqPNMNya61jKohCcA
03XmZkaXPNOuNjzJfiN9WIUVOX5iiQ1UfXy/MqUrv2sJmUdbzvTGtAOcJN7yPrEe4FgB7c4KRdm1
gpoezR5wPW4iwzaBKfUs459T2ZBn8j9D1w8bCcXDs6yHae0kJkVl4MLQ1DcpLBKwcl50nYZaAI2S
8+uzjK3ONvdaBTpFLoL3Dbyhf4UW3R886Gn0xva6fuwL2bv1lYYFnIvawCoa1UMAJ/bY97H4DvkJ
V8YYDiFOd7Q4uvQRGLd4twWSLTHLcCSagf4dDkDjLiym6kqthBjXA/wVbDj45aHENmALkI28ujYF
FVlKbbgWiL1+4X3evxSGBdbTTCwEbRQL7jLSGJmP3bJbVHn13Te94JbdsHWFKh1/GKlcbkFrCRwh
swEzG2NGyU/j6B/DLuR0Z426B0Q5Sp8GtuutGNUynEeadQ84KZdbemDjG7XIo0fBG4M9/D+N5RAX
LCQY8xtfyeDGj0B880mP3zHcxep9DNpNSg/FnkbsbrB1X+vcqhpnLpAk1+XWaClLq6Nh3nVq2W9m
v/NN3sUaLj+A+CyH9jcN6ihgXMvu87BsXDmok4C8RYV8RStQhtqdqmSb1ggbxTHw793oUpw8m5FC
KjWrB2FiC9Oq0ZlqdSocS6zjP4GeWbBI87J5LXPL24xKVbwbqtfsQaiiI4coCZZRaPalhulyJbTN
pjKqwgWw0L8EmTC9qVIr/unVGPyZEecPyMQMELVWfaSxbDpITMSXNhVQpF0Og86G3nNiTNSVWeG3
DA40sfbGmi9pam3K0m4AlY3YnWbCSoh/7otNMwW5WXApxCGL8Ad/E86WMZGr4l3Jwu+y25lrLRtr
Q8zx+aeITtTGMurx0XFa82l2D2jxRFvT76+NMf/6pzHyuOowZyUyNfM/+PjE+d1QPP43b+SfJ3US
mEJsKsCO8t1lV9PezPzDS52+WkvvnjuufH4jizcfSnLg6xrjZO2VprxE3b9PxECi+Oc+FiEh5hC9
5ak8qjLdlEHi1NqrZL5eflZrr2Nxbo9iWemSgnto6quoffsf0q5sR25cWX6RAGqnXqVSLV1d1fti
vwh291i7RO3L199QAzNWsXRF2AcD48yBgYkilUwmc4koradYxMwk2KavJ9nsi1teZoIWERCK9h4k
Bazqz1t6EMhCShX5DTzQ+ZrCQBpISYJn1Enlm7B3wTQOumjRI246Xlcv7BkI9zFaNelMUgPEeEh/
FGf/PO4l8AY1W/DuNg77QfbrH2bx1ThfFfdl4gQtq8q0qs6Rcbfdj/v79ojWq3t192JtyK3okTNZ
69UC4RSnqVRUSfliOUj3lMKq4ccg8oRp6nsqPTT6yad36E5eX9rX3BwPNX8XcNkKVUv6EgTu6Fe1
0cK6Ld/rw13n+tQxdtG9sTEdaOd07/WNYVs79itzcEW8aLK9BzuvMCEw5RTWfgvnVoNQGmKVQre+
VR/HcEvQDiKb3xTrjaBrEEuHjloMbuJ2u74HS4cCLcoWOt9RHbp6zJYNNGnlqWNQqnYFZkOSshTs
8uLzfIbAOXO/YWAhnNoFrWb4zuTPBJ1uFnTnDRUVr/DDSpJ7re4Fl+FifgXTPwo6LgmIy/iSVwW5
hEqOvj6t4iRoqUHiYQ968drB6NrP9T0UgnFnsqjMqOkhXujEFLm18KC32waHn0ISJdj34ZunfUbF
LwHoZJy8wcxXyJ3LvIyQ/E8BCqImdV9+pjdIKzvaB9lEbr/LXgRw0xqu4fDYmBhtUOfjLhmNFIXv
SVNzyUN5q26Sw8/Q8U9Q5wB7qKPcg4D8gCIEPft3omrVkgGhL+s/ZG53MTwT+JBKQk4x2bJD8su/
JR/la7QzBX1IytIRnANxO5pZcehBLwvFAN22nvLX7biDqooNdmnb+ExP+mPwE8+9M/h+jXP5QgXn
ZDFLgXYNioTjNBenclnHCo86RWP4oKf8sb6j9xqzoVuCMMuxHMxLfc/vhyMe1dYmffubbztD5vyg
bkEnLphMqX6nun2HsFjeGRswF+Uf0BcYtqUdbqpj+DPatZkjGlZaqrWCFe/3ujnPF0qqlCFwhhLC
a4c32f5OxvDxa7dhN9IOQoGCbV66XtBgAVbLadQRWTTY+SwKCKsgUYypkzj3zmFod5hWZZBrPnmi
0tJSRDMH4vwe5pUGq50afKXyuSnfVf/QEMFalpz3HIKLYaMC5grND+SpzUOfonFBVv8ipEGZHfUk
kNRQk2epyTFYrSlTn6IFwoABQ0qupQtSxFMUzDuWWcGEb5CHyGBFIDqPfRrpbUeTmzqEBGkOev1I
2awb+tK3B9Xdf6EF90kKPEODLJhCC8hZBXu/pCCOf4BCaC6i6Fy8EtBLo2kTKQG4mThfEiWpDi0x
QHkP0Z0pQ+HaBgezE0Ky4dN7XF/WkqXNsPjAVpGZV2QRsFp5Q7XzqG3b7mEdYsnSQMyMLD4KCCCL
5JZT9oaSyJikd2p20iGqVKeCNSxawW8AnmonyUCBS4OppNO+ZN3WCI65tzNUQTC7uFNoYcZs6DTD
zvfDmyTMiqqZSgXmrvO3kIwH+5fgUC6tBLRHVJm6HKyr7iVQmFJIG6B1JAgykAJvY7AKJ2A1jtz1
T7LoN+dAnDUTKSq1tJ6AqprdIiEc32RISLpmXVX3ZompsxKKj0ghYdiQQH7QGPVtAvkAp9Egbrz+
Y5ZO1hd9I+wQHVlfV+vMqya1OuYjhDcdM94SBYNYwaNPjjUm73pZUKFYMsU5FHdZZUwpECwAahra
CdWHLhC1Mi0jGGimR6CD4ftpsbPFqEmSmtFUZqkrSECd1VZwmBYtBAXqf//7fECTWVQG/Rfe09ln
1EQbP0Om0zJdNRTxnC4NzKFOhbB+moHWcIIvlwJDRMtGCSjaGhsM7iAalbY65I8Z8s31aKLXGsTj
fuj6cX6LoaTzgLz9CCrQEs/JSE2RtiR22EHhWD43noWktWAvloK7+Q/kjLiGTNbYTHvRSG/UuA+M
mzRwgxwc5zcF26uiBsvFrZ/tB3djol6AYCdEdStGvwem322DDY4Cpjckd9dPxJKrmS9s+iUzI8qs
SJeSAQuLMLGgvtTSmRCBB1i004mcBuH4xJnM2WknZWA/IOgnjJTbIJZRcxc2Ny3v128IzlQHI9dQ
wMB+NZj+cAIIw5+zre9CIncDqYKDtMl+hc/NExXEBItJB2O2NO6+aUczkCBciJQWKIzO9b0i2Si8
2J/kVtlIGBRmjoi3btGD/Ua8onHKEgukOkBMQgKl4ufK3GbJe1LdgjFqs24aV1AU7zYEUxjNB2fE
de+p6iltz9AXZjTeNm++FToErTAhnDX+DeZsDuto0ye6iK84NO4Toi80MpoCaG0BoeyXCHKPXfAw
lt0mnxRcabhbxxOtjvt0aKxtoWQCvKTqt6mp3jMk21HfcsE1ce5zJREctCsTvVwf5eaFaK0kphnm
WJ9cO17/XEK73fzspcf1ZV2Py3A43POspigPsww4taV8r+IosMsok44yeqaUFP01ct8bbkb73CEs
Td1aaX9JUJwQ2I5otdztV4V0kKF2XqHysIU2ETMVB2pvdm+KItjFz4jwfmJ+x1uJ73JANjhVrAGf
MWDg/d9CxUxmsW2Ub4G3X9/ZRQOdIXFXQCeZVjb2QLKU1xqzc/02a+wxK+0GJRREUn9jLxjKx2AE
9AbAmHjpmDWIftVhO33HAkihDAE2H6QqyslIOkGydvFjzaCmv5/dAQjJGWEqoJgpP1Gl+xbpg4Pq
ILSeLMGqrq6byTpnUNPnnEFVkZRl0JSrHM23HjB7Uth981OjlWBFy6dghsN5k0jzM/QHsMrJfFcd
IbOMjmEQdmewjSJ5rqmT1vcjdXRRk49oKzmvEptB3+QltrJAG2it4AmSlI0ddzkk2nSRS7nmqvja
TTTwgQtEmTb2cjeLFL36lgw0Per/SZjsEMW/o70Pmbrw3cvQxaRUza9IR0edld0GkDMMMDOI9/gm
NZI3zfjjHOrl7zE4H9dKZsa65mvXM1uG8ibVWjsJDFfPt5DUSyyXVd1feJopd4r7CQT+Gj+6JeWY
TOohSYxRwLxD96DpavmwGVm5wZUimHu5fi5jgXMwzqySVspp2xcVZNqO6sSV6IBPDNMRufkCqbXE
eguEsfE1IQqHyX3ktBhriE0DU4PGRHiX1thItqmjp1i1jQb6liefQIDGrUqQsZ+geiF3N0H9aIZu
aRxDn/3FCZ5tAd9dLUmDGqgJfk6l+9+7uPo0oAbOek+Q0Zm8KR8OGChQgSsaCX+QRl6atsz8XA1z
wEQmqKGM7JtMR0FMv3R1zCE4twfhQ8NrlGljIwTZ2hE6h+4o3cvxKzqo1u8OERTn9tAaQ81axsEo
K9kOUnD3F1tmHnUpc6o/ntj/spffO8fZaF0FoBGlWBYckUN6KHCiOVQTJKGX/DhkQiayVJRcwQJ7
+Xni3qLQP8OpiyvU2CKwPfrekamiZ9fSnTuH4dZShknuFWNVOWN26stnQ6req+yMkbetQTCxjrKc
wLoXL445InfaRlXLCPhbsHtZDzqevfUPFqee0QR2E0rOODgNpOr+wjgUJOHAzIqmSX6OrEYcWuNt
WYFfrb4FfyGo7To3qc+W/Fyrf/ximaxjBsZFMSzxM18PsT7QHLk9ph+RUHcK6Od5bNv6aOppXU1+
za0H6JaS5hU6nIloumB5j2e/gTvbfgZqOKvEgg1ULL3vvfaI3HBaQy0aNxhzPaTXqXZXmd/W91mI
yx14dNoEJiS9cQpHKMQmDmkf8tKeVN6QYJMgHc4MhlYciGiKiiaLx2W2Yu64QEpLirIByKyB0lt7
M2LQF82B6+tbdJkg9gXNLIZ28Wi7PJMSOutzyW8qR0GLPdqs8Gqqm/d1jOu+2y/7+Q2iXIJ0Vlmb
Vl9XKLLfeQwhzptl7UrpNtXObQhSoTdL2VX1meYftYh/Z9EZzNbHJYmQBdWk1gK0mtRQ+yD2GD5D
/4+BztQxrD2TTF3gDabDfnUJgQ8YDWImuEmuBsEg/kz8EYgSex7aEzi1TUhDYuYyUdGXUe9p7gq2
d4qQVhD527WlSlJBUhKvRHNXK66BYlqMQdZJ2TSobRWvjYrZJKEC3EX7RL7ZUjHziblIzutFJY0z
vddLJ5du0QUZe6fMP6wvbdE6f0PwAyd+kxV50wCiyDDQYkJeCr0t6xCCVfDTkKnsdeCzBIQeEbuE
hrg/HIPgn3WQ5RgQMwIYeEVlDtOdlyeA+HISShQoSRx8w7/v5JLuS5O5kTeeMl3ddcZDpsgIB4Nc
4L0XT8AMmnPeY5mmY4heSyeRXxnaHy10DHSQtmi8b2r3vYLcz/paF+1/hjdt+Oy1VgSyHnXttKHW
uFPHfqd0xGW5YqdWe+cXEKVF4h6Mwpt1WNEyOT+d9m2vkglWsaRXyfvZJkVgQ+Rgm6vf5TZ1O4WJ
3ouLpqOB4wSM0hj55MutYN9LrXrEzobKsFWU/kUe2SmUGbrOx3Mkv4TyAFo8/AxzQHe0V4NE0pLe
CBRmaOXtcqMTxASLpwXanEiJg8lG58lstD4EvTX0uDGF1u8SpXnsA1VwIKc758rV/AcBHu3Lj9sy
PEjHABAgO+/0Mx4vUbyj2lbtBaH89LnWgPh7qdFNTAGYCDEMzwmhI9bUgc3icZ8FsbtuOcuf8d9t
w9DS5ZoUmqA/fvqMLfpgjQfavdWy6FL4fxzAbxDOAaCDeyRDjfWYqY9snmpPospxMuljOlHm1qar
oPdCrkSds0Jg7vhn6EVngQzgltQuJr/tUXWZtm+jwimh62vs1eJcmIJXkmhLp7+f+QDa5jGNQLaM
IeGNidFTDxyglUgdYBEEzNEQmsEf9O5cgqhZkvZ0+m5ZTFH7YTttMFwwEzjr5rFo8jMYzrGgbX+g
EZqy0UIN2Tz2E3Kptp9Th0RbcJsIwBbNfgbGxXyyVZt5OQCsGDCCkpxZC8oK/0eVjwJ3KQKa3Ons
Cxm+XOKNBKAwu4+6nYxFmdQZRCNXom/ExQg6wwUQRzAEYiL/4adPARm2aVE9rX+jZRi0pU56bmgR
57xFwfIgrUa4JVlF24s6II/91Cvy34QK0Bb6F4VzFFnMSh+lj9Lpa30vW8HzUIS7KLMEz+TFm2wG
w7mKJjQTv6EWfCze/WOw07zM1cN9jeckVOpG0etVtHecg6Cl10EbG3B+fg4Uh2H2IQpFFSjRmriz
imRNYBk9ti5FfXhTKlYQ2eGY/ggTOro1iZFMgRyf6qrJ2Dyv28bi+YVCmYaH8kRby62vLKqkNiwP
0PoR0XEvT+LyGxVyvPLfpDIxk/4fFLfKCu3EWsYAJavNreoPTqQ99inKfKTxf7ZlclD90e0wk/c3
hjnD5VyURmJMfMcSYh9YRxO7veG/+H0nSGQufsMZCueb1NjqPHVaHdU2dfLItNCRB6h66ltWWq4v
6jFb9FAzOM5DYZ6pseQUi0pAX4NEcMt2avVdM0Tk0SIczkXJSdfSgmBZSlFjiAvhWhEi+Rw/NXkk
ihgnP3QV1fy3JpkPnzIqpR5E33CXgEKmO2BORo0zJ2icsfPsJH4arV89ec61er9+Bq77L6cX+AyY
c5C9ZCTGmAIYMiQbEv2qMEO2pT2xa7iyIoYWPHtq28G2WrrpEKyy1tsqmE5RMN2htOYjeEDuh5SI
KjvrJoWupctbKKtNrQKPWunU0UvdHnX6UOfBTZS8oq8nLg3BMVl8maBlBGP1qHBAm+4STZUHxsoE
TqhM0PjBIAfbo8kG01Lyoc9+DJhmtYK/uc8hLgY2E7z9EKRcQvaxpyhhCeeKB7ptBm5Vf6vUfwpD
EC0vZ1hmOJwHkCDHGVUelmYWB5YdUggOSx9JuU/bh0HeycqhZ59l81IkD1CFF4QSyykyvAVAOAVF
D0jwXS5Sa6Sg7joYV1m7enkcGxetKLaan1l+Y9WbCFoYBZpfIUG7btWT574+Tf/hfjUIzWKYDEQD
Qxtj0ROlc9JFkBsWHdjF1MrvpfG9X0Mr1UkiA4Jm4UbCKpi5NxDJKuiH79Fr2WyNYZv40f+4Mu5c
mFnGSNLCbHQJ3a+seR3LZLe+eYvX/mxl3GHQDQxYY6oOrig/lWnmhPmziet/HWT5xP3+Qtzda4I0
UhoGrAM1PluTDhXCzFJR7QofzOgf6/hmFKmxiYyCO3FQvk2zRgFk5nkosSU3Xi6ielq+MX6vijts
huqhKYMiqC0wh5iVp8zLd41xCkGQu759y0C/4wnuG4GzsfMwt4phY7O7l9PIhzYxdds+s3Oqva1j
LbrimQfhbncNbDK1MZmcWuzRSWl78WuFCjQoJhp/Q5o/7iSdLqQZHHe7GwwTLHINOD/9pwjPoOoq
KOZ4Ba5p0RhmKJxnqqzISJgKlDYeD7refMqNIojWF7/RfxAoO146v4REFstCQIQFmuEQnUiQB5Xu
k2K7/n0WzytkzBUdFBmQ7OTsmlqtUkepj0R9n58kTQWBAnk1SvNxHWbZmc9wOOOuQQrZgMwUdtC9
oZQlq24UblXZBqOLS8oNJtsNzw4aEZ/18g02w+XsTxmkqmrG6RJBS1XZFjfeqNp4PG5AV25ncekG
1o8qCz5YVNusMCcK/1vTHIK/OXKzn8HZpeqNGXRPp4gkaW6Yxo4VmrrSHqzemBxZ3+ppRVfX1wyK
M87U0lmH11fpNOmnDsMpIzzu2Lbq3qAKuF/HWrTS31hfLJmzqzKuYi+DlDOOW7n1g9ABlgVtJhGt
2aITmU42WNnp9Ba/PAya1huR2cFIi2GnVf+gU4fl6SYkG71+KYlIZm/xdpmhcd/Kasy4Nnt8K9J9
V8oXoz0q1mvnBU5mHiEhMdSN4AyKALkvFleeBMKfaXngN/NBgSed5BKyuPk5VV3dcFVROmjRf/1e
Id+4qQcB+H8x+e+gpGAPyDSMUf28bhnLrSIzDO5p4FVo98l6LIok5MFCP7RdJXlr5ymUB+SkPxdd
dEfq6qNUu9ExtfGl8saDRD3kD8O7sJQDp4RmgZsnGObKWg18BUOegnrYEw3nXw8F4FdCpxZiZ6Bh
uZYiTDypJqkZovtSRVm/8ncENT09ydleiaAIXsQ3QVvvoPTmMPhiiJUd+hpkUOv7pSgLx9aEcCY0
6SF6AWGlSxv3WWpJzfRNBqdwTBNKP+Y7/geNYuZZr+za/UZ+1g55lG6zXf2igZjnQbodduu/Yuk2
mP+IyXBm57kGV4LCJGxFIaNBsgPJKwh5MNT25yhQNfr3OFvTVsxQPIhO6kEB04jIeCOhbpQw7ewX
8V/V4GY43JZCWAyUJxgRdJDF3ate7hZmZcuYVFxfzrJ3Ag8ThthRS+PnlhJDy9HWhuWYxktrQAgK
SlR1i+qMK/cPxMgEcMtXqYUxPIzkoBrD14f8zuy9WIOlYLYoMQc7b25T1ID74LkPTl22t9CjLIHd
LhNxsi+6jRkwZx1+aElJjoYNB4QjO6nvdp1IFXTxPpkhcNFIEqQ6QilsZQ/JnmzcMgNS6OY+10Qm
uHhJYlDeANO5hRZ23jSiyOrzDqaRBY964YZouCCISjU3bEVX/9KZwlDTf1Dcrnm90pIsm6CKB03u
bKMimHGKBHeICIXbudQPNNmacnVSeGuhMSBEt2eWCkxv8aJCczOBrauQbeVAgg69YmqFzyPLKFaE
t0Pk5MSHHO2dlbhRnNiF+n39bF3LsXw5Z4xMIsMKEUCeI5klbZzGJiDrzI4xTzzcG8/VeRqeJhvy
XtoDgrqD/wtB3Trw0qFGxfNfXD6yUcoYylVfb6TxQE1XR+NsdK/4R5D8DiKpw+sp6stF8nWGMDPi
FoEw7sqdZWNUxJ8GqJ3RNu7Tm3THjtZovxE7eSm2/iaubc1zJMFzY+k8zJercC65rtXQ0GA+Y79t
ouMwILf8DPI1Q/6xvq+LhcM5Enfy9NTKlA4sUo4SHeGSm6HZqOSog5bIw0i+sS1SwylESd9rAkJu
h7lDSGnrK62EHa7s/DQizH8iEWgPbRQ/grf6xXs81hN1e7j54YF56bC+ZlVkTNy5UcY4JG0Ej23Z
kCF9Nu6jt2pjuqCbcwYo8draQ7ShIIsvD/pjsZG+Y8bqsKveGaybORX0s21rQ53osFe/gUfqQTqG
onfSkmsHiz5kVSDmiMwAF2EnxjDGURrhDuvPXtg7g/DaWnJQ8yiL++5lltYJGXB5ZJ6tQ1NCSnee
cFBh8bk3R+G+c5nooTZOVxQEuAntbTM5sdTRgk+1QS9FIm0t2S3Iy0h2HXSWB9F4mWiR0/02i2w0
VHXRuAh4OX/opMIx0D6YZqIi62IEMF8l97W0OpXUNIY9If1Q0m1V3Y7dqyEZTpi8V9ELyfc6yM7G
x3UzXrqc56jcu0hiPfq9UyxOK6SbeDSPXfJLkpO3apA+15FE28g9iMqWQI2WYn3mcK/LL0P7VHu/
/icI/gkUNUmTQUsMT6B4dJRQAePbuB2TbLMOI/pUV+z71Ar0pps2TcPs9A3Y7kCveiiVu1aHyuRn
JB9zeUOMVOByBDvIh9h+0LcywdSm4+vvJVLYrfygK2/ra1v2av+9m/g4VKcRaJsZvlLYoZm0Be1G
J71D6+hY6srPiD5VNNyvIy57qd+I3OkerLhMNA+IZXECgW1up0YpinEWMUDSBlkGCBxedV9lFa3k
bvIgShOcc6tDKsjS8uZjfSWLeydrFvjS0NOm83tH0O3UJcqEUoDOX7IHcvKSYaNIKnTo73wkzv83
PG7nUn8c4ghKlRhJfSy1Oy/exsNtRL+l3kMPftN1sEXjmy1u+vuZFwRlQBRDlwrvhHZEY/yhxOBw
EAv6Dxe90QyEc7Wx33Yo7wPE6woX4sTQi7WQa6B3aGoRmJ3oY3Hu1vCzSIlB3+jkaL+30J7j1uPP
oX9SlaNUC6rhi3v3Ow3AFxNBRDCwBErl4F7c6EN3I9NNWOSCBS0HnDMUzhwyDa98tIxWDj0Fd+V+
3KPefoBQTYYKlI0aSg72GvWQOdIp3RIwXJ2oK5J//1IK5fOUs1wD4aykbjRJK2McgfbjTkXE+4r+
xc/3Z0WHxHEBbmh9Zzrg2n+jbuOoN6Pu1FsR1fbXg2XtN3BGhDxwn1Y+9qEZ7GyTdo7+2B+rXbuP
fhYfwYPqxsxF4V7IXLZoUbP95ywqyZTBqArggjGUSjZyLcd6r3x6n9DaQDWcbBW7+Im+jjuGxnnT
TUX1x8XDM8Offt/shHqaFsdWCHz96WSlCIFBMRu5+PZkO9j0sTl6j8rZG23/57pnEOFyF3tkVEw3
MnzzCHxwyI9op1FyK1HZWoDy9QSZrc4EKZzcq1hdWP6MvKMO/e6otcdC8DadfuyK8Xxd/TMYRa88
NbKmTfRTKC+a/6h4Q1gyKG7VX2NA8KwhyFGL2oMFpvOVzZyhatlYBu0A1IZ9ShAnS+K9B869gT4b
yJGG1Xb9i/FwaMGXFRVNBpBUQmqMTHs9g9NZMqhFWFA7LX6GoBKO6GeB7zcW5yg6mIrA+012P9/S
LzSNgg9FgfQd0v2XaGB7hfKMBlZiiY57VfUecox0yU170hDPq6OItYQ3lAnOnDTlQctqTdMGl3AE
DNzgYbZAgjyNwjWurnZbc3Qg0S24fnmvDkIUmagUqomaCioNfkStzWov91sLDL7tjzAnD3FgbiU1
f17/Vte7BxQD+kugtgAgn0KOGVjC+zDwHVRBP2qW7Tw2PPeYFbfbEkPHckV364BLy1JNGRxXkyAM
pGEv929sMnQyyLHvmPlzxupzEJqObIg27yoHJFOIPWjgHlKQeULiibspEqUv01xKAuf4nkJnzbcf
7d3Hm+M6DyK/OH3wS/tDrwlULRUT7TxgBOYeqQFaaD0dOiGOsis3p+12t7utNontbAT28LUza0Cc
5XWq0sdDiJoSxBVtzJ84Jf5EDmo9+H8qFjn9SfHP8f19c7Lc093WPvTTwnf3H5p9q9nFRneZq7sf
9j2mu8G3l9hvO/fJ2T98fh5FLTHXB+VyX7gvoNAg9ksf+yKZbeSE0GHdZTLL0VweP5p6J/9hNgof
HJ+BQurVMHBLfeVTZk6nl5Fn76Bd7URNf0PLbEsK84Z2xanva7DcizgHrs0YUw0q8h6QmdShi8Hd
hqxRsixsUL6s++amKggyjUN3ZIp0v35c+AuDXxZ/64P8vaYFlhVQD8KS782YunHV7cHms0cbpG2A
lx1aBaJuhavloZ5EoaCnQ0IIvao8y/Xoa5VKJ/ENH8o9RgNiz9iwqSrgmFpCsfDZwHcGzQgQhl36
AsULrLKr0bzUVbd6yWwkvZCLFpybq/OJZni0gkGOYqIiu9KyQ4mIETWDYp7ZNHtdkmy4wv36R1pY
B5YAAejJWxuUl4JqRr9RkxLrGL32NQjItjLkM0lMgau5gsEXwZVggfIMEh4YNbjcLs3TK2gJaDBx
Gtu6Wm4achuLBF2vL+9LEC6rm7JyGJICMlV9iD2TfUgZgF5Mw3N9VKVd4v0K+vJpffuuEh4wcugC
QxUTbhRVTL6y0oasi4emDx1dCR+CTtlqZuT0JfmQZf8BzFrgDiFvMsqLhV9sQi0WWMjVHYg3O5S5
0Ic5VQuuzLBpQI7bBugh7kgLRvfO/LAyU/9RqI3syJKebRLM/L2sr/nqW06YKsENhbrtZPuX37JH
ozuEcEG/WEZK4Rp6Hu9JXoEgrMOhXoe6YieTgTXRIxJESSCVVaffMnONQUR1ua3kEOMb21H27SAj
bja+ekm7r+LXJuk3kX/bmtIxSKatdtLkeeh3RhptWUwOUnMuvX9M86B3B8EPWziaMr64AYUpkH9c
sSKP5dBBmsEIMR6PntVNG0WIoqysUnPbhxrJKR7y0MCUdRmjp0kyMLGa54p+D2pRySVh2Xj7NKR+
cFPiZhhsxH6QMokL5aHz+x4iB+3AyFaWeulIwUioORAlqCUn7yANgBb/Qn2HYgF6jyOtiJrN+tKu
TXoqyFuQLUIr6teButzzUvdIPGRg9IzKfaTKG/QmjMaBZE47bk0l2xQNsy10EomShwt2BVww2yIe
nnLynI8YiwBjVgxVXh9HSI31TV5JGx/MmOvru8oGwKamu0GFxKqCLgi+rAeJGUtPS1A8tqBF8iFA
IYUPFn3RShc6aaUe23XoFt6N6u/a/BVKfz19wphz0P5g7KhBTFFz++auTwXbvmBQiMuJqk2HCtVG
7lShJFbo4SQFEOc7D/0fMtzW+sKvalFfC59BTD9hdpiavkAbTDU1dnxEmgMlT1RN25vhHUrf30QC
DQuOCTyPBPYDGQgwqHO+2MLwZIGeEtAKNqk9NLdddVcrUGqvNlUseEUt2Q0FYSeWhzcH6Ggul+Wb
hoFaPS780Wf72hs3fqwfaC6i0r0KCvGfR8yEAX+YJ+7kq3AGlGwSKSOHjal6WxR0hASwx6Be1JK9
HPqG4GZexAPZNG7NiZ2CT6XH5djKlVFEmHJIbpT6mx8qWx+xoYhZZ2H7oDwyqSFCfg0GwK0rTOIW
9I4V1jUUZ9xYH7VX7HyJPq9b39JyEMggzsXotq6Z3FeCHxwDhM5o5Im+y/pn224N9ZMF73+DAjZ3
aLpD0Iunbw1DIgdNiL5ynxzq8XOE8fn9fdh+rsMs7RlcFcShkdXArk1/PztJUVIjuPWsEEOnYbOT
Qh2Fa+iUYfQhjEST50v+Sp04lhCt4+l+dQdGg17kZgipbyXoyGufmlYLha5IfugHkuX2IBWZYhNJ
IT+rrAMnYT00L0noj7dpFxHzvuwT1ATbES/lHUjbSWGb6Fj/RNN6/wze9OQDepT63qRZ5SODTc1v
WpSLyuBL+2VAdwahCviiTJ6dqmhwT3XEgzyXNmy8AOV+C/wunoiRbsnG5jDcDZIpXgyiSsBg/n87
9Hu/Jo4ex5vRe13//otAE3Ez6L/gr3ntAAuVTzZqiPeb1CQBRFo17U2mKDYgaaN+jEaAwGAdcWEH
weSLXAr8D52Ify4tjpFUHigLE3RdxQfJgtb6iMnZWkRkchVC48UBApPJc2N58HiXMGqpeFpdQ8HF
00oMGDQW4lrlZrAay9Zra8MgodQ0v9aXtoyJ5m+IseI5yt/7tVd6g28C00KONGxhtgcmP5Q5Ho3p
fSwq/S9cTKANnd4iaH+E6CR/dGHsUOSLEwdKd0eCIDFtzY3R/AprECGbIvGMpc+GzAqic5TXTLSZ
Xu5n4dEuVfQ0cXyo2xHds9ER6SrVHxaHcPOhwRCNDCYEJ/G64tbUQFRdsqQMtDo5dEmQRIhSZndp
gKEs0fjiwvbB3vHsJWBNolcGglkAFQ6lj5xsjFs3I610ghP5CXJGKK7FJHM7vysE+ZGF0wbhR7Sr
yugWRQ2F20TJo1KhaDRyMNt6GxWdkxKUEGm697pUkLMQQXFhCx3VCKkDJH7j/JVB2aBCItHI3wNt
s27zC3ZxsSTunIWE1LoKBmAn14eNX1Wg5IZ63qj9udfAIwX/IKGt4H3I3e0kJKVWQpIRO0c3jVye
vZyBMLfcrq9mChwv0ntoYUVjIfSk0XeEa5GDUdsyj6IGzLh59NahvqqrT+sAC9sFOVMw4uLgUhW8
uJfHiHksDoy8gaRR0OGkpqAjiezI++N8/PTyge9DGkTVicmfVqJXNJAMKJiYSX47hrodVuSmyT71
KrbD8E/lrvlTO9niLIgINSlC/IxTq5bWc1IyCFEyfRw2pTGUgtrNwgeCg4B7AMMDHj588RFkpiH8
B6D0QjrQwbwbZFEHoQiCW82gB63PPECUrLceR7+MkFb0/cd1Q1g4nxcL4SwtGCC5O1pAoZ1kj/A9
GioYj6okeistuDnggKXeMqEjrfGsTF1pkjFDaRrzSBpGek27tbz9qARuMcQnVaKiPM7SHTjD4yma
BqoGie/luANZ1dtVCX5zaMaatq8U3zyPbv3Q3wV5LDi3i6hQ7pgSz19NrpcW2CW+XvlhkThjntyg
LsSSfxS5t5l2n6oypPUEcEsPUAQvv/EmG5pZvNJlJlpqgee3CmTlIYJcQWFaI44/PHX6XYo8sT64
1h/rIHydtBku5z40UFoSAtl6lLpAphRsteJhUJ87bVdjtUO+yysIPIbZtqkOhijdsGhJM2zuXEDF
NG38FNioKsFyDB3yttL9kPgnWe/sUU//PDF9scfcCdF6Cxd/Pq1VufXl1C6qYGugJeovzuFsVZNl
zb7kyCK/KSfLGSzL7fX6e1c1NiwWAr2hsP9v8dAjw0pMCKFPna2XYEmd+G2lIZVb69A4CxrMDxfm
Rzbl+kLvOdrnDaRCb7MSKlfkQPRdEP3wDMNp/fc2F/ifq+kZGe3zsEidItlqosbAxeGE5k2UeJ1u
d6WlPmajTKbqiX7s9bF0mGXVdpOPqMB7Cm6RDEoFTeM1NjQcOrdSQ/o3H5tCQgRJUvl6lqdV5Nps
WI0cVVj9k9IQwoggREqoL0ixLH6BGQ5nxCotUIGw8AUkRd50o+JItYII8DsEaAURy+I1YllIRiDH
YlxPexSI9Fjf4LhIg4Xpd6sA41kuAFkIJ/CWmnRqoN6hXyXtkeXpU4KONAeabDb12a2eQMG8FilW
Lu0anjQTWR2q7fSrJWh2SEzWSgGq+VM/hpE9G2RIDqXnN7cB+O1e9TR+Wz+TS4lb9DOj2wOmACIn
3jaDNkQJJBwSiJjHm7Y+IA2St98MPOaGm0bCuIJ5SrpN5W3XcSeT56I/rBEvEKTHTKhMcMcz7zKj
bXyCuxLDGLRm2i6uBmKTXK/uaX0TJK8TMbdt5j/Wca/oOHAWMceGJDWI2qfqEgdcWONQh2qj235l
ISUNsuZbKejf/4+061qSG1eWX8QIGtC90rQb70d6YcjSgAZ0IMivv8nZezTdaJ5maM+GNmJ3tZoi
gEKhUMjKVFpDDykq7V7RO29Kxqe3bmAjeJtH4rc0fYwN4+ugxa+G09BbBVjwLeXAx8cx3hEuf+K5
N+P75rsZ3tcIys3SF+aK2iqg1cTztfHcsbehfL/8888P8NOfL4XhsmjBnpdoqKtqW6q82vqzyB/y
YmuC9z9e00U73zWnxqTQR6CuPDGUw7woD9Q4ARMnxJctfY2EY75inboTHBjRDDUOIEWB0T+N9pA1
53jwQq1YJ8Qj9qtJvxrGi4L+5dq8pvpLPVy1fKNGNzpIXy5P55moyEd0R58ZuttQR0Zh79Q2xMSr
vDY6E7rVXzQa5BE2DQ9t8ts2wS8TNi0gc+YQusNLRNtN5N6svit/6GRJw8c+AswEr/N4XJNdRrGg
ciU4nNoeWaixgEY1qHQOHQkTPfWZctcn1OMZtrHli1rzy2oj9BBsIcoUDOReRwdFsquRgY+RR/UB
nDBbbj+X4mkAY5MKviYFqkJmshkcdGNEkVdlT6TZjaBXArEUJK+/kRJdN8pNx74W5FfbPLnOHXG3
GQTRYiBfUGDMi6fehpDU2iVvIT2cQ8jn0CVvTlMbfeM5hl7HFCQAuSdwBYtBWUruBNpmeoZepEez
X4NFLWyiE7PSomcCwpz5ALN83IChQQCbQp5Qg4Ozxdcosa2kTufh8mSUcqvVBHF3p41hrgKZTTe3
HuUHitb4jvs60HTW+FN11lSeFrbu8RDl5/eUddxSSm56prD8mE3ow4co5xSvDO2sq/ef/WPjwoQr
NHSxjNP9E41jZNEedsZJ+Dmglk30VOa/XPOg9Q+2rUAMIZhowMa3oaHottroxk+ULUCCaXl6MXgK
Hr6YcTOIbauiZ0Zh4eUNfobClT9QuoFERUzMSsPkm+CJ7JxDNsHnSQFz2PM2oCm/8lHzmlxHV9r9
lH6t2BVFX2GnQn9LuGD2KwFYfeiN1lPrO3RZeY19q7fW2sm2uF5HWaYUA1GHVMexxTzGE9SMbN+l
L2myrwHUAh4pc+OA2I8OnmBRSXfrN7zH9uInqf6Wmvhjso6+QtqPeh0Jm0b4CrVDg3b0swZssOyL
taB7niZhQ8zMrw70Bgjql6dOw1V3YqUmTC+vHwp9kzR7yC57SVp4kKzp3Xe7+qJiwnEzxt/fTFGF
qvtlaIAfeV7xjtnSWew9+hJpwFB3MgyjxZe0QPJn9a4HHLOk9ZWjH9wISW8TaMacA9+p7aOqbuLp
VowvRImCONv1eIDMstHT+0OD9+vWCQsTpKSp4QnSeUX+boMOZqzY9vI3LyR98+wRsJJBWdzAe/bp
7CkUat9o2zAB6nyP9K1tf1HANta0ZCuAG4j45HfAE4A8SutWdvuik2LJZvEPBxg1ad1iCMZVPJ1M
r8+HCsyybRUUCv9JOryZXx7ksod8WpLWJXYiEPg0sIQXP1wMCl9JNp0p9la/Rm62Zkk6CyDTZHYR
haXYUIMIR+WE/j0D+tNrJBgfKLtzX/szJvkYIGXtgHcFYSeFJoxDvEnHP+YH1k9BkT70CvDpiE2x
5k/KraZudeMQp1fERRrymrvvBnu1nQn/8nUYb1B295r+rnQLP6vDChpJ7G10Hy6vwVnzwEc0mCuI
HyT31gds9eg2Yxk5CJvmOGkp0a1IugACkg+xZuNaLowN1clGqBMqOXZQuO5XGv1oGgXY3CjdTi4P
qo6vxPJlzz/6IMn/poTUAhBa0yutaVONzNfUzkvc6xYEXK7CUNG5atX7obNAHR9cnowF1weEBMqd
cxUArHSSmxR6oQxpgUBRdgnqVcpNxPOwy9nKw8fSEGHHxpPfDAE8gzgrLQWPqo0ILEyoHyuzBmE2
giOjGDtgZqNW2eDPRtsIsiPgpMGRVtARj8McIuP/YsAz4Ak1GIRp+YUpQh+8W+Il2oNE2z63h006
lWHVrYFglhJwE8WMP3akBALsJ2OWFLCTNe03ERsB9IVfDejugK8JHGvmUxQPe0el167K/YIkD9ag
3aVoNjT5WsfV8uQffYuUK/TUzU3VxCL3c7HD3PJmr1o3Fdqp3fgO0vSNWhxs87ovVnba/HOlyGBC
lh6WEVyBBZL8Go1KlpbOdml2sLTYd7uV14DlkR1ZkOKpxsmYqiVmuXBvY/tNGPu22NHhzRAPRXUA
eo3o12Atu+xCS+n9ybikTYO3ebA2OBiXaYPj/S1Som2uHpTyvkl/5x1QFMC2rJWTFjeqMcMOLN2e
n2BPT0ezw63VGjFSYmFfRGRXKJ1Xle7KpXWesLMlOzIjTWijNsloz2YEemPYsAW7OuiGDfFYGRbQ
TytVhbO2b4RiAEE+RyXNJLJsvVMYTilagdBuo2Q3AI2n8a88cVFpCIsSJ6NflT81onnFsL28jpen
1D6jasuKXENvOw7jNgkHV73jRnXDc2dlF6yZ0U5Xbsopalw5xsjMx7a7y6z3aU0Ve3Gj/ZlGdMac
mgBffaL2AqtGJ8VTh9rna5KQa4OQwhmtOtUEugEhJEm2hsDlUsQHt2rDy0sye7HsfkClAWsHSp4Z
i3w6kLgWSgFOPeStjRGmNSg8nRut7gBsvFKsNRzcR14nWUMOMCMNUCRBr9Q86KNEICYOM9sMK1Nr
Bz7+NhN9V3a7uhK+lWU4gO/Uqfdr0Cs2dg5BpS1Iy7eOeHL7XW/+dMmtavys7J9o/SX6vduVQVtV
ARmuFPubAyZ12q3xOi+Fu5MPnpO+ow+uMrx8stmVMqq3d3oGQey66n4YLuvBxZRTgLOL9DWOs/Iq
GafUVwb1zkn6Vc3AebXPJs5C3jDfjoFBlZbJ7istIhD28DrBijBx3DrQjUa91qIq8bgZu+CwGQaf
uNlTkhcF6BQmdMykpo6jHkA2zV7bAEshGbAyMBABXQ1wysfMHc2MgkVr7M4wvSn/4oLO1yzfY/Da
2PWL5exrgbZc+0khyt+768l6SPOAEhvutxXWI5n5+XULkp5Z3fM9LfBoDEgJ8+IOYomX98gcE88m
/8hrpRAdF7qTdgqMFlMI9QtvgBZOk4ITHkDnPiPoYnxx7L8mr0KkxrGD2+1czdM1GfVIKmGUlsDO
NEGN0YKT2UGQAaIzcG5z+w66VL+JVTw2lrK/PNqld6pjw7LmbcyhUY5Zni/Vz/3wRdN/x64aMOe5
avZdhl6V6QEqeHUPSRBz5TBcCHow/enm0kwnet+igAnTlln4Bf8yoDWGl4+XB7iAipxn9tOKdAYC
mV/zaISVDEcsp+02HV+rccJpGxjOt8bxtKT0UCO1qw4+5U80CSbwDVbjE7gvA5puqu5dd1Epzb1p
er/8ccsR5wNA4MxEWHK9rQXzcMFG7PSqfxHjVW7sjXzD0fYipl08Ant5VRCfliuLvlR+w5zMOIJ/
zEoHGp3Q5wK+ITxOuigm0pAirqR5GnZoHWrawNEcv4q+8WyrJY1X5XgNsn2gR70x3ubKY6EHuu1H
uZ+hDNk5V+3a980Lf7YF0XKGVAxSnkAcy3HYsOtEwaxYZAiyMfUoeOPc/j6y9y39Mq4RuJyxIH1s
viN7kiMqVQxNmhbTkaVihxqOlg5eom0Y2+fKIWUv3HkyzZtu2EE5FqXHm9GmXhb/ykSQag8WW+Pn
W96TR98juaw1WYXGs3l5zPeyB5dNPm00hLw+fdEVn/avI9FRTHmuR3zRSsz9L6H+z+TLCBMCULbQ
ILiGqiqoX83rHKqDVgRekcwrcH1iP93kR2ZvLm8EuZwCP9RVB0LKuCrPqFWpwZm2QpmoXXS+yDcZ
pOCje9oGg7uSD69ZkVJFxxQkEXnZ+THdmePvzr3PyiAGi9j/NhhpdznMLqGsDbJMpuNxVW3THwov
67eSZr80biQrC7Y2KCl1LPLOcWmEqYvobwugmBRcnYc8XlkgOQX+WCCgRwF8A/mbY8+x/CgBMO0W
jD1j1kEeIjFCwiyUlkcIN/yLmTuyMo/1yEoq3IQjz+r8dHQCPMpudXRqgdkUb+Ar45FDzD/jQQ8/
wKnAEsspVpUXqaFxWLJs5hOUbHs/Kr51cA33TknWykBr1qQAM5E+gTQ6PEI03ZURccivsDaF7IPW
bRxDHT1rQNEX5bA1PapF50AL/3+GKUWSngIE7MYYZoPjrNC8FPjscoJa2Zps0/yDjkP2PJ8ffWB4
wkYfiozsJDbvuzLF1iqBzbKgr1VVqGKjh41qeLia2qBwXH8w8t1lh1ma2JmgG8jpmQJZ7kqtUxJT
rYHzd+IWVc2keYq1fVx8TxiStsz2L1s7i43/jPLT3LxLjvyzKjuQVnKYsxM1pOatPScK6i4y7s3h
JU03RQ91rJV8dG2I0s7jDC3MeQ6bcVeBEHhfggVfmLcW+MHtB6fZrgxxjoHnC2mjvwP4EAsR+XSI
QuAFwTGrDiD7F1P1jW7bKnsKXfvMuNb0woecr3ACO157ElwgRp496NOwvPeHOrIUBsM8Kq/V5mvm
fKvYSw3EppJPgVNjfxjKfq5n9hbbulYTVGa/5YWxbSHs4ro9VD+zQC2NjaX8LTz6n3X//DYpIenq
Ni4NBd49NYOnR4+l9Z6tkU/PP+Ns4lG5VS0DkBxVrkA1TWNFDXRF8WbRgb/TLRWvTQbucSvvw7Ev
b0FCPKzVjRed68jo/PtHDs0Le1JFzDpQ11YvmRi2dtIHrAQLTVptdNP0OUg1s/oLU9OrzPxt0OmG
aC85YPWGzYMSmHRiTNdNVP4rNzz6MClwqVbcC/DDdr4hcB9S3vR+x/k2H38QM0WzQhizG7s48H5/
2f1n7z5fBLwtgtAZQqvyE2OZ1QINU/N8iHJn2iAfcuJdW64+xs35zLkdlEYQ3dFfKneDu+g3Q1kX
m5o3I97eAKw1edjZtm926Ogk+jNJqoDb9GGEItnlIS6d5MB9/TEtxTCCV0DTnWNYb/FDWtd7wN5W
4uTyLH6akGJIOei0ZxSL53ZiIxqCEEIBFl7jBl8OGUdDkULGYJUqijQYSt14uKrt2i3ac3aKX1w3
u3JXOv69/uR4LrSA/X43rlws1wYpxQRWdvGQRxhkSkWAdpcwt9pwGNc4qRYP1qMxSjvUjtrebueD
1Un35rRxqkcXRw+FCHnQqLue/mU19SPSHZmT913nGk01TykUY9vhxrKuLfHzf3JAuccPDfCDy+b0
WKmehXG3mkQuOriOFxfwDoCt4kyosiVIVqd5COVd1zzV7u7y9y/GTHT0AQoPBW9bTnWsgkPnpkWM
gJDe9QDOEEPLnkz2bBEGot78iov2+2WLi0fDkUXJB0D9q9auDovWuLcqf1Tua2VnVj+jbuWCtOjT
R4ak1UeRPqZ4IO3AxHLXt6ZPei8V7cr1aHE0eLcC4xMBn6R80NFhUjJi1AhAA463Ihd7AF4rL1Hf
1bH2Idy6sl5LOTAQRgQwI1QT8M57esZBbTGKqqKZB7VryRsEES130/GVk2PRK1BTQeo7V0gdaeqU
CpAhx8LUxVYeNB3eX6GdzS1Q3sYQ0W08pdr8C6f4NCgztSZdxdJigMG62jr6bdOEXfVLdZ41a2Vk
i+t1ZEi6NaPDu45FPY9MqZHaB2PjUfpd13x3WkGpG3Lhe44+kDc30TeIzXsm5l7YaAQak1nMvfSA
QDxYB2AXN9bopbvU4x7dmzfD5jY7fLmPAtfv35/aqz7Ir8xtvSk9TLnP/LX4e1Yrk76JSKUJpg5N
Y1gtuGHu3pUwPhi77qp6yN+MG3YF3em3dD+FD+g+Ne/rqzgYYyTnK8fp2WP3xydYpomKHfjYzvRW
aQMGs8LtQRya+ORgbEWQBAPzuN+FaJ66Nzx9m6wA+c8IVWSbUhFjzCPeWA5sfo/B/HYt3tT78V59
r4MvpW8How/wW5AcyBVmfWeueNwHREROj8Bn9mfAs58cpaWDCwJBt+QY8KHakW0VRqNPt4o/bIZ7
c4tr7HV+62yctXme9+gls1JqFANBjgZCmFV2U1CHqMoeKPVcv/1xXT+TO9DvBdaNHaiBvq1XgpS+
dGodD1mKUt1YD+poYL6NO20zea/2ndh8f4QE8sYKtIN6r965vrElwejRt6d+gww9Wxv+Ugg7/gQp
nQIbXzNYET5BvwGbSxJ04ePkiY3if2y9clO8s619MEI3uBzJFvM4dATgDg8+EzQdSsstADNoY455
t70MrtWCW7T3+LuxAXZoAyzzFeByJZ5+/GIT+ehbuWx+ceaPrMur3uZubTuwHunAkfNQd8d/YYGA
mQvt8jYaIGRWY3DKpnBnvJLleeZPaBbM9JXDYHEK0diNCzumD7BayX3wcDlkqQoTbeNpQb1DkO6+
w3OufpSvzPsV7+Nn4KP3vZ+/OmsTuHTAHtuW/Ia0mjFpEWy7lPvx4MdlkKB0oAwr0/hfBjkj3lW0
/Dgfx8dRWLB409B6giGj96YfUE7y0Qv4DcLuvvmQeyYIlHzuV19QIBm8cbsalZayIxBj/jEvOcpQ
p2lhiXmOR8/8Id7pTdZ4BkOToqd6jk+/zVIJxd3Py+65WHTCUz1GPIulgObpNBhmHc+iejAwvdor
Hsod+suyrzl9pvprZgYJPfA1jerFM+/Y5BwpjibaTo0h4RlMolWOPvCd5uENMiiv2J7u0NJmGZ52
C/4j7kNW+km8ZiEQZckL4KuXh74Qj03cjdG7gxotrspS5hE1bZGIumC+sF4qwLqKO/QMoabooOG+
B6x6LTNdWGBUti1wzqCB0Dlr69b10SktrYbCWV3wrXBBSk+ijOMilK/p0iwEnQ/pdBNEq6j3nGG3
UpZyoraQ+3DVjcPGbxNRV7KpxdHMDer/b0JaxDLlSLVNmNBaML5B0r4b7viaMtbC3gcjqK6CVhWb
EswLp55i1X1mpAxGQIjgVTENewyHboroy2VXWNoFMDSDHHFn0FB6OjWEDlWjVfqu8QftIJAeukBC
kK0RebHiQVHYgaBF8nTZ5tIagWQT2w5kR+h9lsYWG5DJoryHmrBTbMoIr4H2GiHC2QMw0iwM69OG
fjqsyUzQ2E9hgzJIpqshrt8AZDGvMzZNF0wjgP1B0m2S+C/f3j/sosoFJ1eBNjg7ktySpa4zQHdy
vI2iX6l4qtboWhZdgwBJgTUDfahcm1cF+lZGzqHtyJ5BKAak9A87z3DCvl5epiU/B4HTHztSWE5K
sCoVHeyAsoIat6S/1bq11GheBikzBKuSbqEsrkNfTOZxUuw0F1BWgPcV1cOURWwXgfijmYzeB/Ig
3o3xNG0blZXXlZbs0fH7BVD7PCinuHi8PNoPZqrzTwGEC1QdcwONlCxppDQijQqIrOYizr3WtdvX
oUriezsX7MdISqGDRpzZhedaJto729K5TQAVxaGp0NpHQCt3+OHVtqS2QNsa8pJr4bSD7TWuFYPh
fpruYzduvRTKJtu06uprlsTdi2mpYOzIBzagZTM203uQGZk/Y4e6b92o451TjPZr6g5oRQPPZP+Q
RlSDAzee0MECk3R6dlf1c8kK7MuOp9ccyAqQH/4eEgWXJnTFqmFMXONeK2vcnGvonR30vnfWuqrO
8CDwfMDRgH0AyhNEF3Lz66B00+g0I3THLMV3qhdMcViJYjO50651NM8YjQNyqe+x+Vutuydn1L1E
z95wYASFiXaTAjROzVe0fHkEHLUMDZW5zlfq8gsuDRCQioCKHkM0uknBLgczglqbWGO9S6+GAW2b
lTgI++2yKy0crydWpLwtnZyyN1VYcVs23JKENImXONRAz5KVTiBybOkjVd1tbEcAq4phhUJnYZDY
U+g/Rs0EwDI5m9NVUsWqg30LpqnrXGu2qlJeR3H8L45BLLUDJXo0g56hpE0gbS2G9i30QNh3TOXB
6OaJZ5JkpXa2dEIBGYcXM0BdQfUqj2eqtYHbxRzv3NEKXSjpbPlo1QFAbPVTEyNpnOJK9/V8Frtz
2jLU+zJ+vrykCzEXxSekSjiJQRX/4fxHiVvNx6zu2BynkC/x/ncDBXBihmJNJmjNjnRsNVVZMMNu
kFvo+ca16mtQVr0CtHYYXEARL49pof6EweDMB47XmvPv0yMyiQTLs9lNGwh+FcZTxoC+cTd8eBHx
uLlsa2lcx7akcUFEB3fREbYU9+A2WzPpbtT4OrfXYHeLdvC+hIQe5cIzKrOMA/0zxfCVNNGdh1FH
6mwqrfbbtfrEmyyzfLk8roVUBtS/H0zeOgK1TGVaCppOxXxouEWMZ/jhsRjWCmUL2/nExDzkI9fj
Hand0UVcHerKBx0sJMXQSs/bfxEaNTzM4ZeLzExOOOPU0apx3s6k+d6AyFdET5ny6/JsneHmP86I
IyOSG0A1EsDl2Q1q++PdBT2mgr6X6l7TXowcXfPgvuH+0N327tZd842FMgwmEnce1bbBckckf58S
JS9pjhFOVuvZZDe0hT/EtxTF0CRoV3U4l04B0EUCEI7aAU7E+feP1q3gtdKNzezybNhHGdlqQnwF
puIKygzXBOSv6kT2UIB4vTzHSx45S+pZ4MS2ABGX0hgWxQq1WowyE+2206tbEG39feTH+fZpQkoM
c54VhjW7iqmmD1wtHrMEbe6rtDNLjo/VAkkIilfgoJbWC7UriL71JWJhg6blatqA8nHvFmNwecLs
Jb/ADQjZgAmNYEOesdpGRVYnFQTME62GjCla1wb0TZtDoBa0MTc8Ma2Nw2vx5PSM37I8BzEBenPx
Pyn4SC9V024Ep2fS6l4mOoi6d6KpAjQeKKPfJBm9N5XcuFFQAA3zSWdb1g4x8yJVFdcRt6cDyaLi
TUx6BmppN6rfusgtQifRis7rrC4FdW8zPbhkYM9t5k4HDqwb2EXY5Hiom9iJV00d/qjBWAbaZsso
0DyJ4sYPwwRtD7oRq2qnlJobxCKJ7p1Br3FW6uggy4kofZMRvjVq4UKHqXXwvJsk9w030Aqk1dFe
KaM9rRR9bytmqLHJ2JTMHjfTwFzA1NzxztXVaUtMhVybNW5bXpL3VREaJVUfDGGVlV8IYuzGqZ1e
x8YCG9JgZ+zemPA+7uXoYYy8MSvz0AF5GZgzhLbt64J+UeJU88c+tYA5Avlg5F1e8cWMwkHzxFz0
h3yJfAHVXaUtcxsXQxXN0NdpVLPbfmi6PZQAyCswX1HmNWUvAqYI51Zz+qz0RDbylW20dFa5uMLh
2oNzGFeD0wABlsdMLRV8RZepgEVznwxPhhOO7Uo+uHTOH9uRIgIm0BhFgeqL00DrFZ2aLghZUYcf
njh3VqZ2bUxSaCiBMuQdRf6iFqnXuwJ64n5ehHW7khQu2gHzDLhSZwi6HMv72IV2eIsxGV0SVGXQ
mDeMOJ6t7S67ylI0PfYUaY1yvKmxwcQaIf+6FtR+pGW/vWxi6Zxw0MCNihIoIiDOd+oGA65xLUEF
Fgg/9Br3Cco9DDz7DttA/fp7pVZ+lDl7Zq093y65xcwfCqYXHZ1sMiTHdQeFG/MUlto1iE0qJfZ0
lBuzfIenuX/hFse2pJJZ0WdgTeaYRmbXvdf3OXrmLPW5y+vmsXWVNW2QZe/4zNYljwfb29jmNopn
pht9t3D7RT8L0E5NDqKLyn68vH5rxiSXH8FyVbd4y0RqS4MChBQWDZn+HKFV+LKh5bB1tGJSRoFu
OVTqKsxiMuUCfQVd4g2jcu2k6S+wLQE9j8ZkVwUFrFoOMa5HQ/P78hcsncj4AZB8gq7UORF2NQqd
5R0+QKvBvIF6wPyAOHyPlHatt3zpTD6KWTK/MxF1lSHxRV5Norcy59x364yFnQGUJArkRG1qrzHt
1VwAe02qAUFa6k9I/mhoOMrZsopVkTEXqmsQNuDJKrUDgnYs6CJ48Roz8VJoObYlrWbZNK2ZzeE/
bW30nWFB2UrwWl6uP6P5eIo+Gg1rmNJmsOOnzq2VdN4AqVT6/bJLLHr/54zJF2OnB3lI1GHG4vJ3
2ige7l1A7sZ3Xc1XOJaX4uTxFVyKk5U+0rwnGA1FZ6Pdi5DbDbhgXicDL5spvS8gAjS29Uo9d83q
PP6jOUTBJjEjglBSZ4chRwOXdV1n1Bs1XxiQiGObBGS4l6d0KTAfD3T+/WOTyWCrOYdJwvUAdTAv
1fonWtbIKBW/q/KV82dxBY9KG1JsTvuGo3UO5nITOijR3uIPNeg4jbWGsUU7SHOg04NOFAgQnA5r
GKtSG0dU5C23ukoiQDJ5ESqoOVhl/S8qG7ih/DElDamwqMtNjmqNBvlv55sldsAS+nO621hrUu+L
q4XTE6+XFjjNZcayXncGVpTYAKbRO+CX+QYi9UOt6wlYRIBbI2JlUy+9bIBw749BuaXHtJW+5Cri
Bgqde5WRg5W2Vy3kFsr+vUvqO8u00HoHNy1UbJN8f9k5F2MKroxQGMTNDE8cp6tYi7yK8hqrmCss
yGrDi6bvkRkFl60s+sqRFWkBq0KvIHEEK9CUDhR0pqpJtunRJ5yb1coGXzxVgTeE7AsugKgKSHHF
QY22iQvYUrpQ53lA9RRJUKDHAWsIyCkDsGB4kJ25PMLFeQQQB7doFE/x63Qe9d6qi3zAO1E9Rhth
AXWkGVlgKd1KWWcxfn3aMSWU1ZgoQwRSIDziUNfPja8ojw4lQCDONougedv8AAvfytDmxTk7RI9M
Svd24eilqYCS3J8bu9FpOz9oF35bf0UbOCrgK+u3Zk0/ncjJYZqLPYhoOXcQPMXKo+XeJOQpKfHs
sQLeWptMKa8ELtoiJXBrvsXrcFKCsdx0E5KR15Kj314L6CrN75pFKbmkTJkxxbCojRkYl3gA7rFw
mLQgxs6ORAGdEXFnQZr1sncu5iZHSyjtCa3UUu5UMBs3QF7UOV6ezLVsdnHhkEoSNCdaqOpLk6mX
NqJLirpmqlwn/LWp37v2yogDTd9Bpbgpd+iKnKbci7IHBxIfoFEQ5pXd7wEMaeK/pSmZC5O4Sf75
GGmem7Ro+ZhjwNx6LPoxZPQKVcSVY2lxVo+MSLOaG0NmDjVGTOnBaASozLvg8rotxs1ZrpBAHGfW
Zj3dDDaWKu84KnMKplDjP1sSeeCmcuo1mq75B53t8SND84cc5SiUGGgKqmEIQFnQTkPux3jVrJXY
dW6EqPgLT3X6B3mrFEiaHI8g0NpBICGDr/B0W/UE1Qvtr5fl1IwUQfAGHRvUwNpD5haKGo4ahWPa
rRE4nS/NqRXJ3RUAkTo+v6Y7YBQsstcmT706+j6YX//WBWY74MSaW21QzpfsOIKZWW4h9yGdtYUE
8a5xbeYZQ7cdLJ2vTN15eIIxCGMCOQJlHFN+NNAdOjFBUOMGB7aXjE9G5jt2kCjEM7MQdw/s2pWw
cb6HTi1Ki1UkhkXjXMV5Zk23uOJ7nRs/XJ7BRbeb1asgkzQTjEu+zW1R2c3HW5WRfy/Lgbyh2xMc
X7MqyWVL57kjgboiAPRzqxKeCKRkKmfKJLSRoFZPq4Oe7HgHmAWqyPUXvIJfNrUA/YWtmdPKBMMr
FEelzdS3lU6dwkLaCIzx+0Z9Ep7+UAEDagUuhbrv8B77/XeNrdj90EU6jRSndqUF03A1c0bLbIBB
fXYO+fV034bTHd88aD60lIBHLbc9/rMNIk3vGS+qPn9rt4CiQW4YyPtd9qr5lqcClV5dV0DOgiPr
5+WZWQDlnX6hvGOqqumZMX/hXbJNntmbHSa+E7gQO26uWDgEnTcdgKx4LL0DSIRAFLPiBucn4ekH
zD5/FEwntW77XuADUu3QNG+a9axle1LcjwZOihXnXkh3T41JR0Sq6nEFFhb4QR5o5MYww1hJPdXZ
8AaNnk9NFE5sJSQtuvmR60kbahw4VNpSuJ6Zc8/oU2+yQwu5IY929toJuDSXIL4FHhgPOtDDkdwc
wIeIV4qNLVV5QgH3p4snBl5DmpAHfXNVvF12noXb2Ayu/rQnuXeZ2oRlNuyV9KWDKLZ6W7CvuP2B
K+9GGT0hNk7vt2vI7qW4C3ZugCpxczhnVRNMKAnNI3iMuIuyvZKCuSgONbCPUbbT1ReH7C+Pcykm
Qm92pjcFtg0PJ6cu6qbtRMcaBju6GZqvdvUqopV9uPA4TGZN2//YkMtVtakzvWuU+QW6eZrKCUJn
3zhNv5K5qDpq9xojV8wE9bkzbGu0adPpDRjQlb14xhGCVOPkKyQHyvI0wWdgpMPAfGZ+r6PyoRDV
RoO8bKq/TkOMq8y1oqTbhgMtLfKVV6GlzXI8C5JD0UozC/Qoz3cMN6wZ8ybyNmnXZnZvi5WHoSUv
OjYlBb4KrzW1DRlCX0W1s2EgO7UDo/9ptBsk27Td2fzfBJ9ji1Kkq0wjs9sJFun4nNVbUUAjvABF
GQOg4aW14zBRwer495XW0yWVQp5okJBMs1Vhv1R4DCBrOdfaREoBzik0s20ZDLTllHjQP/cUdOC1
ZXoNar4Q2sKvJZC1U2k+Xt6VS8HueDql/EFpI8YAt0YYMKCyLp4I7Ty7s32W/Mqyffr3VZl5HlEj
Ad8qVBfl1HLq6qxFizpuhcXvAcxBOehX3aDQXi6PajnWfJqRnAQv61yz5x3QTdkuascbAu59Vf9b
Ubt/NvqnGckrzLSL1daAGXBJl8N8KM2v276drenI/peQ8mlJcg+jBqdqrMBSg9dQkXehmb5ZE7ie
tiAxnczNfIU3/SkJ8FjtXZ7LxfMJknDo0wTAC52hUjhzRKtVE4lbf8jN4VdBCcS56ZTt8Y7v4CWu
iPijwkj7NnFSB7zpqwPBi2fYZIWyufwpi4ENj+caQDggSVRnZz7Kcozc6lO7SVowkpEgyZ4ZnXzc
EggJ7XTlqeCDTENOOgFs+2NLOq4iYfKUthi13fRBOkywCWNT9lJTy2/cL4UxBhjmVWfSba1bX2yI
UKtq63MxXKv8twJcOtx/n6s/XIhv44UP3JHKNkujx7rJrkC0DW59ff+/zY8UjZWEUepQfLOi/hLl
fmg2TLmqUMRV1+4CayshbbAZ/gWOX1hy3Niv7LBkz5X6HtdJOOtFXx7VYmg8Wglpl8UoYJGeYdXL
fIOmcdAB1WQERJh5hQmix/5NS18vW1zMcI8XX9puyF4Ue7Kw3Ux7m5nQoA8hmaJklh81Ae8f3BH1
pX5tn82rc8njpFDs1lHadzbm1GAPNrCGqnmVt2/5pIWtFm/KBrJUc8nwARDtxj3QNXzlR5X63L4F
UkskZ1DHkua5NsbIbrsUnVvoKW0Sf7CgyZXspuwW25w1Xx0Az7l41MAROjwP7sFS30CHuTIL+rJn
fX6FNPWEjj0bdHyFfXdnfRn9ZNsE2f7/SPuu5jaSpNtf1BHtzWu1AwiAoBPdSwdJie29719/T3Hu
twIKHaiYXUqj1cZETHaWyarKPHlOSxqRqHaH2xsBqGpb2l9QESPfKBeKXuoIXobWx+Xt+jJYPRul
v5/CTIhUL+iz7fEpk6CnRB7fkcSAPlkxO71YbzW1daZeM3gDIK8ug79WmSCXhaEVtRKsNo5BCi+K
yJ936zYmwW+0faLXEhV7/K9OmtAOPazNzcR7cK+enid+M6EvlvO0zCJ8QYoeOghWjMDHVBPHT4Xj
J9skXyIBnmQarIh+m7v9RvZjom8/Gyf/BC/x79kO3QoE08R04m1xAwoWMtnjm/LwJdloT9hm9uik
Dn8TctYfm4/q204xB/pZ4SQB0dZUuuYFaSTZZdhMv4TBlB6kaCxGyOhE3U3bx1DoTfK4/6NKiaqS
NJitT+g0JruhlayD2OVmR8LCUuf7ZQq6t3JI6700tFAEGgytfZA1sCPNUQKFP3mEskpp4WXbxZPQ
k66qrJ5EUR2Ebm5m9U2YaN0GIBhlVxo1srK1IN1PYq8/IvsQI1lrAJEaRJX5krdjcJM2IZo3yjHo
HWwpZLyVcbktDCvzE2Gy/LZoS7cWBJmMZl/s86Q1HCSXG2cGH8OvrJzHm0C3InuS6xIZdMssDhlg
TsdSbYwPyMObh7xfqp600D8Ct1M5GLoXaGpxo0RT6mmBIToFEK3Q/wHl01i1ylvcpf1diaWdOxaI
jVCHXgpn6fLoCfpeOsmi3LzrsmE2iKI2fUv0ZZE2XWVqBXotZv1LxADuojqkhCtGLwIsbVWiArxj
BGZIC2VnYCQN6M8AZn/TW1bzbC7D/KSZZn1nTlN0bMGgcWMOqbStkfx0s3EQv+NaHu6RvRHfhk62
tkMR4b8YmE3uVbNRQ1Fylrptg2LUTZiq4r0YjOCzR3XK/AWyse4A8lu9cupaLH4HiyF4QaRD2igE
nmIjmXmV4+DNGvWmT2YJ4jhRZxUeUlmg7miCQMtRbEpB3opykDwTM5Glh3lqw3s1kCPaMZUFty3E
r+/wUI8Uotdm/m40YdBC7imsYgx8I5gkrQ1rI6qFeicGKYTaQMR1sPSOMhyKZuKCuGr+1ltdtcsl
KTr/eoD8yfhdOTIsusdPLmTqgkxhKmKzyIf4AXfB98S5S28C56sgsS8fy23svIw7Yzt7EYHsI8c6
LTxes85cd6CNXVoDjZSm/9kjqbaJHiH1vNyDj/htcU03uR9AiLA3jgHY4BA3U84HrF5MLCrcAtUW
dHsx9ucM2xokd/C+K1XIQNUHXV1MN+jHjzwxv9Km30M+8t3Qynl73fX1OzkY5JF9BwYVrG/nAx/X
ipFXU462dQkaZgqVbTatjzSqVa9RBpwMuoBLJ+BkUKYCPZsgIZFUlgUn0UDP4osJOPkK5qw2uqY0
RdS9bNSkbgNh8lVhu+R+nYzOdX9Xg/KJIeYkHnRDF1Bca+2+7pHu7dOBVEmw10ThrY9NMiy8tbV6
AwTwXqEwNQh3sI8eIUstUJImrd2NO+joUtLLxniUEJu7EE8bZ5gOieH+ey9Bi4Q+cnr3xBP5fFJV
9Or12QybYvNZAJQ9ai96oxGzf9F4SJp1/5CJ06E1CZ5N9iEeRobYAc3Y2sBQhhOo3HZadsCp45iU
O1z14hoEujwd3bWLhYbHGwDylEqGLVYMVhxWQ1e0CEYF0fpkF3WxW+F5fn0cV80ApQ4yNhGGfgTE
TqJS2M85eKVxkS6XTZNaELs5yN33dRv0gcMufe3EBvMAwttXsRQZNkKjqj2pAWlRnYYBZ0WsbbBT
K9TTE0+gxab0tQQrA6jHq7Qm45Dao+w0U8h5ZK0vCAVJGZTMUfpj22hjvagSQYApsJy7CxXHxRli
1otdt+VWq6HAUyDPFjWmo1YKb7utzRi4FS0kOGgt6+dpcuInXscgeNFALmQBCBE3biyCuiscNtfn
bC1eY0f/x0UmXC2Slfb1iIdkKuyx2RxlTl81cMYnQvYuBdjkmUqqjlehWx9ZcJmjYAZ6Xqz/80nU
UrwWKh3bumpAR0pSyR8sT5XtRbb1BYqYYHDIc87RtDagAF+A0QRKBajVMQFT7WehkPGOsCFwrGG9
5OCxVTiH0KoNANYoIRR+iczxh36AxSor+JXp4a6WfXmoNlX15/qcrZ50aIv7jxVmoyWd2WTdCCsx
lNWlGa0qZfoAVbtjq5rQAm8gIdQ0jjqMzthoT1ZTCP/F2XP6AXQYTtZmUEEZoMxxy+jS+VWfkH5b
wBqtVBuxB4C44z2AV7f8ib/MItVALz4OAfwtIr8bnuPppYufh56zFS541WnqEtAxKk5kofzEtpYF
eZRLZY+7y9KnvxfR/J3Ls6uBPF1pw/2gfg11A0ZigJF6Jb5R5ZyYeQp2T8DU0buOBoNq+l2Z0iGO
Y6J2vHvF2sP75ONY4YPCQMtSGGDIxwW6qbvF9HtQjGitnYiJ0/AUY9fXsUEJF3TwyLJd+7LVtVB0
xlAU5kygYug0QrlVi4IDRVmNPiAB+j8zzEKeVGlE6zvMJMNLVx37BXxKqmdCTWIuN8mCrDFPUobn
GLNy504K6giyCuikgYKgCUYCE6Djspt4rPg8Q8yaDSMdDKItHUHjF6iXp3DE9UzhhLTV8QO4krY6
AfurM2FUNdIqllpcNgPAXtr0ZUxuw5lq6H4ssY8DirR4il0PPqt70UQDPCW5Qb6ZuZBlVd/rgVwi
9mieWZv+2PqqdZh7ybtuZ3X8gIYF7yIwwDigzkNMiovfUqawowE1jZbOCDk/MEK4162sXaJBnfMf
K8ws5SZe7smCAay1al+0c+aFnfBmdCakZOX+vgwTHmf8CjsebYf8e64zJqfOSkcITOKFJnx1PamN
fYTimRnUtiCh3KRAXugRbNEihBKj97CeiFYaHHDn2hyefgJzEk5KBGaviBKY1bkjRpqXqg+zOt01
PacyuVIxwOVdRys3aBMgbs2+yWbNQJZiGsFA/qiDF0/6Eo4B+kzs8DYC3/roSE7mxL64RTYV5DHq
a+gDE/IlfkXPphdzVu4KIoV+DEREaO+GdkEi08VGqC8RKLtFX/NKP/C30CLCTcOTbmu7hVC6qzrt
XvmD9sgM+JnE13/pnBLK5ao+/wQ24C3B3MQasjV9cmPJrqxvuZTol5MLE7itygB60459ZnLzVpVq
saReVr/75ttSB3CkPOrD97/dOedmmJRsCorNSITcFEo2kJX9FNGMXR5KeSKzyOPV+kG/nz8sqC2N
SpdT5XCFjQVLOi1RAFvhlPhZ/3tR9V0nf3ShhrQ7IN76iDudgWxf+qfTY8eYhwNORmdp1IOQmGj4
u5vC9Om6/ytX2POPYvax2uZBMIByxYaUpouj0oV+qzVv59hRoOlWb0zxVuk5RunyuBgIUMvQZxwG
g91OYmPNJRo0OxuyaPdprj9mCS/XfnnPgFsnJhi3lCgVprkG/axcKHjU26PkiygmVOF2Fm4iYNyv
D+Pqhjgxx6zWtrc6IWphTolFvOQqO8paYDN4p/FlnD/3ilmto15JUx9g4PRU2oStVyaiA/oJW0A3
Mo9ad9UlPNsQZfC6sdgUWDgOUQIISIc2mZpotY7LoDvx8iKryw/SIyLYzFSowbKMbDp0FTokuyCV
IX1HitNmGVLEXhzYggbaETAYIbkqb65P1trys6A+BAIQnMpAp56fycYyIeOqYbKgAmV3jXILaDcn
QK5Fr1MT8rkJoZYNaCfALQGEoUJ0BANXEeLhW/267sragji1wzzU4jrFqFawU+B+b7bHAvBJNMBF
JUSlOG9Cnik6qiePpVoupbRVYSqVwTRpomwog5vYbrp9Fn9d90rmzRATKZsi1edchC6MsOln0snE
PKD/3rVs+VjtJjt3MrBPSu7i35jH6OFXYv8KHc25/hFrEeR0aJkIkjf92CORhpXZF9DsRF9F6Y0Q
ctGknRA6gvD7urm17XZqjokg9TDFc2nCnGjIT4K82GYCudW6GnmhanVpAv2NJBqKwUAJns+jNNaQ
Iev7zlZrb1H2lXoww4+Ft1pWR+/EChOpLCvOcrkfwNOf+6M5bAQB4sTBbkI9sDLvQp5e9wpJKcQ7
TuwxT4iiriswdcCrEvWWb+CF81fFAc3EC2oxYAqtQlt4nh1xI9/WXucFh/Dxv5g+sD6i0w95SeSz
z0d1UDRhimb4i4IXSdGBEqu2zuM1WN0WJ0aYJRnOeiT8DGpQxo4ov8RIU1x3YwWNhHGkEjTIahmy
xL6YlzRrUIvDOBbCsS7vivCtCX1j+orV381w1CF5XB1CwU/Fp+uGV5f/iV3q+kl0CWQJEoB0x7cL
mnxaUIWhL0Hi0fhdPjTPvWNmSWgGQH0CWKmLW7X8o857GcqdukrCqiBpm7mlzkE3r+62E7+YKZvK
qgbpI10X7Y2VvMXDIWzfNN5ZvWKF8taBtVSjhMcacwyg4VNcIJKEEw2yXQmgatlYktQ8ooTGOQVW
oCQwcWKKmSjoj8qjUeApNEnEesRTb9nEh8UXDupd05B8G9rzznqTOGDUlXACdnoktNAfDDW0H3Tw
yfKoQG2ghCOE0LrqYAYTwcsSZBhElUqQNLnApf3r1XhmjnGyU0aUm1OYq+R9LjxIyUYSHq6bWEnT
UcL9vy4xa3HSq9GsRdhotIcRuC6gI4ZDnzlDUdhB7ErDd4eKn7kTzftm2GnFXRsf29DpEdgizuiu
PSnxLT/cjIqqodP1fPdJLZrHlxGCZZUT3irHHjNbfqj2AyCq+24TPfReLpBgk+6LWx1tDr9aXiZ9
5XJx9gHMNikCocog9YpVFXjB5FWRE1lvg3VbRbw2O66vzPnX1CI0NzWYQjdhnWxE8CER9Xfk/Un3
X4mXvJQSUCnh3UiKPXQ4nir/Y+QEWZ6zzNlomuVk1BZmvs+dUXWAvyRN7sbhu5I8X19kPEvMqZgZ
5dwVOnwFqm4IdnV2M2cP7fwYxLyDg+4I5kl3OoGsvAw6pRQ1aWCpkfeN+t6lnAv1SrEAjMq0hARx
GRN3d8aVVq3kQKVifvN01IKj1RKIVtaKtxS7eXLgHOTrkWDTOHOlrkQeGUxQkMVQFQCn2MdCFAK7
nU0qVVVSUGzZhtNki4mfdBZgY24G+inI9YaWvsmrXTgchGiHXNes7XTlFjqi+ngfFzGRZ0BaQj8N
nKQc3KUlo7hLF28sHWPBy0chs7pNzGDXBxDdMEFeARWYrhDsdnoeIhCbdB9y72c55HJR7UH36dwc
jU70JjSS4MEUyiTmRcCVlYOiFkAIoElEEzp7oiAhU9JGINwDEAFDYFasA5SYIYJUA0d0fZGujfCp
KSbYlqO6dJlMTcX7WHdaoBtQnIgFB931esWJ7KvGkO+lTL6Uy5eJdOEygl5IgbFsAIApXzxR0Ekn
vQrjvuxvk6rzrju3cjJTQ/+xxwS2vp0LcCfCXio8i0btKPJT2Ore0rvX7fD8YqKaZAZK1erULy0g
eZt7pvxVar4CITNgubcmWqX/tUHUblFUAZMm9gdLZS3IkRmAubkH/54rhtU2Xt7n7iAU9TGW3MC+
bmxlFJGkN1HSQuUTJI3M/SYvDBQkQ6u3ZS2w5+rXHCzIDHhjwVkddPaZKHZmh1mKlaREaisa0JO0
jlN6yKSnmMebvRIoz0wwC1BZFCtWaoxbF6i2DIi//u+7sZCxUUCLSDOn0kWBWF4UPSwiDJYa9S8d
OqWGKnooEs6dYdWPEyt0QZ7cyAbJFPRYhJUU8U3pchRvN9cnfXUyTiwwET8RIgucjrBQ53+q2lVm
5LqQJv2fjLB8KapWKiFtdgB9QEo6bTuagCLz6oOcsWIZBU1gVgy1hCdirx0j8PYokuhc92MtuXw6
6z+Y3JP5oBodnWbAxlwsh1jfazPgJGUB7JriVDFQoB2KAdGIx7hIOgBRawksrhEEZwbgdUbRD8bH
LuXVCegUXeynv1PI5hALtHZ2loDRzftfZvlYz7dhCOT7bggPUuoCbn99EFbDxIk5Og8nY5AE4lAk
Ml2T8egPaHsU4pdMRm82BxzHm09mD/eDBV4Yi+7hNLnrm3qXF0/XPeFZYI6Nsg4tcxJhYVRfIfMp
dxJn3a8lXs/WC3Ng6HG2FGmDsco08clMkoSYy2iClXG+mwbBtVLTm4A87toHKBn/r8aZ4BGFC7ji
AV+2RfEpD0AMik3eH3N0f+s3UwLJYmFXAL58fUxXFyOyXjj6UXO4qDq0jQmyPyECqgQRKyjcWE3I
WNvG1JPsQ38Quz/X7a2tRgVShaD4BckMQH/nq9Gc1Lai0tp2bw3feQPZReTCeqlwRIU7oPLKRju1
xQzo2JlyXqfxAM2wNncaiPPsqw/jEDz+kh+ar5LDr7lCFwB+vxPXmNBsBmoGuh6YG77E2/jZeExv
5z+1RaqdAW4w19G2z9p96Fwfz9Ule2JVo6Dhk+1dGXIWthms4nXqjt9DTrQDKupg4AMmgWOMM3ls
p7gpVaVYTLCFQqcDgVp7Kew0eTBV/7pTa4fcqU90Yk98ikDHkXYJ7OSKtdUzdReNsT3OvAQRzwxz
geqlqFHyjpqBRJQ53iTIrvGy9j+3MDban/pCg9qJL7M5G3NPjQgbFCP85jV5KvYSBIzKV/Ux0UnM
CcOrZ96pQSYOQ5lcHFI6SW3xHH4YRH/vHHTXurEPkT6NCH+qnfw0NMS6z57/t2lj4jPiZtbEDSwr
ytdoPssKtOXFX9dtcN1jAsgwp5Ig0rWhH5TODt4l0u3iG61weiC17svX5Wa6S9GpCCFCk/fc5gQU
jQkoOLV1iEDBNuridU6ko4pCPEFjXhm6byJgBQYHQ7UCKNEhRSejaUM1wLb9o8BysnqCOY+tqgMn
n4oOCDTO59lNCnlfxZHz1omTR2Dwi2DT9349O0J9m6ScnbiSYaAfYCHDoMooTLMvmmVaQisrVAAr
gchNwfWWV5o9i4DNkRly3Ml2jnR3Cdy8cnkTTUfzfOecm2Z2TmmGZgzAAOCr+i40UJPMbcPcpOM2
Tg+CdczLPQiwSsVvjGdLIwM46AR0jot/JOlDxxtFI+KU3lsNVBND0VU6Nx4PZh1sFkCKjeoJWRJZ
eM3LxrGqhLTVQLrmfUIzfdcdQ8C1oaCryNBXCbeD2noN0hftHowOKNS8m4vgCp1qT7NHmbcWt8qB
GL4phcKtx20h+OCX0IuFdPkWUD59Bu3BYzodAuWogS04TEInL36H8S4E4bOOW0VeOtZylyXHQnZ0
2QPbVVVtpuKY5Ntk9sQO99XiOTdtMdgkBlp/nsvqHiTO4JvcZfN9BiJ1KXVARG7Uj2bn5akCRYC9
pt8k4b1e7oXhV2S8WCj4L/u02ZVKZtfp1igf8tQv2o9gfELdpLAejWFT6sSY/VQ5Ftg/Ivhq9fir
VSGYcxwXbzBkNw6Imr+K7VtpxDZKIgSXolQ/RKYNKfYieRTKD2VuHQtE77iwdGCcqMwZNTX1phUc
K/6SSwj5hm/ifJsnR6GK7R6FFHlINrnpYfmBgeRXUG/ywFu67662E2svBkeksYb2l5l+jlC8j+r9
UNMB2WmLW1iTnQ5eqLqt2KJrtd53IcT25CN4w4hYmr6ZvgIt5OWxm1u8utNKdU1H06guipQDn4od
nkf2XAuDRot6Csaxpa2xbaAR2bsxyfYt6dCDfKccjF+NixX2iH5knpDjmnmdshNReCAVlGFOrxq8
jn0jw3yyB/WiPdqpXRzRNRqQl0d9HzrFzRcKRy+tW3MuOj/9BMzGPLPMbEy9nHWjwaH2Aw8KXPmm
JstLWJMcV1f7wXCNQ+W2+3kTbQ0HjJe+MIGNKHR4J8FKfDj7DGb8gXEroXuOz5Dt3i5hOnB0H8F4
9MrXXwXBCecY+5S8Wr+vR6bLWxAqFCcDzxxzQ4WWNtFAvWwKnSh/r2S3rSrghnn+0e+/NszMSSem
+VgbGupXOclvVVvZRR7anmxwDvidG+zaTW/zUkorhaxz35gTDlxhgAebGNP8uYZGZ+HVKmlc5B+d
j+5wC7kRe+SsJp6XzK05U5qsaOkyNqwbRfOD6VYRNtcnbO0UPZkx0HGf79Rorkwd3WnYKnr4KWqb
RSy2APKTdvxAxcmxsumjG2VipFFKmyHtWRrJGA/3acp7YcrXFw+KduefYlmZXFm0JI/L4D2EA0Gg
sU2c9DZwPlOIKS8PONUgGVqQ1kOfF1SGO/T93mgJebw+JhffYUHyB4wS6OJDK4POXixGIZozUQaf
qT43nmzWoO8e0WJ5kOeH64Yu5heG0FQCaIUOfmGVzS1b2ZJVuhqPSLzJRNALUgmuwtWcpSHnbK8w
Vpg9KQ8K+N1bWIFKqNmQBfcztI36xSZ4LLeKDarwEsWrf60zxFhldmhRjbkRovvPFsr7DvQcmjfy
mBbpf+KaY8yGRMZSaMUejgmJKG6ztM5fZAFSMi4kDcuD0SfZtwCpAE4ec211aDjUdMwa1D7Yh14K
zSRpWLIR5UBfbEsiys9js5OV1+tr4/LJ/DOAf+0wD71FlYe4mjGAFu51jgR9dT+8kd8Eyw735mPx
UO20A5TW7ZaHhLx8llHLskLZSyHnYIjM1IXGYo1WnI52tsWu2xoieWnI4Cp+u/2RkO1tjqv0OL6Y
yBODzET2Yd3HTQ+D+qHbx8gM+5at3Rvvozf50Y15y01H0KB2zSATWAVtLkYjgsFa8yYHEmxEhlA6
bmpewReuvizcn4/nT5ri5KHSF1k5zCKsTY50NP3hC0307ezKEGfvdouvH1tcjCK7+8Bqmje8c2s1
yOAtALC/iPDOlupnCb2+8pKPAFYB0jpsRprF0ngMruvLlWoAqyqQ5lCLwpCfOKl3plFZGFZctvrv
3hdt3RX29U31GdwZboN0yG1+F3rd+F+tHTR2onRBr3rsodGbSx/qJuyisPSl3gNY7wVO9ik/gaHH
ro/9J2etXrxz6WSe2GO2pSbIEMqISnA+yECydB0B/tSO/RZy81Dc7PH6I9ctXuIPGIt095yMrNEH
mZ4L8NB8D2dSI0/tFZ4wkIRKzs+kPc6O4QvbBGL335NtvFc3wj7htNGuniE6OhrQI4aRZjGATVa1
ZqnQYJTtVenb7P/8N06eGGBCAJBlYx52iOXdpAPlXZJaTdDiZT5AOKkgfWUB74JSPjTDk1lFCjoi
wYQi9xhtwiqxJUUj0Fki1lIfoXy6TU1IX4/No6lBh60SYt4D4/KaT+fk5HOZADKAWqkWZXq66Vv9
ffxYSKl70WO1eahIuzG/oFM6OsmNcjPZku5M9uw8/msEzPknsJwpigCiXHCmjHa+gMTiXejvzdi2
TMib8PLgq5OPBItJsxx4zDFbOxm0Ok5axK8Fta5iqW6nSfSvz/96+DAgh2lKYP7VTGaRT4WB5ymN
yEsPwCwu9f2tp+2giTG/gTPlSbvp/AYYSY+n7Lx6mp/Ypb6fbK4kaFIFZCRY2LG8Vatljyo1WARn
N4q+rru4Pop/PaRx+sTSkMza0oWwZFovcfysxu71/z7dIeyZBpQLIC8AD+DSytyejRbyv2NYY0mG
mt8i6RHcWdPDWPhSkd3mPLjHmjen1pgwCK3WJWozWJutlz70yo6HeeIZYBaEbsTaJFEDuvmoSr87
XgM4XbQXw4VOYlR3wNiBJvfz6ZDkGbzGQzPag/HZak7Z+W3soZsFHGbX5+XyhYWNiszy/1liO1jL
ScHhnMJSrIgDWnlBEiSkySEPf4dB6oWyAnBp1jnFYL2McaHYYtE9iwO6GTSzvA2y1uN8z9oJZoH/
B5LiwJkC1n3u+RyqtTIU+J70WyIQ8usAKgKRzP4WICUkRDqR84pd22IWWCV0MK9D0MRiwocaY3gi
NAvbIaUfMvaVAqFMyS1b57pjFxtAUnQwAUJ5A/p3SDkxfg3iaI61YBoE4iVaMoMbYR9qe0V6boaH
krf+L2cVJToR/aeWjhw0kJDMdsbpgFeAUEb2q/fpbf/cfbm3jwBb8hbPpVPoHsS5q1sGavzoBTuf
rFColD5a8th+1sjB8wjZE98ntrvhTNIPDfnZfoA/YOPQAeaUJQOa2+eG5EDOShlcQrZzcA7e6+Gf
H887eAcCs/iNH/f//4O/+GRL8Nv7+eeff+kStyD7ve1s7u833/cbZ3f/fP/8+3lzfZ4vs3sSuAyA
OEePHxXmFZmtm9edpgZlj7KX3dqe58X2z88m4t28Lp4J1JAC8VrQGoCEjVVVEccyT3OUGWxn5zie
48Fpl/wXM6wA7QUuVAU95yq7PRrFyvM6rmNkPXa7551zePf8ly+VvLicKb6sV1B3TizRtXZyAolF
KAVWBEu7wwHTZrs8V+jAM2sImoOiBB4ZoB9NjdnpcWmVSRsv1IDjvB68P8THcrA3nI3+k4C5Zodx
RBryMkpL2Dm8v38+PT2FZCFPE3nALcxe8Hf8P5h29669efyu7MfvR+Ss8Ot7RqoZTIEz4eBIfsCk
l1+kgN6fFqPkn37gk6FtcGsuKFOf7dDtsj1uMbzEduD7xrY57l82F2Mewbr/H2M04J4YA5penLSa
GnOw+on34GNnwpKzcTimdBpeLvwC65FuGIhxIOo5NyWCg2zurJaaOtAd4G3ptqeBAO7BP4f+vr69
18fyxCZztQitdOrbuoNNKKIR/JGSCn8+w9vUju0//ot/t7/b713OJF4meOm4nhhmDpC+HuRITGEY
EbAknvfkv9m3vKBymQ1grKjnQ2qEklw1MXXPORhQKfDInY+V+ou3TC47cxhDzAkFwE4jQUsYhl4d
b+uTW56FHzTWxepAIRK3G0kyLzTYlKQshHT+Z6Z2BnkdvN51PP/uq3K/fkKlvaF7gIO5XN/+J2aZ
7Z8qQZ4vEszS9YEiRm+/PrcuzTzMNur57uCALdN7IDgpQcWGXxn++pKBMxINqXZGQF+EXxh/zsH0
8+S6Nh7MwWQCLrfI6j9TS49R5/DzBzYO3Tz0RMUxSjcr/QN/4meP//3ZTNhO+HHoNr6+n/SL+x5d
B3+Hi0XBCHVQ9+LZV/18m+f8c3rTr6Dfgt84EegP7wsUuqTZcZHBGq1BQ0/CPYYZl7K0Mk1toApL
DeNG8fODEPlAXuD9rX1Dw6Rz7/EuNRc3T3ARacCjWyBhACcR2z+vNG2kDCbsDv3ckF6fCbB+xEo1
V8nCh+vD/MPIduYkY4yJyl1SCElkKjj8SnIMCRoK7RyJxT/420Im/BnSm5sLfwnc9vd39sP2wd+6
Ltz//r7/jWHZeohzu+f73ebeuX9+3t1vevIdOiP5zcN/Xbx+cD+mg4ILgWZe5nO0dMwLCaVxdLuL
IJov57QEn7CkgI+tRjef4S/GgqaWpsg4QXZlSqBPoyFDCIk844LSwAyEel7UMUU3mAlZH13vnb5c
XrVZS27SouHVlFbNQdRZVcGng+wFc36BgNxohmVK7UF4V2sQT1quDAkPyeQ8vi/zFxSxbyD/iXE1
0A/JBNtwjEUloIYksPRJut3Lkx0XEVnCfaB4kfAaBr/awpuKF/C0I8U1y48ZZGl0//oqvHyWMN/B
rsJ0ssQ+wHfoSUBMOfAyyzPyO3UEVduhNgFj3AOekEtuXQzEjPeWwAEC0eDLbIOzgWDugO2CxqxZ
xgeoUoQeFjMkYJkjhQZoaCGmbg5evEbWOMO/spzPjDInAloZei0ZYbSbIjepbpopR0YdSdKNML1d
H+FVU5RNBUsKlTs2nd4GVi/XFnaOJZRItfgocQPZ5ciDEwScg46umYuhtPC6BL7IwEudWbxmWhpq
2MjYK9Zx6bb58LJ079e9WTeh0B0iokuTzZ4nojoUtbykdjTXaJRyZuk7C1+v27i8iNA1af01wlzo
oiYKlkYHvFxsDbElaiCCNEQJ+9d8sDJXR9/6JkwX8bGYssTLqmrcd1VtDO7UC/E2Re8d7yF0cR4x
H8Rc9OpIXqpYFeG17BiQCIlUlLYdLdgZw2MQ3Vvxtra8uLcc3TjEGvqteB9ADVzOLNgkwACG2xNL
LC13qboYOT4ARF92J9k56r7qVhcP4DUrtZiUQARBQAoVo/pL1bac+bh41v64/9c6Mx/CrM7aXGMJ
l6IfdbeLERA5/jRnZxxfoNyUNV7bcDxeX2d/TTIjbo1pjZQTHFaC9yx9mKtDrn5fd2t1Y1p/TTD3
6rIWF6miJpb4XWy+zPgmRz/z4g+oX163xHOG/vuT95eal6KZgdzCVpL5tuzfBUv05Kjg3NtWA+mJ
P0wkt1JFSZuBWkErIZQ+OhWtGLahAenXuIbFCdv0CnZtRTJhu7SKVNPo6E3L3TgS1brV9f1U+HHl
gEo65JXuL6GqzBpkInYt6FrSC7BXWGR5Db5bomyWz+wz3JbbBEWUxk+fsCA/eSQda3MHIkwZvKIm
ZTtkrqK6UmdNUFopYIT38fgRJq6V8OolHBsX9V45lfJxgI06BTN7B7mAfjMuhXt9Fa5dbU48+cn2
nKxCudOmUa9hJc+UJ3lU3L5zxGFMiaRwNu/aSgQSBvQ3KiBOYAk+X+9jk6qNFQmIF+hYbbxcOsbz
ax+D41vbjYF/3a3VwTsxxmxjKdP0aZBgbAxGVw/vE3V2muHzupHVsTsxQj/iZOwCREDcCmHEwLEn
D4dc9zIQ9osBL9SuegNACBgWoHCEto5zQ2ZXhMvc4givUHEvv6ZhRKtv7mgSSuKya0aPmYImtRJP
hAJ4T2dWjtH00fScz1h19+9XyPRAOHG31qIhFip8RZHsc+C6tBslewx45KhrVpCQxXtCpkwgbO+W
ZeEMhw5fBqGlWzV1LPMWLFOmaF+furURxfVaF6kcnwo2u3Nf9GqI2jFvM+A0JjJYb62QkTHhNApc
ptgQnqDPClECvFZoru3cyjxKiWhRK5IoJHaf1aADVrISEGu5BlMG4j+0scola9wwNfuDaS6VKyYQ
pT9MOmREbQVcnvWfUUCulAxJGVqg+E0iMGqHmfxHbDOA1pognGS31Aqx9tp5LitXNfOu2w+DgvJq
lmsTbiaNWqHfXylCXvvf2mSB/RF0rwpSexcYt6yQJaGHLK1dS7JTAKMukUlFN9fMQemvXbUABMYd
B1Aiyid9PpAVOmRrwcBA1g04fKBt+J1Vmso5kFeN/D/Srmw3clzJfhEB7aJeJeVmp3e77PKLUGWX
Re2idunr59CY6cpkChK6p3G7Xy7gSFLBYDDixDkUbJnoHVNQTEoBKmgNSLKpFI+eor6OQmim5Wwl
Bs7ul0MhBgHKMdEwPF+H1bGWT1OUelGjJf4wvFdq5VqDOfoDxguWXXxuOQ4IztCWNkHQIlOcBeg7
8HFEdEpGcO0WD116/x8MoGIHyKGu0QugJXU6yGOkWIyJoRetPcTNx38xYAKUA6o2G4+X891ywngI
HYOl3tTbn06KCaKKrWEwvi84OWUBXgAoDMx5m5bc7ysqTLBVcZx6Qx3s1GjjaHjRZj6xIHz2I4Tu
ACdHyC+7DvkP7nZqWHy/k3DalWEHIEoCvVme/+o6G7B9beXYzLnbqQkp/qh1SjOFYW2h9hNQPV8f
NoSa29FcuW1FtLzYQ7Csg7LBhs6A/P4LDGZT8MCmXmWrgcf4xwApITwDqi4GeiC0PCNPj0qyloXN
Ls9AbBXoWrC5S/6Rof3YBB3Mjp3FPJXrfhLbv9NCh7Lh57IrzrsJ7gkUqC308eSmlIJicW4VPPW6
Uves4GgXd6MFGtaDpv8p+N40H4j2jAGPZbMirl1sLADEuKLQ2buAwxlRMSIpwAqtit1rYKzOP/mw
q2myM/rtsqnZGxG87oL4FGU1OcRyZmjFWCOUE+7c9hFghb2OYY81yuC5b4ZC/z9mpIw9rY22aCxE
8jHQobvbg1UP1KORE97Fbbqye2u2pEveSHSqkQ62uvwnTa9zMCuUt23+trxx34m4/JFwMwHGC2zT
JQYEM0ZjreM29vAY+dOCo4grrWunDKViw81YdZ/kqV/w39Eqz/hsiAdhmuDfEjSW0gEojI7ZXIN7
8AbPu1qFGkAYrzFurBnRzuNUrNg5PANGoj750QfKs52tmZh1c9xVENYQ+SWV1kFG2xkmgptkJO0f
HkaHsh89Yjh72r/zak15VbiY/L2cE2vSgnQFj/y+QFRs1QmJtNJuUHJ1w/4XZeQ1APuTar6uuMjs
HgItI5BvQvtFbMBJrAfLD8kiApMFKx/6KfPUMnqxafEjV0a3D1LfBEl8k2PIJdDfdGf0tdbwW1pu
7GpNDWB+r//+FOkABkCQpSnHteOYAC4THL3bhm9as9mka4JsMxttKyqENRFNwGEtf9a60iaeBfCc
cKB+We9i22fm3rIzP6TvZA3Du2ZN+qxRS5tuynIcQ7yXremFh29DqKFPgycTpAXz/fI3nQkuwLQD
agEIiY3EQQoudVmZkwZWH9RS7B3qfi35NJtHOnF/2c7M3Woji8MDwsJDAkCSc9cBPJNEVdalXmK+
5dWz1e8hHZYbexVMv5WG1/O/pioCNFNFrRhsBVgZ7tVzgzRrFWcKcNOl0/3APZYP19rm0MabrqlX
8MAzvmgL/wB0DYRPWOK5KXAgVaFS4s6pW3o9IK9whzaBj0BbO0jsewy1eMubOXPJwaANFJTAkTlU
WtsUFkOQEITquNd2LcTOGrQ0epyzZTNzvnFiRgbVVrVWmo0wE+BZFNc3JSQGSm07aNtlO3NZiQ1e
b7ThIAAInngpcHLHbJty6pEhl6DFdUKITGFwU+PXY2o8EIzrAM076h8Bt5rtmBfJlsWW4C9kVs5X
tnbuGhQqP2gH4lsKXNX5xyQMXBANVfFb4mNJa7C7NN4UiNzd1fUtURDQ0E9x+K/lPZg79qdmReg9
Ca0MvFpDxzTk7wN54AUOIrN+FIzuCCZ+uY0phbxYOZKXoy3iiJwsVcqrzWCAQFqup+Bp/DOUm6Hb
acYhdI62c7CNO6d5abMtN1PXjA99sPKEnIsHp7alT66QTLXHHuuNhvdIee+1LRhV3Kq9AsNCCHq6
aK3IurbBUlydICwZFRYMFiNx2/SVTy9ZELpaAXbz7F1lK3F1NiZQMcqGnApYIemqbPtmKsICbtRg
pJfU+wa0oh0mszEr3dcr5er5D4maAlhSQJgCIOu58yThEHQkwtp0q8RcuhEBANKP0abJjMxt1eDD
CONyk7Beu4KWxxMJVN3v7cbyUAB2cImz7LDszXOrB8gAMFc0tfG0lgKU05c8NnMDnhXQjW2W1wbg
tBhUJJCEzqbdsrHLmRD48Yk1uaJXxHrYlJGJ+lR+B4YYl/CKu23zgODlscLw+yz280q74WxbqpiA
tg8WmCnjI4I0yR4V243vB5/4arzyw2bSJTEggD44ymcUHI7nn4XoNUFJDbswoC+a8PIOV8PKRs+F
aA2YDgB9wf1gW9IRdpKAVaQR0SqJ7MQfu4RV7mj3B62aeAT1c6d5Wt7tOYsA3wLUCD0WlGQkX+s4
OmY0D2AxquK7NqxRJ1Om5IaDLdcPwqZ2l+3N3XV4jQC6AoyEBRrJ803E48MkQDLjUQ5mgKA9TPBY
9mfZxuwFdGpEir7GMNVKz2CkIw6IDTFEM4Rkk5q638S9W3TDbkIlJY+dh8F2IGcffa78gJkupH36
HcWun4R/o20SDfk8knkn9gr+q2tfrGnTqwBLvA7aTcbwkPi5bHPWOxGY4IE4pBfztplCwiSu4Dpp
77hBVh/7wFzp2c/5ilB2Q2EVZSkAes9XBem4ZAKwBorE9VFJr+3hkWg7p39YXshssLEEuQEaWY5q
S2cAo1gVtwoRbML8PtHJFWf8aaTRJmzbWxZW/rK52X2zkVUaKIXjuSqZU0Al0GQOoo3e8vq6tgrn
aE30x7KROa/Hsf7HiOQPZYwnOutgxDQH34G+IYkTn2u/lq3MJjsaJleAdUAIvSDZSpHM5nFiwe+N
7KHCTHLsgIsSc2QkKBFSjD1mza5784/t/Kc8C+VWGxESzqfLM04WIMJOEDl4eLQ4ZdFPFUyirNK2
HQu8oc12mfneF8MOKO2VqPx9HZw9nEGDq4PtHrybmOAD/+a5V1Y55Ub6nW3eKcwLH/PO41BEuHU2
0y2mqg7hs7OjW6Gb57NNcFsc1jQELjxI+gFSKpKGnGihinQ3AyZKK0o0RVZ89PuCXVqjFDVtomRk
iPHcGrbq1nxiz4z5nW9c8V15zWN3Yp595YFf5U2QX1TbZbe6OJDf6xNE2DoFkkbGSWcZNM4sBuNG
/KVPxEV5AiOJTv5irvFPrlmSdlIPIRtQc1hqlSsooLmWAwmZh66LvGYlWs5bAlcrCpXfw8PnTtMw
M9Qba0C9IVFcu7nFEG9Hn5Vq34GAb3n7Ls4+tk+M0WBMGVBVJHTnpiywhkR6Jl5DZrdJyn7DW+Sp
2kqEuQQiSWakEBMxEhdaBTNkH9wUvwgooR+NapMce9+ELriQj1lel/iDsk8aGB1BIRi4QIB9ztdV
KGaOmDoiptm/Yv1rGEFREtyBs3DZzNyXgkww0mFM7EOiQzrebd32YcXwpUJybMODokGg5lorHto1
cYLLrEHs4IklyfuUDMQ6rBE+oZa7qXKuQWvduHqu+45Wtr7aGW5a8J3moEdW15+l+ba80tkNxQq/
s1+KztL5hrYVnabGERtagdKMGH7INw31zPBr2c6sQ57YEU+rk+SEEpKCnhzJSUivYxO5/JbUawFr
/qv9XYv0YsjUceprdUo95cF6UA8MJAQP9Z+Mu83eempsn7zgsTZ5EfL0Nbiq+NMXfvl3eTKJbQJm
F51F2Mahex2dyuXDPh5GN9S/xiDaauOtoq88Dmc/nJhZgWYjkhbZRW06ar0aYEOz4tMAubwF9abR
D4HNXv5ws5sKqCHGwmxBdiAdhWyMWi024aAJ9J7jX2X0THpwEN2ZazqNswsyxVMH/QO0eCRDKZ4B
UEnEA9RJycGqvtBU/XDSyFMqvnK61yxJZ65Kg2gMKljqtQeHbo3sVa9tL19t8MzeoGjH/bMk6QZV
QJtlKgFyV4fTm6krXN2q0IGJX8raeKyS9hiBzWtgz1oJYWZ2D50s8OUiZac/jRTMFSW0oq0ITdH4
gPbGYfm7rm2CSDBODmSbQlDM4PhtKvdrZwMRIoVBnPVx2Yo41hfnAl1JyLxDNQTIj3MrIXd6TRU5
KB3e0/ar61ASOyj8aiy9/nPZ1OW0kQilJ7akz8oy3IN46aGEusnftF0OnuctxDH9sPGRjkEH0wvw
Lvq9NlEqNupyiUgBUZpGfV8u9hljrPY0EQdkuCvUuxoIgOWFzX4pdLb+z4D0pfAaKceEwwC3Uj/W
j2PjpyAU7Bp/2c5siD6xI+UMtlZ0mdXCjhm9R9kE1oAHNfm9bGM2mpzYEGs98TpikHBMhY0Rqj9x
8jZAFipRmRe3j3QNIju7b4CvGiAxQT9NLp/1Yccze4StqnQZTNWuonjD2jD2rIefWJEuNlbVvaIr
iPwMRxZUSU3g2sWmVe5psDXo8/L2zV4zJ8akG04J015XWxiLlBtRFas3Vb911GcMBtTVnkc/l82t
7KA86JTjCaCZ43dy8NYWu6HcMf15FTl1CV0VBxdpMUbn0by9FB8uR4gkgFMLUsrX9rZ7Uzahq8Sg
1HLHe3CT3Zs766n1f0FWbOVum/X4v4ZtCcYHhuGkzQE682pCdxN4LdEcuAkaeyXUzkaIEzNSEDSj
IS2DGGYAeXIjlrva6/J3unyDn++gLYU+rutZYrSwMGlfBihzeLXvnR+G8ajxVwYmJqJe0WKzYnT2
LJ8sS7rdBtYBjJLAqFniNsu5i2zcTyIhHEZ93f5sIezM8sfWwgvE+TlEzCPtKzidn7uhdHlcuLHR
vyz/plmHPflJUqgkrRKaZYif1KHkZtOnstxW6WNFdstm5j6oCQIKtCDRo9fkMfasbLIO0A0U5jU/
GkHpPE0rnjn7sjoxcXH0zCikBbORL98mm8HV0QbcRi/Trt0mn50gwv7/GpSc1CpCJVRyGERN+ys/
BFfddRO6A+jtvhRXQ/9hu7yHc5/qdIGSy4LS3qqyiGIPu9dB8Qf7QbXfzDXSkzUrko8GMdxB51jV
mP4ZKNaBpuDw3jhfy4uZCyTAMJpQZRMoeLkDbvVFHQ8ci8nAZo8Hh2lsp3+v0Y5DfmJEjlZUKxWm
VTDCQeWbhU8O9534gVZuHV/XReyX0OFeXtbc3XZqUfIJRQudPtVg0eJbI8QIHs645o75sf9MVrum
K3soxzDqtJ029jBGiuek9YfuRV+5zi5nCsUOgnwCI5oYYsXRPc8+moYYgkpWPHbrZ9vi9X4YtS2U
bd4cTJ+4CfhOdkNdjX4UdtoVtdI3AEfBVomZhugDmKejmfVbfZialUbmXCS1ADIAB4doXl+gOwFx
YUqBEhTtiJuj1R+Ceoukv8DY3qzp/c5t86kt6dxVYYG+aQ1bJe9d9Ey8qfow+n+LtsRGnxqRNhop
UUjHFkbykbl9qPpF2t1mJHGnVTbOuVhsARCC/gOKNYB/nX9TpH2UAbmOq0/1zSFxWf5r+RDMfpwT
AyLEnKSsSkxDx85gIFQLtwe5kN5CvKL7URgbNc/cZWNzq7G/kVECJqTLU68tNUYlGtCHKIb3sv/g
/xraiA9z+velxXDWGnYYoF3voHwb6rXP7GeoP6/EjbktO7Ui/v+TLcuhXBFksVhFfOhAs6tsDBU8
9hQv3Kfl/ZrzZshjo2QgbuOL6aO0zwqI+eEmHsFux+ut3gZbzV6JG7Mf5a+R7+zrdDlm0Gm1AiMB
yMCpvWPd2u07d03ZAnEN8ii8UmXuLAzyoU8R45rS+X4C/T3oFIbHeA0jM7+Of6zIvFm5baJjoGEd
WoiZo68hWKXimLeAC1AQGwo4zvmHb1sT8WWEBcBaEcgOqC1Y7V00QK0W9GmHsnrFCU2aXRlGbo/z
ilfmsj/Mb+Q/P0AWQYwJiSv0gEU5lXkVprOtl6J+G/61mIc4RoBA/+86v1leTjwiVCK1UGusU1UZ
hr4/zPTJWUtdZg+RgwExlBUA0ZTnooNRr0FWjwJNrv0wqyczOoBIuqg38Vrtcu6WR5vwH0NyTACk
NYwFbAhVRK2/6fuXkeyN5q3K9sYaVPASZyF27sSYFBqEBlflcBhrWnfa2k+OG7lj7FrMvT+6r6+T
54JlaGO5e32tzzPrmyeWpYc6YK55OkLABv3J1J2ywiujlWv8UjRdWpzk/nHWxw5mkHCM79rMrx+J
R26Jx3fhDdS+fH4ovY07bMKn3s9fDLDmr71nZ1/SJ7sru39OK4tNBD5D39Wn8Lb4ofpl48ZPf8h7
fa8+XLV+5VY31mb50K04kHwaCg06S6OAu2kZc2vAc5IjbY+88Y3kPbVWRm3mjAEJI0ZUqC3Ivs9D
DBRCjLQVwXhIim2kgY7fNg/tVO1r1fEidYCyRrkyvHbJAYHvSnVN1dB6UsEeJ9nUmyCKghSpaRF5
ga5A/xM4vshtyF3ADyaFrPof5MpuzG8T7QgITTPslnd49oF/+guEc58EHEIxuBx1+AVhcauBQzr0
zX5bpjcsvKngX/FjgAfvf7GJuplogAFHIBc2TYc1DWb28agBw0RvoNN8H5X3pLpmFkCcVubyInEx
3bJiVmymXE91FKCywY8KLLEM+EgpzTFfArNOrpPPMplqtFKc/rodSHbIawhBUXtKd9wuwc0bxzoe
JFqPRyqdFPyyBnTQbZ+snOy5NEM0AxVds9H3l5sgbTwVSaWFmRdUj7X+mlY6vvkaHH3u7jo1ImXm
Wj6NTRawzDPAY8KuLHqHdAmMuMv7OxcGT61IvpyOk90RBUvBO8O1ue7awX7Zwto6JF8NFDVTchUW
zOShz1A1hA3DcdkaQGHuggSlOjgcMVeq4GF3fiYSiumFsoozkIZUP2Lbua9UcqtbwzW12l2tNSvL
mvUBgeDH0DZmPGUwOEfZNXcm4LssBcwrzRunX0Aorhy62a/z14icag5oIRq9A2QcrVuvMhTAH1a+
/yVdGoIZZrcgUm+Ipq/82CzCPgih9o1qZCR0pbIvchddD9flNgfnvhcd7U2Pq2LaYKTrapUpQ1QM
Lg434FyOGN/G+If0zVQUSiiv4Rvg+YT8Ly6oI2B//VNySKDdAozCsivOusjfcysX6swEBHwgwc5Q
/mHQzfpoCXcT5zMv7/lat2HWPf6akgt2qjHSPoqwsiFMIZY1HaOB+drQr/QuZx3kr9PLN3ySRbE5
BVhRZ7a7QR0eJlx/y5s2uxLIhatAwmGeSmbJsdTA7DDJlXl1+QFSbDdhmz78uWxjDkBlU5QIBAuP
hqgq5YGZlVadwjmIa71p6xwNL7wK/1R79ho+lL9ReNQfKVTVPjU07b5n+Yv8kLwu/4aZdZ79BJFp
nNyprVWHJidlBhadMTCgMKYo97ZhYzTHyPN0jU16rqKLMXuAmfBsEBMlcjFNTzHmZ2DFRha7McHl
ZR4DgLdaGwAdr5yg0dIyzLLc61WzjaHptLzambzpzLx0uyidBpBeAlmz2tgStKYGFJsgRsM9XblT
yMp9OZevnFmTbpm6zookwbAO1PkeG5QbpmZT1aFrsx+tjosdBbhjsCpdMHM2zoxKF485OobRaNhh
Vt6VYY8kf+15Ofd8OTMhfOrEZ0KdFhlJsS5CHgJzW9ONzkLfAM9Q8JZA9jAnbvWpZ2Qbsw2LXlnc
et24QVXHszEDEV331ocS/hz5M+2CzfIHnt9zEDYjqgofk+dy9SgB7e2A39aWP7Lkq+5+mRC4L+ku
q56NyYfz+bQY/BWrM6eIgogDnRDRXKcySYUemUXKKDZ9vFL+GD85d7s9900veTa99lo98E0PmbC1
tc4EdjzjFbwlMS+FcCh9BxaTBvK0OLvDFrofv4J3bTN9OG5WbMM/+a21ze6ANtUP8cPa9Tm7XFN3
QFoATmxTvj2V0Qi4atXIBAc31n9YxU28Jlg/uzY8bUBxi5KmLZMvpETRwXDe4qRq+s4ePrR0O4a1
B+6gYW26YCZVA73uX1PSieEM1X2rgCnIUKfEV9q9k+9Ge7vsI3Pn8tSK9LHKgTcOr2EFw9qDdlfT
fCW2zX6Uk2WIZZ6cyj42C62MYCDWPCt8iboti9bmY2YyF8f8bsAI3K8ps0ozzEhAbTQF1jhSNhAG
dam6yZLfSeBH6lHvPUyUpZHmAgywsri5c31mWbqniJ6WYMOBZcYfWrTFM0BZfqM4OKFPUQql4dXy
1qxJ0PgDPwrUDoqr0u2sOnGQ6h0aJajSpPVzAbHwlqBwBy3z1o2z1iUj3g8roWTmK4LA4K9ReZ0K
jcdEjEDm031h3SvqlzV8LHvizCV4ZkJKP8EQM+l8gIkQY1SjW0Gw9gDxJ3ekKx/tGzcpJbqnluRm
Xd01Zq8qsKSX/bPZ8qs4GN24F+KfIzYScHX9q0rfLPUJrwluHTPwLKoUuBvqKgmUwE12iDprO2aV
H1ovWqB4mfYRabYLEKXbmfn90Jt3MYlWfvdMQDj72XKSEnVMNQX1QYd6hlZAYuyHA7zkGtXW7HcA
1SMwheAzAarw/MCGBgvKesRU6GhNxo/IcbL3EG5YuZmhMzxDTET2Jrcw8a0kzPn3jywTU8o4w6pl
gOhEfoT0Kc/yJoyA2EqfCuU6TzfLXnbpyPj7Ni4nmDAxdSStLuvKqApi/P0ajVqHh5DdSbaO8rZs
ZQZdCDMA7qJSgj4dbJ1vogB8mIWJ8fU0eoSUT59sFX0HmUgrDN06uDMnn3eu7Rwbjz+DIajxPM01
y+20FhrnlmsZGPNwsGTtAizdsFKNRw3L5cWfIrGOzUh2Y6u9ryz38lqESBz+wQg4JOShBnG+3CbN
VZ42XAxfuuazsut85Ud2BfqRG7PyGte+yT5zL7tOr+yVuHSpTYRMA2bBrYLhcwed43PLk6K0pFQQ
gHvLmkB5i+f1lwq44fVYaF3iKmkDLH/Dp86LCr1+KIY0x5slUyvdV6OouFdRmroDdgus70Xp1KDT
6QNt09dVB4S81WaYNoSueuE2PGHPgd3Wz/1U4NvpSkL3WhCv3cfCMc5jE9YDrDdI6FHPxOD++Xp4
m6WWEVfotBshajOl3W5SJ1U9m1DqgkTjCDIepOhpDAlgsgpn/H4/XpjH+8ekaEUJDbVz82qQAmde
4fDHB+09+AUB4SNBjdrxjEPgF28dStR7MCbm7lV2Z9yyP/8eeYLl/7X/ffmdZAtEHZxKcWC/SL9C
6zqAVnnwama7ZX+dPRUnViR3NZOyi03BuELrxyTxVQhtQbZ42cbckQAxHFCvBshzkYWf72Rbg+20
1DsxBFTea615wxx9ZwUTrujCpSRYOQiXeRywzKCgAlWvSkFNIj/quE5CtcWSMP7kOZXmauzX8oJm
LaDeDNCJYBa6iJxBoWkaEymAbW0dI/B59W95FnCWBWH6/1mQUsWRA2FSJrAwgAYsuJ76JyW+dpLa
dfSn5bVc3nGw5OigokG1C9xgkpu3QVdZidbDzadbjAMofB+wTd5DhMhja1RCl9PbYll/jck0CxyZ
TZWLcbCK+5l204+7jG9oslHDvWVsB90v6rss8otgT/U16nNtZaXyMFxAMgoHhXF+Wz8og0teHG/c
9LvP9Mb0bxrmMujpvap7NzyUroqBltIb3dyjXr/JgMxdSWHmDt7pVmjnhwKqhkB8iX1X+LFCR9PZ
h2zlQTMXQE9NSAehxNRhoIrpvzYFk8NBA+Rx8sHxEDtbQr262C970kz/SXxd3PGoV8GZ5NLRkCeJ
kQNF6oXltm7ulelNi/cUOoUYwWv+UP2QGu8lAYFPLiiIf9VrM7hzxxLBGskMEO54EIgtP4mY4MwI
41bHeiFs7oF70O20lWg5a0EowCL9F3P4kgVlKstEswREVq9dNbtRojVKw5n6GyIXdhEMkZjZBMvK
+SIqThQeJBiY6U3AAq6z8VF19iS5CZtNYfkQSXF5DaAb/rfSPpw7HieG5bOZ2F3YdB0MY1jNITtV
/x03t+r4UpdX6r/H8J8tUj6K8YhQVIpFlmEBEsxf5aRdERb5yw65tiL5iEFezRrFMBfTdfAL3aX5
NV4igfVbafYAOq9YmzvQp/snnbYWsL06UcSagL2y3+vmKu5/Li9o7iJ1IN2A1i7IOy9eBGVpVhVv
WlzWgQHIShX9iTqNuH0xQbdwCKdNZdWat2xzbhNFmQ4NVqDeL/TOBsL0yBFAvCx5gr57Rj2ivBSq
OzpXffK8bGtmC1UFbMMgswPEUJU5Xo22UwtiwVbjoPCrGdZz2VjTNrVXhTxnQqP6PYwNKB4YEOWO
S6gEePhShKooj1x1jG7D4h7DTLdELa9K/ZYp+paaSI+X13c5Rik4Mk4YHqT4UYBtmaSozGJgM9sa
+c6efobBrTHumjrctNWDpjxT/Qu04st2L8KWZFbKJuqq0Wmmo11nxsWW6DtqrdVXL7xEWACtA9pl
mg14sRy1QhUovXpEHaHPPV3dqN1LTHYG2beAgKfRWrFJ/OCz3BzmkEmKcT8QPOJtfB4k0VpC844B
yqGqR9XpvbgxvDp+L8haO2Ru504NSSGkLuEEEC8A6KjMn9opf9bztWL9hdOLtdgqSEYgYwx+Ailu
RAZqWLQDGoc1bxScrPwekr/L33/u65yaEKs8uRhNFHh49s1A1L+AaMOOcuQ3qHuHXsPvubqSHc9+
nJMFSU7uJI7CIzFOOCZXatV5xC7dnsbuvy8LSzsnufVAYq3tEgGVCq5U+tKlN1X9aK9NIM59H4xw
4y2h2aIvJr1ehniikxUITEsKeeKO/CxLvu/D/GH5G815mgVdHjx0Nfz7HTpOvlHAFHMybIQGmsTG
NcYxWzds1Phl2cpljoY9QyfCsUQ/AmBU6eMoTWznbQ/Ovagl7y3XdxrRMc2peKOZuP3Ajn39W++p
z8dq67ThJsSRoph+S9u12uNsMKSCnwK1GAszCZLj66XVI5nL8BiYGsPNI5QZkgH82EbhFshBeije
FxF3nTLC6MDkFdOadvnFJfC9F39/gHQsLIenmY0eKjRzEj/HyIp9nXdbENG7YaZs2gI46rVRhbmz
cbpmafvNoI9D5DxADVXDNmp+19Gu6HV/an6vfGcRmOQIeWpIOhtm7oyRDQVgfNchAkw3d8ve9i27
ugqbMBZIF99ufutTsuv7fBNrUKLX1/odq19YOjpG0mm0FxtcZ4GbaqDAzVyD/pnMD279HtlNM7Re
YuzqdgV9MBfvqAEuMkgyCaJzaZepDkVpkKcjpKrxPrQd1ymCoxY/NdSPrd9x5y9v9kVa9u1Hf81J
e80LELoQECZ7IZte85FvOsO6KluwPQpeRHVtimfWh4DBBqEdOBkAKz+P5lD2ix1al6gLt9QfuV+U
t5Oyi8fyvywLs8ioYmJ+EhRA53ZYNBWtEcEOz57Eoeg4kBxAg/IbukbrNruDDooDeLgBySHf52WV
MauKUTStFNVTwr1OfPRIx+BXpP9bXCa+laCERssSZUXkLOeLikY6NBCFQ+bQbBrTt9SHLrlTrN6z
1WPdrNy7ws/kQ3hqTPjpSUxXo6QMmQ1jeVfnO6CkFZdQozlorf6vX1TSuqQELEkmbqCUKxKwW3v8
SAme38mKQ8w5ngNPgBa8ikapzOWg1uAmL2I4RIkB0aQtPABI3BIPEOc/rebEkpR2xSBzm5wClsKm
cQnU4NXgtut+Lh/bufB/uhzJv2PeGUqRw4gJiCHXH2uOp4C5U9XnbORuPdxxvlm2OLuBKLZi6gjc
n8gnzv0Bl03Y5qOo6rFbo9iWyiFKn4Ed+v9ZkbxuhLpWi142PlMOkR01JO9TOl1FqnaXssBdtnVZ
rgB5KE4s2OqwHgQkKdQywPXVmIqaC5KFKgd5p1O6FkimWuPLBkOGoScarh/zKmy7Q6CpnolJwOXf
MBPt8RNQekLNDK9G+UgPJUQTSvETbONLszdd5ZfmoSsqV7E/ulW1k5lQJeigoQEHeDeafdJB0+qh
qCfxIsjMzhsjsnUofTasYQ9duOsstNaUDEUSIsUQsbGQTRQM2AB1nvvMpFZDq+v4mhBZ2fQW3QBo
trx/M1FKSJ6AUxOVWRCUSV6Z13U6VqI8z8h7Gd5mIyAj6QrSas2G5JNGGikYOIWNqa/cnL4nNjmq
dNgur2TmfJ2tRPo2fZSYeljCEyqMbeu1l/JDpD+pjb2yY8t2TEUayJ8wdqmqE1YDGT23UO4gKtDG
JSbvVk7ydyNB/vioCYDtFP9xbBnRr4H1mesVntVTBXESt61GYPqZoTp+oGJSHVo7BSs2WcudDWCB
xoH1Q38YQCt/FUZ6vjeAi4eYiGUL5kOW+BPl/W5iLN7CWvsHuoxK5FaM5/e0cYJsk1Soll1HwxTa
bjYmEGJqcOrsfQvmXGh5FLW+SdIS7VkyDa9BPyk/47AOj05Uju/Ak9rBQ9Jq+k+jHW2/YIRVwJnY
4Y6mqvUZRMl0b6dapvmEdvmuLEt0Gawh7GNvGqo22FWgNOiOTpUQvtVr0G3s1DBkr5XZ9a+kAnmA
lxcF+1lihiNySRhkqM03WrcHUXO+7eMqdlbuu7nA8t37Q5dHaKZIVYapxDWYqQYG6vLGb8xdhfS1
NPYDP5bGJqOPy847d0ROrWnnBx2l62iMNVizMfHalmjgoiVBUdxYNjPnu6dmpHhSJxPcZ4QZVf9U
s4ckeOzaD75KuCz2RvZcYPtAe4gc1bkYC6sCE00+ZiH15x+l7mvZTjfuEhYDaHJN4h3EOBx+b1kr
j+i5Fwc6AH/NitWfZFx9w8IU7wEAQ/TPrjOBQnpM68QFt4Npdq5i3NVkA51msqa0dcnqI3SOQYGM
8CmagjJVJuVTQyBuAlSjHX0YxfvUDVtIjITdS5vUV1YIdCUeBGFiHgYoLybmA67Sw8SKq1G3d8tf
eOaGOvsp0h40mL0HTy5+itGrlqsXpk/MEmJSDUbji+SgAZm1bHAmkcLCcUOhaiuAHlLYDawgj4ys
z7y0sJ6KtNhQWiaemQW3LSm+QE26B4jmqTTo57LdObWuU8PypKiZqUlP1A4o82I6gGQMyQ7NbA/z
882NYnVDjxQoia/jqbaLq4SR4Fqx0wiy0GXNvjC5qBCvSSwgCtqsu1e0Md7HGcX4tEGSFPM6bdD8
ZIk5/OhC8HeDB4TxK9Z35tWIMv+9EuNCzlE3Xl7UnAsjK8V0PUg7QCwpz1bH4VQ3rMOws0rAQxVA
ZUyhtYmoYPw0dCfZVFXyjIrMvZnuJp7orjq0Xys/4TLwqd+zI9RS8DnBYnh+iuzQtOvBAVDRGkFk
qWyZmv1w+hzknRggrSGzBXW3lHSeWleuyob7CFTfjRk9NdqT0cY3gfo82KVH9DXI/8zeCEU9C5Vm
zJqiPyZlmyBj1o1KAYo3zJ0QOXujeZE93aG25AYF25ST4sbj76HLtmkNDn3zaXljZkI0RA8g7SNE
MiBGIO0LRJMmokcKcKgEZGw62zm1/cNS18RVZkK0o31XxVCGwVtBvnf6eLBMDrce+8m1wBMLddiW
7TLoACyv539I+64luXVk2y9iBL15BU3ZrvatVr8w5Jqg96D5+rOoe69UheIthPbR7D0PMxHKAphI
JDJXrnU9ZLMogYMZFq0UTAoBonX5oVtlAAuoPeVurX4d8fLW31npNYqXz3smv+p9EPaE0i3AiCSD
7J6s3WfxjkZbWXNV/G+3f8317i6VfJQ1MNOBRNTkckQ5S2YJBwvlOGMZvNn2U+Fmo3vbyErMwJdD
cIUmo42Srrnk22c3hJQ5SHApWrhecHf/svx52hACLfbniWwp2f67Fr0CDlCAzhb+XRXcD5f2esos
bYS0gBuB9B+84aPxAYLTUSTovPzsy/v20gwX9JE+anVbwkw+9mTQTxMaxbd37vpaWSzg3QPw69KC
5J4JRjbFSm7AQqn1/iS/FrMHmaRNNvthsbttam0xYE5FegXUJYYZuQsF8LUQroD4kzpJ99AVMRi7
u1xEYnENH4ZY5Xk04fYsiSSDmR0mETrIPjMg2epJmoim0NMcfjZtHExAnoHSF+91UQ1vbTPRv8J1
iUsTQZ5bYVlCl2AugM838WSO2Z2ae0tyFI6HORU1mK7DCZb519bvGaczj48HaFHTGLa0uYOCkg3S
joMWH2zRa2V1TRiYQ7MEJDNgpL309JSaqG2byDugZkkU4IWtLOinU9Z9FCJmq/WL4MwWd4pHprd9
asEWHq/IyX/JCnLyrRmWrm59n1HgjvWgBPng+HLbM1fWiKcYBo1xDDBXwbdPACuNW0svCwhpfEaY
olEL3MwQkE32lpP4/8EWygxwD5Qs8edyP6WhyYukrwrXUQE20TequpErw6VtT7p/b6hC6AqiPrBi
YOiLT1+rbqrVaKphq92Yyt2cOiiAKWTuBfu30n+6NMSduUqbGjMbYajPDym9m6vNqP1UbR+t+MLq
CSsO6LnI6ltZ7uzW71PBA2E5V1yYxKj4gguE6j0UjbkgVhhOFiEZLdzQGKCIARH22HSHpR9qPRdt
5araz1Sktbhy/i5scveahmim5jpsznoWOEmg5OHW0vZGJ+qoiRbHBZWq7oykGqFZp2mA5puo/VkT
6dMfihF6nQ7YrxzE9tfbTrqSKp4vTudKIbjLJ9tWsbjCQs1t37XerH/MrY5Hvjsmze7frQFYLWO2
HU8sUOpfHolplBkUKhU8/MvY16DhnDZHCZW+tB6Duh8gZyEisF878OcWuY9nGH1cDJZcuECGbNrx
m5RDodo2g5jmoL4SZSer1gB4NtBuUcBNwx15DHUnNG2wvm4svamwiGFC7w18hWoEhUzRI/3q22kL
xTv4GoDMxaXON3jCQR1Y3ysS2q2u1LoKKB+pqWIM4M5OHvFiu/3tri71xdoCWsI7EbVT/nqgsVG0
WQhrkvOtzaE2qgug99fDupwF7lIIqd7VZYJ+hLmZf8TbbBfM21/aRtpXb7H7nRHoBBPZw+YGVADX
vTp5sAwYkYw/EFcG/uXSL1nZWnGdWWBFgwQSarWsO7XlWwLGmHQEeL7dVpguvL2dIpPcbZvlA56i
Ktwjmj4ydDnlYmEiLbKgUr4x23Adkab5VXrOrZHbXbWfO1agbkvG8WSrgaaWSGc3txd1FSo5G1yy
HM7RnFsUNihCchgFzoAZrtGrdUEcWfNFEIyhUoNCJ7yRiyNAdrZUjWGnqV4yLQf1rsAX1zfrrwEu
bJhpN4G7ZzEwPqMioSiPdBSkB6I1LA5yltZ1xqQlaQcTNo0Cow/JrIt8TGCCh4SWCqiC8mWbWmoS
PXqTHcF3WN8mKHktlCWonHHZQDiqJgP4EGtIWmINQdM8qebTbZ+6Bp0vTrXMj0KdDFSvfG4zmNQE
qBCrwIDa5p156Vu2G4aNskl3xabd1luBvVUnPrPHLaoujF5WK9hjgfKsvLN31X1K3bD11IfjcATz
jidvRMM/1304bpGcR+vdnFIAzLCTUQpxBAMS8t7sHFjvJjrGB617KoHuH5SAaevJteDYrvoJaDIA
xsN4B+Z1Ll1RAUlqajVYsRXe1fm93Qq6R+s7+vfv505TxBhL+hx/vzRBmVpjPgYh5fkuE8lTi9bB
Hana1CJjWkJciTGYXNmGsggRcM3t+fs7/VkKP3DZ6L2UDBFMLCO6kfcRP85Htv2BaRX6WRwygpnw
oHqtBRsoNMslFnHoxPM4wKyjutPTY/4puyBnRUZ4GL5+mbx89+p4uYgR/nr0b1ks/gHDHujh0BO7
9IseA2kyekmQxXFIvTd+qJtpY9/Vn5338gDV4+me4ixEIPtKXuWDiO7r+nnPWecu5dppgYkIcSQm
AypAfvmGueCGjKEvbdQvVHAErjnNflvDqCNKPUCw8JijMgfX3rykAMmx/qzfVBfl8IO5UzbjU/k+
7hsCHM0Bgjoin11d5qIZB2JG/LkCaEPGfZyHEcsE0xgxDcj2kig5NQChT7vK8JLwVIv6n6uLtdDa
1wFUxCXKP4PbNGR9JWGxee73vuwXPak3xcF4yshwnAI7cB6H7bhJ/H/GNmCXzw1zsdVs665mMgyn
EEGWyaS86MAt1oYghq8FgnMzXEDDt0SfQIUZWf1qDUv/6NftS2I1Vz23wIU0yQpDNQTek6ASWRN1
XwX6Q0dIdGwxGUts8tpui82jtjMeROdiJZiCvBOdYx2dGmBQuLWpY0WNuYEyaN2+KujV1N6k70bn
7fYCV252WMFlsEAlTKT9l0dfSxbduAaKWJmOaTIVemcp2tdUUM1d+U4oWpgy0gcw3iHWXFqRw8bS
+mLEoXNeHetRpgI6hd8jSxf1goWxC+8xEx0ZqDPwJBdMqY2Wljl1DyNoEKOtc68Re5N4YQC5niA+
pH53yB9BC+SPLsRz3x6GjXEy8dIoSP7Q3iPWHEJfP53mTeGWO5VE3msm2IOrneZ+4rJHZ3kgteNO
AqCXurp0SodDavqaiCrtapthAt9w4QyX8R9+WoJFoGBqhoK6UBKVsyddJBK0uBy/y5ingioKyv4W
YCiXS5CYHMX5AK4tsA0ozfPQ7QcaFNCkiwXn+sr3l4WcGeL2KnJCnIuooq5azlBx38fWh575ciP4
JCujhhjdXXIhTUNWe3XGshllSQ2KWW7nmW8jsfzqmPra6aPyAKxwo013jPfg499RkpyMx+zJ2eUe
MoCN9FL6oqbZyseDIhI0AA2AK1FS4M67lhdy3hQDdRX1s4u9nokQSiubemGAC2V5lyjmBCVFiJ3d
z2EAhd0KiFQRbmHFR9B1g+8ZaAtAipI76mmYg/CrW6zUd1nYkkLddqx07QwdFe8fYxdA/memePIy
DF6XmjLC1Dg/6OWmb/fMFiRka6tBNURDIXLRiOffJFlJ9aHvNHwU/YdeEbs4hC2UL9FSTQUuv/b5
zy0tX+8sPBQYV1xYJqhbGujfFuhi/4eRRdDznS2G8zCnsGW5rHTsV2CpJG6J6ode5bfRZlIJRMzc
+eftD3T9pMMXOrfIuVzkAOOUjbDYSEH8JjlEd2u3OETHGqmW/gOzyyIw9HXhmjPJ+V8nzbgidJjs
94V0B+KP2v3luKMrv4OCzpgwDQq9tmlze6ErsR2Vavg7UI0Al/DNw24YWKq3BnVzVOjSV930k0aA
N/jdTOOCL2xg8kiDK4IsevkNZw6iSebMitEE0aFXn8B9Ruy9dZ8/jSR2hyD5xMwpKd2OpMfi9Kn5
AzkB9kbsU06+DST6fnu91y8GHfJUZz+G81a7yVujKy3qTm7iQkiTevpEOm8G8x793vlhUJCxdksv
BEmIWZJQcN+vhLIL85wnYz4rtLsQe5Fpv2ydRJUBBZinEpRwt9d53YXm1sk5cJKWat3OMDT5GslJ
e2oC1c9eSjd/6rbKdt68MlcPMqL5utednI2z77dozvyz/gF2GyPGC3QJmTxPnWvbg1NalQPFGwmK
XW6C1NO+n0Wy1isRCN1i4J1BLwAORX7Op481NTbnPnaNDpiWlzh/vb2Z168RbOa5geUHnHlwE6Ge
F3cw0P1oEeQcku3iQ+TbO/p9Psn3xiZyc+r7zk4kSX6N+uIsX52duFZrBsutX2Lc/F3/7DfzfUso
cM530kd9bGPc66IMXrSh3CFhal/QXIHVKg3a/KGrPm9v6PUpAPYIXRYsbpET4NO9mA6O1jYRUKcJ
6GmdsDvZ+tzuuhJA2nqkIvjY9VsIDYGlJ4CeMSIQ8EaX3y/L5iqFCgcSIA1cC0D7Ywqu84ZvM7G9
Lveh8h4k5C19Qckgcn/K6PIIjuMSuy9DIH4ABigQvzHDCo6Syx+g26OUAjSIuj3Ysr0l2un30cNA
hEWC6y93aYhbaa0nWQYKIowcPGdHoHJnAqR8dYh3uftF/aEGNuTJBbnoio9e2uRiWpoXswENACBD
SPUi78HV+7XHfv6y72MXAF2Sfy8EJte2E5kmNGKAeEFLhNtOZql58nv2zKgNEIH5BfVG5wEQSDnx
ym4goQiou+pBuCYdsJ4DsWbyd5g8MTORZopJ0KPmJbvcH3zHx82B7gjRNsln9GLdMRt0HpY3/ujd
vhM40MolusD1/v4A7sPGjon5ags/ICdaIG1nTJIc7c/u+P7TDqb96EWgLsZ0gg8MN1iZD+mLDjyh
K+9P3QxlYJBeifqWq2f47AdxXx1voHF2FnKvevLNtnStJoiRKkeS4Fsvfw9/dADHQ68SVDsg9eTs
tNnch30fpm483iu0Bdw3GKqHXm2Davh2OyytuZW2KKgAggdGJh6VmNYGEJg6TNll7zymhTw+Dll7
mKe02ZYMrFXQZfqutdN4SGMRI9/qwcWbzgJjGrhN+DGXIdJGqbGxnQZiU2gVfiuaml5ufH4jQfix
POYxygL45WUMipLazAozAbzK6H1LQu5jdYe0ir901uQyIHcsMBXc3tDVRZ3FXe6cJlAIoiAyxCxw
/ZCAx7gTIZGv8YXLi3PRvP8/NAtXbNMj4EaagRIXBrq2ZZERZ7S8KH7TJnUrSea+rV6aiB4YbT3Q
KLmY6gclT6uTBFi5znrVE7rVe93VlR+3V65d7/byw0CjoUCgAXhDbulNlLDSKjDFY5cQeJb6KN1T
o5RVN3Pi5A08hvNX28kcjI/0wzbRp9RremTjmHbrUgylzSGp0XD5UjSV/FCEahJ68tAZ2TZs014n
5TB2+2LUMHkLmRnNs1Ra/ewTFg2eKuXjz6xI9F80bOKg1UeM2wyxqX63WGPsimFKD1Nk9yMIpZv5
qXcaBSQYcvoV78N4B7XvNoCuWpsfpaJ37lKZifDHazsDTQNMzmLGDxBJbmeiHjMt+aIZY01SvMHj
QPXN2sGTvml2mgbsOPAeIZlKnQmGdq+90TAcbaF1AHwfqhkckmS0qZXMM5jJu+olBLQqFjJALT/9
8ohdWuBqkgPGaackh3KBVFcEdKhmvw9F1+11PIQN1H0wW4+/Dr51eYzzaQkfA9j+O+Uoj6i2fGVW
oKW7aXi77cIr9/piCTwwCIfonvJ1nV5LrGgKQerRu+OPzqu8nFhBWhOiPse72a0eR1fUh1t5BF/a
5J4tdqF2zIwQAsdA/0wPg29786Y8Zqd617noQu9EoNPrmH9pcPn/z1L7zOga02IwKG+ip/w1Pqa7
0a9c+en2Zq44/fle/s4vzswYVUzNoYEZFlgByGvbwMByRAOnIiuc/yUFnRStXnbvx+xFjxhJL1Ee
0Xa31yLYMh6LYkdq2GUDrCTHcFO69EvrMT8OLMHb8brvBO79M/+7etYpOogERtjRH5WAbbtD4yMu
vGeb4fH2glaP7V9HV5fAcfZxZtXK8XqAIVPezqEXNZgjfb1t4hpPitFRjJAif9QQ9bCwSxt92TG5
m1HJUbKvlbRH7PVKtJnNp9BCUr5J1U9LDkpLABu6TtIWqxi8RLz4jQ6/tGrQPjTBmAyWboe5atxB
rWVb4xIoBdXG/8/yUKWVVSDnNB5XpmR91qp5Cris2fulVpPQhsQtZCNRmw4VHyzvUESSIEcy5F40
p98Fu7vyBTEya4OtZyGAxfT45TorPUwcfQGng2d+8CHhsS2PWuJWh3AbqcTZGBUpNlCC+nLb7sr2
XphVL81mSafotIJZpd2D9VTSfk4lasei1+NK/WGpbGCAAmg63F0WtzxMSLKuphipc1hTyC6llN0h
PRg+wbHSbmW9tyNiptX43S70/lSMQ6URmaWVn46YDRussXnK0qXIhCJj/trEevpQZ1L/vXKkWVDt
W6mcAueHX4qn2TLYw8/wx3mFN7jlQATrsX8DE70PYSLqybt5XwYlJuRe2u3tj7ByrV8Y5D4CqH+B
N/6tk9Q+ahCisUTVkLWvfL4iLnHu9KizJSRrGGj0QTpdShUJwWeT/DvvN3bu92gfSmUauDkvvUmq
GeAzi16QbdZ+36enQutJzxoBDd/KfoEDCCnzwu6BLgT3oCpyVidDimG63h68WELi+c8gUwRuCB/i
AQUpSvSnuBRloIo+sAYLUSe3UXy18FmvkrZgpFE0wfNw5eMAtIqxfIzboBPGgz6ZrFcZZvBR2gF1
UvHRjPdd6SepyKvXsq5zM9wVwYahHpMJudC0cZ6jjKhu+WQdsvvwAUXBT/C4pTFRUfSQPBGyZkVq
A7sJmhnoj0HbFTXOS7cAv0EXpilWqDwbz/pe9yU/+a4/fjdOGIpjbrqDjEC/nXLixjvNnbbJZhBV
k1dc5uIncEcsNZxYtadlk4uvpn2XiAZI1q6PCwPcEUvkmBmxAwPGj0VPLoQYIiO6F6tEpn7/3RRU
4deejRf2uM9J4wzapRQeSnf9XWmSwguP80aHFOMeSP1H8HZ/Ab+/+6a9dF9vR6vVDPf8c3KHQ5Iy
LdNVLLV5T3bFLrY99kWHhBxRFkdyu6c0+PcAebHY5QidpTd0YmASWBSZbJA0yZIfjaJ6nMg/uJCS
yAmmcpY1FWq6M1myLSvBGtaP+d9DsGS+Z2uoK5rV84Q11AVAu1rltuMXE3ArJbj9eVbtoPcLsDr0
mPB+v7RjMKWiLIedHNJfxohB1G+ddnISEa5kJWExgKT6Y4dzQBNMyxOkWdGqlx4mdteCgKAXedoS
GPjX6LkNztNSMwSXCIONOXpKQgi+535hJSQatt18pzaPcbGTnW/Tf7guL5bGudtCQSjF9hIsdLdf
Bktr2a3Kgyb6VKIt5J2OllPn9FheaD8b1X2D8VFNREgkssG53VTOYa52sNFET7O9LQcXCuXktsut
RwSw6dvIl6DHzrfqe1uNI73FhtUOBugNz4m30MhYqOct+XWaiB6/NdlzGwKwjtHxPnuRRJnH6lML
2Buw4UF6HWgnzu3LtoYUegm378GMYT1ivBnChQEaoWHuEBmSvvJ4zErBWVsvMKgLHytOAt4p3Bfs
DHByTTESq8YbPagif59zDNoQx0Ub5t5wqzv5CcgrYaN9WQx/LtA2+GOW+6iJpCXYBfAtmhsL78ox
iAhpDqPbv9fP9UH0jF2LKOfWuKzOMtN5aoD2c+N8W+l3YQMifK9h/m0nWn7zjTXxiJLGyW3aLVaM
5r0AF8N8Z7MKUGzEySDM328bW01JztbEz48rUj3OtQprQIJu0HvAJ0vurRNSoITkG7x/1PcI9SL6
9KztGzdLvKFxWSI6N6I1c1lJOfZVF1K4z3z/Adj53bxtXfrs+L/UXRuEpNlUNekPh1EQV9diAk4r
OLYAPcRMAee1c6WkpS0jFcwar2kalJEhGPF0e4fXXlGANP81wvnoMCt22kxYWxcwz9j2J9QUv+XH
wQsJ2wzbXpThrWZg5wY5N+0bBUOgCgyqGyULws34Ej0CVjy7CkaahD3D1T2E7iZIaRc+KL5cMKC6
69RLvhcXSJ6PXbIdRM+cdRN/qr08Z0g5NMkQjwhpi8wg+mZjCjUY5t7+TiuJzxK3/pQ9OBdkaSpL
NvTmwCM6gnXqpIiy/5XogfIrcn/8N16x/Gs6s1jbQakBdRUE4VT6HMcnid5R0QWwslkXZrh1dFTr
4saBGS06RsmR0a0RCqL96ladrYS7YmZVsusozaFUp0IjoIV4dPRy+2OIFsHlVFITNahHYBHou5DS
+aSsg86PYO5q7WSawFuaGDpAi/CqsTO3dipVKqwkkU6qGLUAmpFCI0VxQmkG9oAWnFu/Kl/H/jUU
DUwtx5CL8xfWF385y4NTSWOJJMPhcpZsWsd6lll9mKyCRJoJZcnMS8Ycjthubm/tEtNumeViXpwl
EV7fWPQMFsPwmBl3o/JVaz60WXCgrr8hCgeWDuoVHUQoKNtcri9vh9psZSuBgpBMQQFZn3IMHmTy
P89TYogIuRZmC2AKvV7OG42ur7tiMlMoxrRE7++q8XmoJ3fQdnK3YRYYsgXNp7WFLYwykPnRcQp4
1YWxgtJrVVmpi26opLym9Elq//liWkTq/pjgh+mM3iycsISJCpK4jf6u9abXTt5tT1jJVn9L4QFm
ZaOZdoUYDBWnwxPJTt1ZgWayXbn5pwOESastsy/Wh3RnPqeeSPnjOnhcGuXcfpIqaxhGGK2twTeT
1htEkXwlp4EJAPDhEgokffgSct11EY0hjOHWfvECkmY3D5JNsXOO2a41AVAstlrxZm0q93EgzjHZ
OEcRjvo61l/+Ai4I57pkFnKMX2AxUkk7Q/WZxnBnvd3+gitmFhoGFBiXwewr6DiO18LfGWOB/avh
HDRgauWXXsTVsQK0tC0NHgI4tQxq+N8lmLNIJbeqU+dZjoyU5E/pm8JI5CeKi7IOiffxJvSAPYQi
3B3zoyB/FmrbrTwuLu1zkaTOZrV1FrXIfj8HUPUM9K/KaQpUkr3adz+tzbeft7d15WK4MMi3+Hp5
bvLEhsHww1DAS+imb+ygEMc37voxUD7BXEoEJq/DMhoeEGJDIoWgCeacy2iZyJPUGCM8pvGk5+Sh
PrFnqDabR7NC+WzeOB+Km3p16GqGsKG55kUgCwWYFUwCqPQu8e7s8xoYlFTSMIIXZWFG5jp8yuT+
NMxSu1PkUNreXunaQs+tLb/mzBqwc6Bu0iRMvcR1SvTq21iA1zb6as/qduo+bxtbCdUgRAVYEBcE
eBKudjWpaFjX+JBOGbmj/G2E1qdZPd82shLRgIxFpDHBEnI9zQfFcqCQnR55KeYbgSmVO+sRKaCI
wW7NDNjMcKcC8YN6PP+ZYhtIOWnAExuFfmgJVbYIj7C2WxDkQOFABfkCatSXnyZ2YilXF6UdsA15
qvXm5ECn/vvABPC3vxF/KJJAeYOvgWNYrhpsNNok+5G1QdZ7hubd/iDXmZUNOnsVqQD0Wq4btBN1
cqVepF6tMEjnd9oMJIl3Fdq0SrDQULNCTA+1nM/LtAo2AYtfBBWxKr6vR2cpd2gEXnetstsZ7JHh
5OahHD5A9xh+blFU0rCZle5aNus9B4wMpFZsYFdQ+pIwzoGiawsWRgkV/3huB0ydS/pbHrZ4jcQy
q7ZJpaWzxzQkVHJudnTTD5mmeAzJ1bFthv6IdmNzqpUp6g+VFesP5mzi5pmnOVC7iR5MNZc/1Km0
D2NstzswIhmxqyg5cjMdNJ8QiUJnAmPfkWN+grp7DGbdnr7H0mQ8lm2YP1MoFn2pUrs/6E4KvkrY
eKxsiA2COVqlXj46bK9npvnOalpv1HSiChn7oZs8sEoXpzKGNvssZ23kTo3MviHvTtpAjZRy15vw
N9IMVv4wFE03H8AAMIQPDkSj75PRsZkLjLHTkbGg5c4y6PRWYToQyiQMvH6l0qkemmDmhsYaoJSh
XVaTF/VTArF0lUr3mVrI72k9h49l18bAjVlGvcuZlHhWNQ3NnulF66IcTYtDUaXlHp9Ri3yQJ06/
1Br8l+D0SvOXuFcrlM9A7xuAAzn+bKHaqQaS1RQoAllWn6LcFvXvqj50X0tw/lLCqJ18V6JG85uo
10cCRJt21GmLqnpnhpLg/rguoKA8vNDGQRoGFS8eShQjV6VSDa0INZ9dHaBnVeo2cyJv4q5yQ5b/
SiRRneE3loJ3eQNZAbgxIB8NKOJluGB5XdNoUZiSnlGgKo7vQI7OJL/TX16iEzvErvlsnFK/9vqH
/Dv1baRhUOAVsVGthUUMG2KeBgrxC4H+5a8wwsjSixyHXUsDE9qfPWRBbocTZeWCXAiE/pjgrixI
m46l3cGEE4I8g6h3k/sddWSLqA9O4WmPYI4+NsTZiZBGoqVx8bgqMgsQaNiNNIB/sokM/0yet4h0
na2Mq011k9Lr0+9IifPVxqdRfRTs3VpcBOE7bkcLY+cOD5bpME9SFt2E3LFUpQ+LWdbXgkYoItZ2
ga6PM7dZkIdOhCiUm2wmHQ1j1etSNf/ZRFoC/43bQxUPrBZcEmube36dcglXFoXjEC0Kj0P/Cl5Y
YlJBc37Na84NLD/gLNGxm24Z3BnRCxjUt1QtNiAZcI2p2hfqf7B0fqVyrw0H0s9mmCz8yeNHapge
iOA8THECxCIa31zNEM4ub27T5LIvq0HC5d1OWxCHt3hqizTkVvJD6IgskhEg3oQ+I5cfxGxSGaIZ
stG0CHKjDPKN+Uzn3NdDZXPbOUWmuH0bSzlPJwm177CKodK0KzLAEsHeLd+Bx/R/Z4rbuFGxIpYu
wlDlCH41M8YcvZeVb7pce4VkureNrV0GFsZxUHSBsDRmeS89r45K1rcOtnCo3LiNCWaYNX3rNBox
xt2QiJxizdHPzXGO3iqpPhUSzE1Q7omZN8mfISMse7u9qpVOvw16ODS2oMitY8yeC4fMMRo6VAzP
QPBIWFvn+Rd6yD9w5TToNcWY3ZC3w8HZVu+D44mwpWuOjyQfZVsV3IdXgB6zH3sjM2CbSh0BttsG
TkSZS//2EgVW+HfnVESyGU+4URPQq9n0wdSfzD64bWPta52thC+O5HMDJugJKzEqw9wMWtqgQQgW
R8ysoK0cJs//O3PcGYsnvc7aDOY07Udm/VgEnqpwJDT5ctvOWpEAUpd/vhDf90xqsHFLyyss/ua8
yKg1kvmIohkuz6Plo6HFMIdqB/F3gdkFac4nQTbSDqRBQEcZfOOzQQhpwh4Cdgw3aA4qNeOpV5+V
CWXc2KNl0GEkVdQuXzvfC0ASXJ+6Af1E7nw7VKFDVOrYU0jSuNWsHcq+f+6HKveV5sTQZJYcAWpq
LVSCZ9rEEhdGZF7YDpkwmGEXVUBp0Htf0h6MFCxidlzIu8qu3yHNLuqlr1pcsP1opUOei5/gMftO
b+sUV005ZRbwAEo8b9MhVj7UNJSoW+t1mG1AYJwLugIreQFkPjUTyneoil4lLPjERWoO6AkW1NiV
/Z0VihiwVk45dCgBHgYfDvp0Ovf5JACubb0HflhO09w3ZplCnrUdgUS0ft32zqs9tDGX8bv+YYHB
Dv9cXgQlGydlcPrC1cGyq45bpf/Z6I9G/MM0BJHrKqosllBphQy9DapN/mv1Sd9ZSskKl00pSCE7
T4u3kLdxQsElcOX6nB1uRUnr9KiIYkUaCIPx7PphV7I7KEmQZs5XI9T3VSoCDIpMLp/zLI+zigEV
qxkm8cggTehR+tROEWQE3NT4QVlJbn+z9Z1cUJcYXlvUgy7NTVFrZ6oFZVRQTpOMnaohISx+NNJ/
TrSWrTRUC2QtuM8cvmIxh8i05ByG2uyLkd9JWdCgtlA4fj2IhsdWt/DMFHcJFNXoWOOi9jpJRxka
T2re+1m2j1TsYXo0/hnDxq2MO2BarFF54aCBI9ZBSsNDNAzb21/pOhnhbHCOmMdOHusQx0Qm/FGY
T5MCFvqR2NO+S/bNHKSDa0LGsNqiHy4Zk2vGr4PzZHYPaFQBPf8i+DXLBl7cQtyv4XwU2qZlKev4
NZBQ7ZuDDv0SVCQJA068Mg9O2BBVDur2QAu/FynHX+MNFuOoSYLo2sJYBA8hkcw6jewWBPyhrX5N
kUao9XCSIEBgK+lmckoyF0AFNR+FkyEXDXPRp7gCxy32F1UvTEaoaAVynxuvhWmIpRk00YqJsTNA
kyW0cftXqHrgUaltJeC8WB5+083mXZcFF+N1Ew3WIUGNyguuKvWKtw4E98zMbKweykNDYXqh2mDs
DTQfUf0WOurOKsHoM6ZwjdGPjPR9kdAMze7Y5KVIQ3MtdJz/FO6YGaGhjVmHjYCUG8QEfdn5pdE7
uY7+y46fG+J2vLNzGU9yGKoh3ZGlb5q9UeWKtOWLidqmhKcua0lSPWhUNDx9DW/7vd3L1Sljjhgl
hcvw6MhdymoH273URLTKN8yfmvyYK34yGn6a3NPplKv/4XKD2T82l/B2dgPMOk5WX8NmHZdz7avx
pGWeCb7TTZPF41fmVMPT7QO9dnH/tQihukuLbG76TEcS6U5QPS3DGje3dVfEz7lTuCjperetXROC
/t5UDCBCQAFZD0/ikIEtrexlEFcb1CZ0dmX50dBBNmC92JBAHaDVM4Ek/70M7/tC4EvrPvvHND/1
246SkdoTTHeg5R7UIO97L9dQAxfpxa97DmACi1AN2nt8d8NqRmluVFjKyzcaBs3kqtEdKs1E0fbA
tVmzOzPB4lZDIxpQf2xynmPNc1YoJWyaKSAQVpDJuiuFRzsJJONg1ps59E3Ji0Xz4dcNzOWDntnl
OqYxs6U+U2AXIyJu4+ya7mSYCIRuNxzzHsjxzguzAM8TDHOEpmgGYPWb4i2GHpWGpibfqVLaZEqd
XIciS9m89kPyGA+DO9C3TBLdPcu9xt97y6vv/1lafsnZyexGlsnjAEtlmHkVpZ7G4qCSiv8QAJaU
XQWYAM+CKwCawkYpVkG1nkkosVtJEoE6FzGn0PWPVOkFIw1r24caB6gKHfwL1d7LRdl1kyuSLIFG
Xi3cMdQgmQpSJ6l+DPXevX3y1/bv3BTnnxq6MJGG9gzKGnnjpVpnkMxOTK8yRcIG1+9zuOS5Kc4l
LaOgjOUwVRaHVv1QnQezOvX1kVY/0NfS5g9ZeVPCrcq+lOmTMgKov7m91rWYevYD+OJKMQKOhOkv
pAnlzzzfy/ZR0RPXVh/yWNTNX7aNd8tzU3z4rkO9daKodKH++ZnStxR0DKXJvApNGLuiAdMzweLW
LP69MMDMdekzdI6rnC0XhqH/TCRwQRApLAkdXU2+SzLRAV9zm7/WEE8vrYVKDfXBCve/VZT7uARl
fRsi4fx1+4OtWXGc38yx4IUB7uTSipSYUtqyEM5ZGDun7V8hdOjVLPRvm1k9bmdmuKxJs2kWKzrM
IIs8dKUezDARj8a2yVXBDO/KV/otWw0JXDzvMJbCrSjO/q8LWs7Q+lkIYfUBhIsYSbAekk6SPaMZ
KQFQtBHkE8trhHNIsA0vOllgPwUUb9nqszhZVL1J85yW6MLE0pMGfmw3Rx9a4IRXfXcwQOgoEgG9
YqF8onFOONdaWOYaHsZ5/Wb2nhwfp5m04YftTKCw/h/SrmxHblxZfpEALaQovUqqrbur98X2i9De
tO8LJX39DRm4x1UsogifAwxmgDHgrKTIZDIzMgLCzCpg8GULEhZR5wbEH4TG6H0KfjXVqNlto1d+
AkoSC0N0+TB6w8L8eUApjtO9ay6bxCReRrWDNRgeY9GG9smuX1Kvjfg9BDuC0OabxWavemV4jgOV
Kjfbpm4W1CUEUU3VHIpkD9j4BmCwwpsJW0B4OC4Z6gm5ZlS+xpAm517jbOxw0wxfI6vxeahK7S7q
kyssBdBW9AJQuAbN0vmXbx0UFMzVHCswV/OdY54b7SgbmpLL3uAbPuw0qrhUJIEWqTKDQhyae5hz
FF4HtAJSIl9I5YORIUgiNPnYporuW+euIYnCP8nhxQZwcU1SPAhQfzp3b5543kw13ENXPqhD5Kup
l6c/i/7pepCQfDWKYXh0HTC2jZnn1eeTA8TGUkuyET5N/Y6aqNXFh4i/mhlemP2eIdL/b+bWn3Ni
rjLaRWfrEk7RW+XGnuHep+NDHL6VfPSK/+ZRBe8wlL62NixDZCwq6iaZOt2ufJDO5I7XopSdZkbQ
me+J43XQHq2OlUoNXPblVhVunAEcBQgCnLsYmQOd4pxXPjS4ewvl1vxXOb9yJb+uZDcC1f/XjhDe
o8LldmMgKFFnP7o3tg1FYoLejZ/XShTQurPFMIt7ioBiBSAgdN7OfZqjqW1JAlvMeJzIozZBI2r0
zMQf+tGj7pYZQVVvWwC3UmvnqHjCZS8cbE6YBp8w/hH5tQqbpTYEC/9s0l7/kTXfGN1C9Lh2fZ0C
yDLs8klxLmQXy6lJYaPGfTiVnY2vaHetvyzuS2GpBmikH/DEKyGCxbY1c8g6I2A28V1D260WNdux
TY40yz/GeFagu2VvttNVFLHXpp13tQNNpVVb+WcbP7Bc9/I4ekBF8aa2hhctAmU9yr49+dI5qsxK
9hQ/sy4cC7dy+7l24W3cHbJm06RgfKqfteFnGL078V1VvxjOprVea6J4dcjejGeWhYOSaKZZzg4s
t00aaC36Z318R+30obWrt67OtzN/nqFjqkWQRUlfZgtA4FwRzpWLL9wdmWXPFa+x+FnzMw+fhoYH
vesX6cPY+Pl4KBe81j86FfBRGovWrjJCEUBUYuIyz5E+lQRWYyMo+xfWPYagsy0VSZjsDgED0/9b
EeXPsjQcKo3CCiXIkAbkKtvF2JvQ+FzRb6/XbxBJLoaykQ6eXpC4YPxCODUJm0swyCEUuc6bVmY7
u36fXe2lhfSTVtl3KQV6msYK7hiFUbGYA94cQ+Mr0zaUYavxjYa3KUoOMUX1+Y5FiWeXiv2yBlQh
4GLEFY1QEyJh4I8TTguGrNzIbJH/Yca77k3PbA8zsHfXl1KyO86MCAeDFnYR9haMLNNjjzpO7oIo
ERmtKm9SOSPs/USDnDSrVzvOd2BW0VlAh1VFsCuJpkg/MbmCKsYqtCLsi7LBJGKGVp2PzirJ312I
OiybmaYo16o+jnTdTjJdwR/XxABEpcNUHT4s46+Gv7DohfaKN5Vsz4FIBx8fWLYVwX5+5zqQXAAR
M1IlKC94kCx3jbe4+uJASo32PxagLxEz/n0/IHUHjBlXPCCHwhLOIF+MUg6LQNx6Wh/6UH69M8A2
Zeb/DK1B9n5iSqxZoOeQ0SZbTWncBwPQXjM/wJHoLZWj6mPIvhbI5YHSA5ASPUEhw+1ABVZPEa38
uW/zn2UYVd+d2tC+cLOrXzpmhnQzV3l0y2mc3+XLwu7s2Sz6nWG48SEbWFV5zpSQ/hHoamPYJEvc
jIFuFaMi45BEUTSyTcNdR73QbhJWv6bT1A0zq5BTQUDG3NrdIwUZUY6ZUKuKPd5+vf61ZQcGqAdA
AUxkqWjYn++vyB7qsYYmvB/3jZdVQAZ/nZBA2vqjk8SKcCb1DW1fNO1Rib9obmikrQZr9W1pWuNj
MuN5Y7L62EY15iyX+j7Lq2QP5xWQB9kzGhT5aOGhg4c2vvhii3OrSVDUrDFybofvTqnPzywixsuS
TKbhW2Pef+W2le1NUtDfDR3cT3eKx003gljQm9DzOQBETb/gwRLNHvhDnGcnzWi20yrCeWA3Yxxv
2tHOPmgMhb7Ctrog1Vrjd7RYqHcYRmQoU3HJu5et4org5TBAWi4CosMaPCo8A/i5rr6a5Gi6eUDt
p9p8Ms0piKebjmzQkry+VSSf78zmesROXm2ELe1IHCjDajmanvkSFDM0QNsAbNEQegQQCO386xZl
3cczk8KpnWYeTYysJtuNDlYusiuW3dqDNdi+NkASVx/c6Ig6U99sy/qpVkn3yF0GmZkBsRSkj8Jp
xGULzqZ8AMuifqyroOufnR59uWWDXnSJzaBwV/LAgrv/MScmGBlGhurQwFdNdWAazX3l3s/jYWh8
DdNpA+ZlQ/u9BvMfmjz2z6lVqlfId9Vf+8JlU+kO2BkiuBsthzTzSfJRp36k+3PyFlv7iX6pISd9
3WdJVnDmshB/eIJ81VxX2DSf4vGXvtyT4fd1E+tHErKoMxPCRV2PY75MOlY1jsFHC3yGbmwp2qtu
sS+WoF2/7Oa6RUlQBfsVqELAA81Ahyeso8YNly/WUvuLezM7gT46ntt+T8IdU34zmSm8/6EAQkC1
ih7E+aF02wKjOBGQsJP2rSoDugClAX0ds/CmRQWpkdyhmPwBmznyKmjXijUN0oNNB0Q9td8X6GKW
d8hNN2n6Y1TKRkr2IaZK8JZAbEPaIxJXGKNuh2Nu1D4ZKPDLJSND7pGcxAHvesgVzZ1uxt7k6uWd
rTk9D4oU40JBE02FAnsu254GyGtNAD9Q/BV/yRjFoVPOKfZOgyGfCPyuGKAPHeb/84ZhBoNoFwAW
iDV/Hq8noXWVH+iNJavRSPVyMCrr5gsap2723VIxiMoOAwgyLB3DCijRizjSscSUEQH1oe+A+bJ8
r6HLq3c3INYrtGlXVPEBF99132SP3pXybpXE1DFPI07KO1rb1o1R4frVf+vZDimtB8UGDzP645Rt
M/drVb1H1ntaqmhZJWfj1LAoMAkF7EzvLRgmUBNqBpAdQNvDfaThp5mPXsO3SXjjNju67BPX78hj
y74k0deluu+UTD5EEoNO1kCMCFM/F+Ng46doWutTbF5uAEhUBFT/TFnnW+3eLO6iJShnD7z0FENN
5fRfRFq8lAnGVXCZXUweMCu0ImI1+Ksdd5PShzgGX0r1VfGxJUcXzxUcGQvvVkxrCfHIZL1ZhDas
QFsLKra5+RkWO2fdyO02nW/adPRtiNsrrF7c0wQk08iXGfAdQAy7QsANeYiXq9uCs+Cw3Fm3VtD4
7r3r15vk0P3Qf5geu5v3oFZ1nlUsohcfVrAs3F+ha7e8WZnQ46TeV2lyZ5N8f927ixgkmBDur84y
5ykFm7rv2sOusvhDSUsvZ7ninF6cFsHM6ulJDGrGrCVGiDWcQWWFOgoDC2aTBWR84amqEKZyaf3z
E1tzrZvQqcCqmT0JUH8rEPdsR7Fulz15wSMhYU07TlD2h0fZu3tHnqbA3YYH68i/9rfhNr8Zn2dP
tR0uwqtgcl3kE8dC3UiY2+FbReleh85j2x1nfmzQtmntoDR2rrW9vjnkBsHr467lpwvRCWOw0cvN
MaC5fOH3jZ/dZY/LjeUnH9fNXBZuV8fAaohGFM4XRpfOHauBeeGEwA5L7pLiJpwegKTwTOPDBseT
vsXANsFTan2lOqoqgXSzIJVCS163IMUjmC6nJUvrFKbj7qaEkKAOCoZYBZ+QMBevDv61ImyWMWUZ
jVcrHcZvlhfo5G6Tm/qjrDeR7be386F5Sd807pFnlXSSyj9hz2BCd9ZsAP9Qy9ylbAfdL8/sH69/
P2mYOvFuDaAn+7Ipk4UuFDamIvLLVSF3CP43C0LgRwpaJ5oGC/iMXqihSKoqIP7JTc4S+T97cMW2
oQFvE7H/hDlKcyn7KfOBid8lz3jybht/2dvvW9SB/fFof0m28U3qOdvu7m32ur0iS5NMyq575O8P
EPbIRBOnsiP8gCk4hoH7I7ltD7+yO/uQ3lsg1LVL70b1lJCe7xOTwuaoKKgAqoKDT8JJX1M3BUdJ
wbu7Ja5sn1kzpFfz+TmPuk+waB+uf1Glu8KmgVbZ1NsNbNvHGIjrKHAf0q29S57KD3qEMJ22I65n
rIT6ir0kjTZIiEE4YJpQgRHxPk3GuxRNKkjp0OipcCy/cV9512yStL4bO+aXk/7UTt+X/r120g0B
IPq66+uHFHca0hiToNtpGkwXrlyuFdxsDXhepEaWbnU263syavSnm9fZneNUxtt1g7IYgH1lA1UA
QIMuIlimhBt9jHTYX7vhgDfZ5cOirC+se+XCqxMjwvaF7SmpCYzE1o8EaM1qnyMnGtrXbni/7o50
/U4sCbt2mpo5GgfMytQT9Jx4iXi9YHYfia6KpVi1cMIeRTpk520BS737GUV7lr0wtrnuzOUDBnEH
ZUM8zVAAuQT+EDuinbYe+4at8osbO4DmzC96w1+HW5Uumuy8ryKo5M+U1kUDwzSbpgP2HOc9/GTJ
NgMCPalrr9E97n5a2rZR6UzKF/A/BsW2nYPaS7p0MGhW1saeICln99sCbHGKRVwT4cvN99eOkKJn
ExCmM6QAfPMGUxyvXRqYP1vHB0ekBwyNkQbt9rpF+R78a1DIzOuKGi1avtiDYE4oN4QEZf5iqfgI
ZRfryfcSp91oCQ4NgOczPOG+FOlurBUlUNXfv/75ycXNIBcJakg988PJT/vIU883S3fcmtah7gDV
BrHoOKZdDhIFA4kPe2l7iI1O761OPBean9ohmT90KAFe/zLSOLRSM4AliKIYIWyFCHxCIalg0TXu
knD0y3RbRtzjALB1iWIXSNfvxJawC0wn1yhtsX4rTY5mPxXW+3VnLmvUa3Q4sSDcFSWGY0g7wUJj
B3N6U7cvVfTcEr9sdkN6Vxh+m96AophrqFrbfqmaBpPflZjMXVnuTPA8rgf8ZIeEvLCNIcQO1GID
w3QFG+c3kmit67Wpg0Z1D+znaE3Nc87s4sGOsgz9Nh2TMwZdSOsZJFKdPGlIAeEspEghR39BPMnM
iDddaOEXgeXL3HT8pncVMVllYj38J05bhTs3SU6QCqbsPhtAOF2m9yUm5a9/XOnZOPFEuMdwuYxO
ssBMhybRLWUcOruacZNOCWavaXoDrQ0we6TRLWkqFcpamn5BJeY/yyhcbbytjdlkWMbn3PXoA5Sk
v3ZeX+71W+upCNqN+bwS7KpesNLDeWJ1XZKTleUQj6VjvbqMErlubtvspYp3EKRfGkU6LT2afy2J
3d807UYnamEpBi6/JbrXm4rDr9glYqBhVsVYW8FCTvCmqrfm1GJkTtGhV7khRBh3Mmo7dvGZRuOd
ObDxcn0PSj8IWLeQHEIxCJQh5x+kTNNyok2KXDiPQNHkF1OQ5kctfEyn/XVLlxgphDI8z/DORjxD
H0pwJcuNNLfsClemM3uhdTuOv/PQq9J7rQW/c7Xh1p4VX+fwWNNHUGoprMscxQwK6NkIKnn2BXaD
ZMD5V03m8yd3S3bV87KvQKF36Dd3c8CoV3t3rT90vqaoE8vton0CdBSgtuJIcmhrZaqFNT5g2n22
sba1p29x7T5M9NXKOkXgkkUU50+rHf19gonS86+5zrFSZ0FNyiS6Py23Rfp9shwPwAQwdI0ZWoy/
ri+r1CBo66F3heovQPLnBrUaKUqN8qifOdXt3H3tACV3pvvY4f4SRq9LATqxLFV8y/UvFZM9JA2Y
GQVS2sXQ6rlRhnoNK40RRonj6dnBHG9nFISveyY1AsgydG7RywCE8tyI60xDarWotbWk23bhcmhi
fddFKpUIafq/AkfgDno0QPSe22m5mdkZuu1+keTHuX1Y5gbZRHcPgaRN0ZNt3MSP4BV9ntPOd/PP
607Kogu6auglumsbSsQu2+5SQnNyfXtAEkWb7sbq53UD0lUEpwGG5CEjootFlcwkzaRbSB9YuEB9
DGdf07dR5Ch2xHohX+yIEzPCha1buVOxNQ+DeJg3mKY3FFAXfEFL77o7KjvrYT+5vozK4OPg4JkR
IodN0DLPis/G6H2qYiGSnqsTh4TbOXFCQGcguOtXpu6l7iep0aF86cnDwIISOJbOUSB3pR8KWlgY
BAFdiCW20Wo+uHrbIDxCoHVevug2KKoUCA+ZCQwCQvdv5XrBtPf54kFuApVqDTVQN019Nm1KyA71
/85oBwD3iRHhkoHKBLSLSxgpbOdRt4cnV4VElZ2ZUwtCYLCssqjQb8OZAVGAMT3QXPEppDk3OmhQ
hiUoQ17ATzN9TkDyhlPZOR96de8Ot7P5og1vafyEMcr4qB1RBV9Ub2jZ3j6xKr7UYuTaOV3rNzxb
0MV778HRVztg2NpdP0Pr1hXP6qkdYRtErc4nSEpnvtHY5S4x56dx+mgXjDQuPwoQrHos+37donTj
/V1PKu6JMrOqrMJhyqju2x3Y/YdnwMOvG1Etn7AtCrMzozaEW6O7g2Kxt9hewzwrVrzYVWbW3XkS
gSrWcWtiMFPjxZlPs1fY33u+r3UFGvlyHgLZ2ulnWhf1xBCZjZyZHIYoavrR/LmE+GDHsH5up8GL
ACYwqYlMToUml5wutJvAy41uENBnYsXDTaO0A4MLkupRv+lLdj8Or9c/lOx4rR0t4AVw6yHcCUE8
pFCNdsPVBGvum7UsUC9eEg9ekVrezBuUw26YVQacfpmiL2atYoCQfEIofdjOimZHw9wUVhaIP6NI
TFwiOiZbebVLyZdY/0YTxTmT7PozM+vPOPmA6HBEJGMw0/fDPuwhCEia332pB9eXU3Kcz8wIq9kP
SzMmPczkXXokkPRl0KB5mph7bDH25KI8cN2e5GZkePeb7kochn8L9lJMdzdph6s+tZt3YlabePgd
h9FO4y/YUt5UfXcTrlhKqY8nNoXbWCMap01vriEraJeXNnvyQJ+ReGn/r4AggIAAx1kVwSGrcaFJ
WXdtESWrISjD7AYHw85LcdMskeJNIt0aJ2YEf6wJM7NchxkM5DX2I7iE83/nbIQnDpiYQPmHw8yE
cNiHTV1mDoQlRu56ZbJxW1StvBEpU69qrkq9caH3AHUYnGZxjgGwIByp1dQU82Cw9xZoP3JVvURu
BHSvyF/gmQjV6gqrZCN1UHUCODM332bIudJIcfPL9hmwoEC/4TEF6jFh0aJoMrVoAL07SY1dGKOz
kRIQ15M5cEfX7/MJhdNEpSkh82xlmHXwkkJMEp9wKbfXAfgI7Iy9o/uA/DUBc0fAl6xF4Z4s8J1a
EiISYO+g1c7gXuwSvx7IXTm6h6iMA9w0h+tRQuYUBIkAB1j7KhcP4THXQkwiowhcT/aG6+muTe3N
3LqK23gNNkIuwyBLhNUDVyheccIHa9jgAlWOEpCblV4y70ArGDu3NvPmdHvdIdnanVoS7n1QTCzh
PMGhUtsuk+nZ7Pvobkbr5boZ2fV7amZd15NLw9BMPYK7MEOXB8bdXQVU2XUTck8Ynu04ShSjNOcm
IIXB0BJFRasof88TircfbNhwlYiIdAPYf60IIS7JIAAfr1XioX6shsMcb6ZJcSuYMk8sHS6AcBfk
jiJVSz2NRaanFJ54iDg/67vkeb551fz8dtrTbXubHNgN+rkPplfeR1vt9kkPkK99XF9OmaOnP2L9
kSdfLCkKFywx+BH9fD/Rd21IfL1TfDKVDeGTtRNvcePChkO2JPrCDXCQqkhiZbEPDXmXQacdpOhi
6WrKzWxiDu6kJF2+10V8N1rFbWal2xwKFLRxQIgWq+a5ZLmEZaHpiuocxuDETIxW0EbrwSvmJ2Md
GPp9imujKSqvayPfrjfg9+Gq2tW6VGLEODUpfK5xJY2pdUSMpmD3QMT5Ji9+jLWxKVxnOzIVv5vK
Q+HLEbASWqGNVZ2ruvJ7Mn2GNaRJ8rH7Uo36V92Nqk2YuPcF1R1FAU3WumIrBw9G5oDZxH/Od2Y6
xmlTz1hdQMi2VpIcDNv0jREq2Kzf47JBNTINVsWUcbS2sVZvnOhT16LHPFZcBpfn1MJ8owuGLvCG
YFx+XaSTI8LzuKiTCUXmfHC9kRyS+lvqfLHZ9vpJlO/gv7tJCDmaPmRTXsPfhRnTTq9RL6SOPgYF
0z6nKvwKioxjTFUdlUvn0KUBHnaFroGMXoTNR0thzrW2XkH8Fq81C2x5S+K34e/rzsnqlLBjA0a+
gm+BBzxfRDI11WRX8K4w7aOe2f6c2wFYb3eNlt4W2Vfw2h3oBIKQaN5HdPhx3bz02Kz1QxSubdSn
rHPr9jiOLQbv8GaqfvRZgZOSQA9hRCbxWWiqqRHpkp4YE+5aDM4lYdcx1MLM8Lm237MFk5Ed6M3B
f3TdLenxPLEkLCqtmj61W7g1QyQYecYtK0Fm07H9MFUPaa8HLUgAnSXdXDcra/4BcvJ3OdcVODkR
Jf7IcTjsxmm9N/PWTyHNQJvGG938OM2zH2fGYwRGWjPV9+HQvxS1/cAS3mNkM9812eBhikIRL6Sf
+G+4EDvNK602lFjW44OGQR5v3SiwSRCiezcr6kHSg3piSfCes9atjBjek+kbsbwi3+dofgEkEkal
Z4+KrSu9PE+sCSG4mtf5mtWvxCKePn8JUZ42/n3SCa+Sk2BLheATc5D00HzdSdRL+IbQFiTyKqEU
6XY9cUUIpGA4G2JjjejL0H+BqsxdDGm9MXwP23hD7GSTxJ9lqZqEVqyfyJDaN5odTgWMhroZkNiE
bnCyq7VecRRlmS+UofAKsjAXy0SQPwNxBXUzPPAi8H7w1N6ni4pnTO7JXxNCHXJsWwixaogr3Rjd
pCwGmj9+D5dld/10S8PXiSdCrKysHoIrMzwhc3Rou/pojM9G6QDjYyuOrKylC7QsMXWCWR+AyoRa
LnH7TrNiF8lnNHiYGl/oc9551HpnBJq52yF8oNwrCWilhk2n4i9UWhfWM0Za3pEWjporRRx5suOb
2IFuwy0mx/Lhu41f0no12OVNQAS5IoZKg8iJ68Iqd4w3Q7sWBKqkxevSX+xdlAxBVLyBQJZoit0p
K8eerbRwJ0VRXMcFnrR+vNzTcVMD80/H3ZK0SN+eQRuTm8GUKrAH0o20YqHXA2FBA+78loAqBYcA
DWzWYGwqW8i8oGFdOtpugIvX96w0+K88BOD0IqsU0bmpcabFHJooDdB4BCTR2GgD2eV4yCzkC3LL
w3VrMsfWaR5XBz8+VN4Fa3MVEfAYgY0STxHQh2T5z75xR1Ca2gl0r+jbdWvSgjPST3BEUQYVSLEW
FlWu0+kU5gB8JLsuq+/6rqkC2kfTYUxnezfY1o8+aTpvcoYqsCYHzNPh8lLYtYpJ8nKdkQpjRh4M
ephUv6Cb5lUL/rqhAX2FwzfmlB9scLXFHfFy62s0EcWuvQx459aEA7qM5pimLaz1ixE0prnJ2WMz
/XMxczUColRAAtaqsLBLzTibIuYmUBAs+A8+2dOjw8a3Ku0rRbFH4g02Czr1mHEjaGAKu4YSLZ6Q
BkPJSvsGhkpvSDa2rlixyxsWo7bI49f2B0NxW0gWjAGcbJg1wzG3v+fhYckDSOu0LA+m7LaqPqb3
61tT5hJwP6AtRsUFFUfhQtd7HWW4aM79bN5ozp46L8u/o6QgB/HXhIjDqk1OdYjFQXmxOebR18be
aOX2X70AET+GhxA6cMRQBj4PHiDSsCYk7FB+yd0bgoF20rBjrqxQSGIwetfrUq34IfAjCKvVp9EI
UpgRbYDk2Sk/6/GpmgI+jz6QlyCH7zRtbfld9+0yVMEmituYV7AYwFPC7tYcM06qEDbTwje6l8Rp
QYZ6qPg/M8qRczvr7zh5ETBzSCO9RFNsZn4/vMzlli0PLfn437wRtnedcmrHDryhGJGNndIrjBei
A9vyet2OZF9j1RBzMXUAGkUx4jZJXPV6v3qTv/DxqdQfGrK7bmL9qeeFnHXB/poQLuSY1ovrriYm
9j1iB6MNIhBvkd+Lqo93mZjifIKnCUgn6FrgsJx/mb7rITK7Dm9M9VPUus+6Myi6TlILDp7WqJTj
dhKhcZaRQjcuREttaP0+/SDWP+cR8AC9BQYqEQI+QcGDIa7nbvrTPmNvnbUF0amXhQ9loqJilJ2V
UzvCG8icSsBdOYrXdhFEoA2J2FuUo51LFP7I1gvNY7RvUfldOVLOv8jQ4zVSg9IF5OAPZvUrV8q4
/akcC5sLIGncNKB5gDaEqMpga6CymsD54td3mIk6fIP0IwuaTfit282bwtO996N5Y23pBhOni/dR
YNphvIkC1Ao8VEOA0/4MNxGQIvNO9YaRTDKicLCSQhoQbEASJQSkFvOR5VziOTZQiBZMrzqkjGJW
eBhj8drq6Lq/iZ0+9dawzdInfexAnK69DqYV6Ebr21GF8NWoCjaSs4jaHmgjcNXoiJXCBQC+/xAk
S3hYhXZ+Gy7DbZsYO6uh2xnHcl5U0AiZOQO9ewcpHe4dMS+uqjzLOMM+a7ul/jqzMHO8YoHAhV/l
0Ovy0tkg3E+Hhu5LrcDUKiEj85aJ8ZuoicaNOywgCs3A1ld6/eAANqynY/cWoja80jGRf1cNXq9g
0D8AponyuthWnCtr6a1V/BgqUDP50NO7VgWKkgRcDDGh06q7kN1xRQKseDTBuspwy4/TC5p5c3aH
fPp6wJVdv2c2hOM9U6OJug423PbL8o3g6wKtS3+ZybdhfMqj1qNDobApd+sPrQRmpi5ko5u6H0j1
R++tPUTR74RuiPV53a3LdyQ+DjifwVzxx4Rw8YZgzodQIzTeunDDtX32u6NBWt4v7sbs/osE9tSU
EIfdOcpjMsCU6yA4GnuefEOX77o7krNx5o7wkbJh5h2oEyHcmUD2Arwq7B2CLp5r3Fr/TBiDfv+p
O0I6ZrCmDY1V0pBXPwztJu9+15PPo90/OgSYMbpDmFxCYwrlbyHYtwmrauDmkX2BytThr1bZ+xF9
1ojlL5biA11cYLBF2YrGp2Axg47n+cWShMXozjkpfO682OFvzQiK5XFQJf0yK2D9huoOHjOXfOYz
5bxLKgoJtWh6Sq3vpJqOdekEjb0oktfLCg0cgig4XmV49gLMJQTmhkR2UTKYarsmmIab0dqH2d6t
cCncGhQI9Y0NpaeUf03ZrZKZWebnH/V6oKoR/cSw5w4OwfYoSuCsgH9nO+YcMB3gJZqqdXmRD8BL
wLcBADBRvAB47fyzOVaS1+4MQ/My+HM63E8Rebq+C+UmVio9TLTRi4TWrPQ2JhTjXRh9PdQdbni0
LH9ctyFbL4wDQWsYLxzw5wm7L4qHxCFhXfoL/e5MTzX7CjJbT+cKMxcxFavlQusOOw87He+a89WK
hjTj4DXBapHbqnGPBWGB0am6CSorQhxy+ciheggrbV2uZTKQtpKfRVkomA+kawZeDKwbQ7YmjpL3
CU3daoSZCPQA5fcJAy1NF3SqjsVl921dtP/YAcHh+aLVdl/RlMNOXnaBBu2b6ZtV3Syx6aGPAXbs
+6r1yj8sv9f3xMXtJNgVtrbZuHk0hqtd0m8cFN0B2fHS3NmMwCIR61kvVZVOyYq6OgIg+OiRYBri
3EU5hUk/9RnEOAASiqbKS3qOaaH3UFU3Uhlaj9zJi9dOMNGIyQSI0Fl58cISyzwAsYkplrb+lrG4
VaQSkpUEahw6EkiOkDOKKf2ARHAwLASJrs7e9WYOUDKHmFABjJdeHq2CeSH55xtyHbPC1WUD/Gzg
rSJ8PVDVak6SroKPk+3zEbrCceCCBCpsFMguyWlDhEclFY1+fDZRwTIZeds4DKGDau6NU5SxZwMj
UllKYVPZRzPxFgZvAxJ9SAqdfzR31uuRYyLTnwGxTszX0X2y8k3SWoqvJbu53FNDq8cnu2MKY7zN
ChgKlzLIgIi3+LZjG3v2a/vGyLwJutCNFnRZBcmM28T616Imvhzq0jgGqDUh4Au5TelWzWIBK4FZ
CXNjaNnGnMnGMKvn68d7jbVn78xzM44QVqCJZORaDjNRHPsk/MatBvWYKuhNY1/Vql0itbbekKht
godCrDMkUzNp3AG/JNS0fb2ubnXyPUl+RWMXxLlqFE5yY6JsBnkrkJJR1AaFnWJond50I1yzkvJR
K6w71nxeXzzppj+xIASQRp9bCCTAAgPtWBmN3mL0zyTLt9fNSB1BuXnlRcSOEDkY+6TEtIkO1Gnn
RE86m16sRPWgXdfiYhusmgdQOwH/kpimVQn+d1FBSjScwucQFIhl9crAXompI+elLDfm+MTIkf3S
4xqiaP3uuoOyM41yKgj81twDrCjnR62EVHFIZ8gvpc4D0BB+yX8kwybUF8WZlkVgdAlwiwJJAXSt
cKRbWnDDTDBBk1rsuDh1MFW2h9F2D2rvuxEjNUmhumMugRY4YEAlY64WC7vyhJ77li+8LMFsBRFh
an0Q9HvspBi+sdy6rXt6LIfORocrfrVb9pzwiXs0i41DS7h+ExbNgZLW2tZ9U+C1Zr1dX/XVsvjN
wZGAXA/9s8uieVtTgydziNScG57VYS7GgzREXfwKaeLN7qtS6lT2mdfRMrZGNPOCSyzKB5rYbQRq
W1SzwuE7YyDVXfwkU3xmqWMndoTMz2lYrDmVVvjh+NZPYNQ+6BS8yRRKHkej3tb8v7j7IKOHnuV6
elAbO//ECTavFvIYqbmT+oQXIGHkQBAaCrdk0ebUzLq8JxcSRKjTznCwfLb7yBkUNJYocNzX65tC
dkTQ4MBnWvcrCK3PjThJt8JJk9KHhlwYHwtA9h22d/VtX26UYiFSj06MCR8q1tuqK/IUUQfT+U1z
aya7LlehjS/rlesJ/NO1WbvLaGWfuwTWb4c3FmIbqG88Glset0FADiyGx6f0YFbhlnIQVWjQlKAp
Wjvlj4KWx2xyt+MMnskGiFD6G9AoRdCT7VKkkyAoAOv+ZW8dYT7kaYwHXdmzoK8rnPDfWd3twP1U
Lr5WHesiuP5tZcsNkDLBoIQL+J7IOlUzrW+WPse3bYp03+g58TMrno6VBSDff2EK647sHZgQ3Pjn
a06wj8LShXNVuxxdKDHwSX+1GX+5buYSYQobQOqAxQsXI7hJhKNnIUss9PVVtJR0x7L4beyTYzf+
msOfFucHJ+5jFAV1nxL+YiTThpptHQDi7o0UY1/Xf4wsuTk9OoLPWYfapIbL2p8hssMGvzQAOqnu
+uTNHBUZgTSS/j04RMjaxoXoPI9gKjK+1s5+yp5a87WpD9cdUlkRDo7t8mzqKKy4zsGtP+b6YdS8
UTVaJTsHmHNGHwHFaQrwlbBVonxMkwKvMEhpBu7wS4fgE6yxrvJqLdliuMN3ZlUiKjsKqLfic2HC
8ZKALUkrswAyGgKhdbxx0SJK22jjsKfrC+iu30G8Yk/NrJndScjujSYdNLRLUKU22duQgfnk/zi7
rt3IcSX6RQKUw6tCJ4d2O409L4I9syNRmRIVv/4eGri7LbbQggfYhwUGcDXFYrFYdeqcXdgQlgSd
YY1Pejgo4QaMYIXhgua7zf1KcboPxKreHx0lqjyoDGaSh5RAKR9tVWKvQ6uQBOqUjYN2kFTD1ca4
L2+curQ+83FyHjuzzipUAhT7KQkT5zRAKtWDfnfzTvFXIFQCgoy3jNrDlsVllG4iSe8YyEtkCNvG
LEVLu+5R6fJxaBtQQiW0tCHDJaebPh60Iuj7HmwIVpOZbj9Nmt/UVvVQhXTKXZJkdea2FbMw221U
G8pyL4+YFLuNXhaZO8Rt5bgj7em9U4OO2jXNofgttRZ5G+WUEZdYVIbEeaTjVTXoE1LqhkYtRqEq
1TyknaX5qhXJTz3tAHRq9dF8UOLcGQLWVX0UWIOaHVMVCCy10iLTjXUzwzgOxjBdKsnhKyg3Busu
zlUr95Jes45Kndf7OKqtzZB0yA5GvUrkrV44zPScMbFe+oSCOqxFvXyr1Kzc5LpdFdA2ZE3pqUTv
b7qoAZxeBq2n1w+Ar8eGWq1R2S4dwnMXEiJcPfVT3SU4HrmKsYTwvg0fLRR97L8QeMY0LCgowEOB
9zskpee+2iSyHiu8wDgOx6LcxVaQyJuRvth26lbJTWjtNWl3/XwsnsIzk3ztZ8djsMG1iP4YSnRx
7lUqhdB8jBZ3Nb1ft7P4Db/Q/4Ctc1nFuR2noVNXZLDDhnrXx+B+oclLopmPVduvXHyXPSrcSBgs
Rjfyy9bXv5+vaSx6ovBS8AQCBftTHk9MJ95og8AhmKagSU9JvcpPfblAFJa+MF0odGPkUojUqdxG
NWkoinTOXUQfyv6uHn5F8cdYAteNLtnGIs8456B+DNSKuaXqk/SNZZ/XP/NlJJ//CnX+mXsF0nwM
RPZeB2FHOXyqx9THnL8Xgle/+hETjzQr79ZLB4JFMCdiXIgLWIrrRhMaVFkxKzDXb3gVlTY6sfd9
uGZmofgKO8jU+JyzqeJ/5isL+86ssqnETdibT7rTnUgX1zsWQxBRI6Wbq2kP0ks88hip9+AYogFI
ZewV17rML8BqgUQHdS/IdaE0Nf8Rk506FeGVWNI0d8hl422Y263PRgkaodOIaqwRq8/Xt3TBnfnK
AQDF3Az4+8ScMVSGLFdSGIUoLXH+SePR1WrspPQu5R/deD+qUKldg3EsbuuZUeHalPMQzVwdjjSA
Oz9RzDcWt5uyXgPwLC+OtyBQ44bkrlj1kDWqhqXeoB7gZOC9va+d5xzZRn60G0+vg7y5y8NiJUtc
PKpAwuBzogV3gTzNMTrhtDVctsn/4eRCSXkfhqNbSP9c37nFb3hmRziMoeOUY2ZhbXVzKLNPlgfK
mtYD34Z5dgPfODMhZG514rSGkmMprD5NcukO47cZSQAlOLcgOALUQCwjLrCItErwifJ9SuyTld3Y
arvWwlsMXmeL4d/zLG7nIPpFiwWLKeyjZP2WGig4DnsNT5dQue2V0G2Y+heugBMFcI8D5ldZZNxx
NAqwp40KM2epj/PjSO6Ljmy04dv1CeR0/9kRdSr6uNFGOYadWCluTKUImJn5Uxb53/e4czPCJZQP
Wae3Msy0kMNwejuIId5U5c3Kai7B1HAKRCILYDjIZCN9mO9UT/uKyDaqrhWIbNFE6UN9o4JWcHSH
lGn5Xaq2qJnZVLonMukCrR6Ln3afdzdqU2jg26jHv5C+AI4cDRZgkFV0gAXfqTqncoicQQDYHDK3
zrPGi2gfBm2l/MWpPl+7cKotrdbxTMDa7bB7KkPld2PpvlWuPKuXzsK5FeFgKwVQTWOInbT6Hw6r
XLBeeSE9Ae0QyxNST0x2BH/hOwBvo58DhN5FaSKqSFrFKkrcBMRXm4TKxqEEzha9zcxYOXVLUUvh
9S0UY1V07YVrlDUZi0puqm212zosH0ixxt21eLGgG8b9FEwOGM6cu2gcpgmbZPQ5KKfKqT1t3Kny
jnUbjQWK86CaMWBfK7ibpYsFnw8jFCh3IQUUbEqSI4/VgOI2ZjBdC5Rk2TTucx100gVb2a3LIqEC
tj9AkTEoBWtiJmKlDq0nohboKEIXWfInSMcr5nut3hX9oahfrvvG4sLOrAlVQivv2ZTnsBajbGwX
W01mqKs0bklWvuBiZMGNjEzaQZYHXvj5tklTnTUFX9doyL5tsI3m5D5pwYraSF4C+el+/OEARTfS
4S7MrE2YjN7314ofgDKyZn55z/wX5HlZRUOPCy/GKzvMf4EBxs9lupcdsrKHS2cc2mFIQtDvgXiS
MbckFRDZcaQcygaJ1r3J49TXbtgrmIaRG93+KM2xORpgIWOehPYknoPIEf/iJ0BzFJkQutPo+Ase
SybTLnIicUjLsbP7jZy5Dnsw7Fst2fcDcS2rXjn7S46L9g+EKKHey7sy80XbEFdQmoxA4tv+mBRk
sQ85Jl8aJXatwY+aeGU3FzJ27CXeJdyn0L4T/EmlZZWPjKJa0Nr0ho66fYBwY9y7g54QSGHWbMuY
3awh+RefKxhQ4ET/MhQpxRvSIB1XkbBQfS1CV9MgZqE8Uccdip/GeCTpsdKPprmdKNtc917++cSE
0AIAl7PwoC5nCp9XsS3MkvQmEkLpQ9LVmwLVkSJaefMt1HyBiET/DtsH9B9AmfNNNOswV40cm2hB
56oeQVDyMCQnM0dNbRubO7m5VdXNRHSvRy6lvOdrfFcXuwr6WDAamWj26LjuxXGjcOpCML4Aazyi
Pe+GqexL03CwSXk7SOx3QdoVL7q8Tb4MAgeOuITbUUSXjVZsDRHKMJ4q1cSF5pDfa+0tEFS+NY1+
TR1kW/lGov0WbMdrX5tnU7M95cYBrOZtbgP9dCHbgjhOI7UT5vKGzvHrXt5JsrOxILOMYvxGarWX
ifSY1wPRN7AYVfRw3aMuLmtuHTUb/gtAISrycxSYKZigy4Jxkeizj21XRVp+3cLF7QIL6B1wiiAb
RItiCSHrooFqXQhmkzDQ4z1VboYiaIu361YW9/DcjJC4QVpLkqUan1F+rdQgetE+5ffRB5GCHrnj
9rqxi2MoLEk4IEMRK8yIYKuz9jWSAUKPjh1ct3EJj/kyAqS9g2Y66BiEs94gAZjqBqRRhTFsUqg8
uFHkKJ7FlHHLnDR1C6NP/axMI4ylsuEeLSmQCyi9cWjy9tSxaVz7RfwTCp4KND40qjD1y0XbhV80
oahrmy3Q4SNNA1BFuGDhQJu5u7Go6YVqvbOc6h5VgO1ohHexFZ1i+vP6R1mKDPBX8AABvMsFlueR
SSNhj2J1gkk39Q84jtzcvg9l6aF1egSpYeW5dRnl+Q5wvWk+g3yJk9O6BoR7fP64UkINYn/NrRNq
VhDTkr53xEw2mIA6smiy7lG/v0tsyfKTKV05oF/7LHx1Az7AG3CIT2CPna85NOx46MIYw5eViWTB
7nI0bAD61Z/R+FB9lrZ15IJguIhvakpxyAjQn2hBFsq0t6ykfh60tJ1cJln6h91Fmp9K2tRiZCdP
DzIdizhIJ/wlPL/N5rl0iOJXYQVsXlOwMYgmM39RTQZUPiuVZ5np0h+KrsHWSST11QhDussgjegn
sT7dxkTPwY4UhrEb5Xb2gJrpsFaw4D42/xpcJJVHagUjorKY+MvEkrtRAaKhUydfwozeMPwMpzWB
izUrPGqe1SpCp8iNKoMVot3EyVPbg3Dx25kol3vFPQfGcqiTIouY26jqvAwnBzao4RYTRK8wkoyW
aQz6he8emrkhIb1PnYKFigVDEOzG2PyviN45WjDVLl3rml6kvODaBBgSoAYOr4dg93xJUthmzmQh
ZIEewyiOHfGZ9dSV9zgqaelb+QqC7yLZxPlEmukgAVMxQy9CKdIBjAkq+g6erUJkSrUeCuMXA81U
qtRua2ubYY1qezEioPqAzMsCzxF0zOYLTDpT7yElDy3nMXDsE/qpRfujsJ7j7qN1TgTkGbhvmmjl
Br30RqwTnmKBeRH6eWIPvs/UESq6YFnoY7ZDQxMZSno0a33lcy6vznYcFPtBUIfXkbA6sJjWPZ/Z
L8MetNufzQhy0ZvJcaMBtGSQej90kLarlJWk9tJrsDxH4w8G9MeAWZ+btXVmhWaOoW+TvUzt01Ad
ouSWSW4qvcj1Tlkb9rx8hMJt+JtIxZA+9FbE+kRbtlUOImEM6LOXvPMHACVTPyQBS10redMyL4JV
896uttfP4VKqdW5XOIeJGhfAZmKddsO2xBp2/fhthARfGoZM8THBIXXBsFKznqlZgR2EemXV7Gm/
G2nOqdPL1cGTJac8NyXkW2kZgfgXc3qeHTGMBJk728iAtV6DZvITNY/38xUJISVKIDlVxzATKrpb
DQ9D+ubgTR2Ov+O2XDlnS/EEvT0QHQAeD75BvuSzqM+Zd5qiZ7hpIZPhPDqJ4zrGqQ6fWhlzlWuk
O+qSP5i8iwnIkInAKQQThUodrTWe4IHKmimuUz2pE3YukOipCV8hJinpd23Ee4y5vdMwtlbdxxaK
hcnW7gDs/V1L1M2rp2zaFaZPivzxur8uffrz3yf4q0kbLTUiJB4EgjkA9Iyb2jppzScjKynOF62D
uMkIp5BmxLgvQpwQeLTaRoXAwJeocUMVZJuNYKhzaVy7LD1Rc/QxRuCmAMhlmMFos5+VdlOGXkZ/
GdohHV4Le3DNwZPN0xCt3J2LWfj5TxPcvAXUAeU+fASa34xyjo8fYLa+TnzNeU7yjZn4XborJT+L
cr/4C2IHSGzBPChjOaBTcEhKMTWOUf7Mm2LZA6MK5he8fm2MZyn8nhvh77czr0+byimgKYXbRXln
zDXY1so3WvzcG7s8PKpr7IxLz8Fzc4LXUzoaERlhzjQSzzYx4XI/QKjIWXt2LnkvBpJlA/1kGfNW
gk+1owS53RLRVks7iEzt6+kxxrNFVz6yNQTJQtzAdflFpQ6CXzAWzL8gtNCSnOgwRZInE0OyOcpq
UXmMFDfVPIjxXD+WC/s1sybsV5+oUSZxjpQ02U+0hKwgxjRiAC5VN9d/ahAqg8rcdZMLsX5mUtgz
zHWphdHBpFprgcxavy/v5DXHWNiwmREh3Ex9koQ1Z7KJ+tyl2QF5MD6ra9d+R1cyHXVxx3Ce0AcB
VwKol+Y7lheJnukj/4bZExn2PblnhQaBJN+IAr14Jonuxd3vpvhNzNtw2qEr5Pe66Wryxm7RQdmz
aFOHma+0AcRlvCEDsqvbIKNIdbeMj72zkiEtfpqznyt8GsTHtlAJ/n6NxpQD5lSl3lr0s5fswPp9
fauVtU8jZGO13bfOxLOUkH6Wht9IPwj4JBzmpvFeHoOabCrt1lECtXxg5iEfUVxWHx3jLcvjbbV2
BS2FX6Ax/r9RF0N5jZyFvSzj1zj4zKBbi+6MzjNS2W26vVkA5N6/tfWwNYyHIvf7Ya3QuxCszvmI
RPIeCWWzZuCpaUgfBucZ6sVQ2TwM8coFuHi+zmiP5Lk7SlMoOQ2BmaJ5I3XvR9WuoGu4iKW4cV69
EeJGBeLUprNRvdHsfTf+Y3bPwC2O1gGCpKW9IfJ2xZF4gBUudWhA4DGIboCN1F7I3DpniodeMfBW
Apyljd2MvFhlkIUHIA/dwfmhoaTCkOKsxKqvPbmwi/I1Co4Ao2OufP4xrVwa0XQ0QQXmNq/tRx5o
n5of/y69vnLJHpLu0e/YLX+wO/tmXLG9sI9gKQe3NpS6MOcs0lelNaOhBSopzgJh2z7GeLohuP5Z
F3YRA/LoJqEqBXitiLSrcqsaKJFwfVLiMXtjylsA7oF9cA3iIxYB7XLd4MIRODf4VXc9Sw9MtaiV
agjhNnriZkkF6tv91N4m2kodfOnbnS3s63F6ZqeTIVml5w7eE1Lk2RaKSYPbrJ2BNSNCNmdVLfCX
iNxeDMkEJ/Q050dfr8AnFoI1RMYwkM8prOAJwt2SmtKUayn8D/wmt03ZehpNblhPgpKrvHTJyndb
iNczc8LdAJ1QLZJk+Fym/k4pML6q4mZSQO2DjW+5ph2zZk28HYwWRGQFrKmmXycfIKB29RrweN9Q
T2n757rrLVzTqFyh7AHSULxm8VQSjrKROZSxKPVuQNKz7TbZc7kdD/W+CYCX96QX4unH6BbjvffS
T5B2BdU2ufURcNwm+Db2hlfrzn6K8JllOTSL1pKgqtVQPDYOTO8wwre5vuDLswYjKspZAGrwSo+Q
sxpTjk7QgPWqoLjRW+DPCZLJR0vaX7dzGURghwMZMKIH2hox/UmmqJQrAjsKJmKsAGWsif5Qi8Tt
oK9rAWlprFxwGj9Y86A8tyh8PryrEyUMYVE7/iSe9tYET8mebNvg+ZfjTm/k8VfeBMRrPGgVV8zV
fXJbudmhfIo2U6AFKO1t1xosl+d0/pMEV87kvgSMmH/sMKiLXeccGvbuGH7B/Otfe6E1dW5JE5kF
wGxQ9QV340k3NRR5w5BsLBZGd4qWJBvi5AYyp7r8rcdm9Bgrdrw1W2cVfr7oXP9uOoAl88Mkj0rU
91AP9nqvxqshiD0nYJ9gXHkYfeiTA4bhNjfSzlpZ/eJn1sF1DbgDHmNi8TKsMYmcy6g+M3rXgLk4
U0+29T4YPq1XIuGiV59Z4h/g7AbJjUSuC17nTvvKd0BcRE1XBmNuqe/i/kenn3T27bsRG3tmUYhP
oPKAhpcGi5q1LftgUi20I45h9RedKG7o366HONatD3ExjLwfIVseMT1DadwOkCDUAur2T6g/yuR5
cO5Br33dc5f37l+z4hRUGMlJZBZ8fQoka6FHLT2YTlA4gdyvvMguL+bZAsUmuBLVEI0rYUnSAyO7
66cHZXy7vpjlY/jfR9SFy1+RpMpq4xjc0FxVsAxyFLPZ1AROSED0+9Jh6mfcd2sqbwsrAwwZ078G
Clyobwk+ksRa1NkpQW6f3FrKQ2a85d/POFA9PDMhBFcCoErSj6hRpcUDUx/q7gWImGk8qu1KGF8o
Wc4tCTFzoECOokWIh+hb+qF7deFmbvcaef0mutXuXdp7uht/HJDzHJuDlrh//sg/s5X6xxcfp3CX
oFiKBiDuSRDtio3xEaPgXDkWCRamqltX39oH+YNmbvpabrObAkLXh+HP0GzW0MQLp2FmV4gvtEWR
0upg1w4fMvkpoZ5tezoCejLuvu+qM1OC04DLDlQfJr6znf1h0pv5T9x7ZTW6TXun0FcluYvCtRGX
hethZlJwokzCCL2dYHUoJ/XK2yRva+e2WOv18L9ybe8EB+rGtJlGGwtzlN8jBvEkP3QeafyYkV2o
rsSUxRVBqplz8vEaqvAAldu+ifselUYdhYIOXTkC1HB2q7Uru7V4ws/s6PN7J+07VUsZ7ETTUTX8
sHru1nIV/ifEzwaHRwRB0RKQBMEfCmbHpRqCfjfEjFop/9HWKs3LBvjMDOCmoCgV9kWzUR2wJsgA
gQUhMFP1aTLKlXfRogkwI/LOFIBdIsgKI5ZGj0XzKPW7rB5N0NlfPzVL+82pF/9vQIjvMVPUYSpy
UI7nJxnNdDU9WtljvJbOLW33uRnBreqEdripsI642U/Fq4XR1nDFo5YizbkJwaPiqIniIcVK7PJV
Iu9OyXmhgEBI3WxNtH1xV0BeBN4DSD8p4nCwneo9mMHQXzPIrc4qDM3QlW1ZsyAsJkWyUpa8q8xw
JaAOVBkrWdjihpwtgf/7Wd5Xswo1PAcwACl+IfqzNmKqtl/ZkUUbYD/nKgwo+omtwQgURTQd0IIv
h6Mk+XZ5q+V/rrvvQvrKpQH/NcHd+2wZWR01qV7BRDXeM9ttHV8Hnqu6o9KurahfWGuCAEuxWAXl
GdceAOexeI8C3QCKBA1Vx3jcULPx1RJPrtGXzFvEZwr+u+vrW3TqM3PC+pjhxFbPS7l2jXGfHbFe
MW881rtqDVG5vFf/rUsIln1nQy51gqF2+GkmWwoKTn3F5RbXgsYc11LgnWIhXNrUyQEMRkFeq577
6oXEez0CFO8pSVYyrhVD4mQRbfs2zykCvzzuuvwZWSvoOzrgsswVwuXFj/bfikQeswhkMkwB4M0z
4x9SVroQUgmcNeXwxQjtgI4DFGYYLhI9Tgb7bgJSRbi45uqg969tX24hbbOSIS5GnDMzgqcpLEmU
OIIZVT5J0hs4xK578tJLggtkYYttIFeQ2M+PapmYSRFyoACm8gMqxTd2kvoaUXdK3N/I/f1QFMCS
qAV1C6dZm6Hgf1zMBTCRy+vMHAQn8gAnGLGybDYhFN0rN/kWJV9fllw0brfa4IYBkGTDiskvAYFr
JnkkOQtNiBQtBIFhUt0We/L4XOyjxlV+OB71qz+oHmzje+Wk/NQ8ya8lV/p9/XMveQ2GNTQHOu38
P+FrY+LM0aYCh22wj2WagUNm10vAfO2vm1k6AcBh8PwBlVlbZFSJWadNjY0TUCpbNfynG4+jtVZ/
XoBYocTznxFRAb7OxxaqhDDSVh4gNL5q34XWu25tHcNT0M8tHhMHFD0rh3vpQJxbFUo/0YiJnpZb
bYobwkD78X3RASzLwkHA2cZ0vlifqNVuqqYKB4INkglCCStptpjsVKlHrdRkHhhiMOhzfb+W7ksN
yEnwtQGkDrGVuVMO2sRHGGEzZDoIF6G2knRuU0nUswizt0avqn7VVOROYiFqe2OubK//gEWH+W/R
YnUEDeQmtfmiafmRW3tqv7ft5rqJ5UhzZkPYOdp3UHkGpZCnmPu4UTBbaQB88pCxhwkl4ib0SymQ
1eC61aVLR0Nk45qreDyJuMosk2ytzWBURyqVaQHFoQsxwC1lr2qxklgtHm7eIUSFH1V+kRRDzrW2
c5wWLbOa+FNSBBE4lNw4U5EnGmtKH4s7dmZMuBjAL5CFAwWdtVw9jLrP+pfUXtmxxW/HeSUxUyGj
XyBkBlIUW1mR9dgwWkDFT3ItEFNAGcwwocgQr41aLp6B/6x90eOcBWZqUgYMDBY0Ev0ptt+n+i1y
plNeyDdyYSNXwJSAvgYyvPyKIBdG4si5eDGdIwbKqXLMVIZyFXqNDVqOp9baglpkxQe/sE3zOwc0
rpieQw9NBj2L+Ho3W6Cucg13jt35Y6Dfxb661/ziZtxkvu1Pnu3H/uC5oIzoS7/Y+h8Hzw5WnqwL
veT5j+CB9ez7Eqsyal0e8X23oKAZNsqncxP6zR3Zl3vnDrw3v9N/blUXA1++/Xj9EF7G7Llpvgtn
ppXJjuu0xvoNE3PXsuZqa2+ar0947RMLx0GjtQ1ORqwORx1HXP/5E0oY77+Mg32cdo1rntgt+Zmf
ymd2P31CtyvSPSUIP66v8/LAzNfJ//1sndaEp66s4UfUuUeTB1DiKNouz2/Lce0BcjnXBhGmc5cS
0pgokwvNVGHKcrN3mqKN51af+ctt9yr9sXf6I0vRaLq+usVdxHSVZUP8BX10YRfTYihGe5TxxlIw
M9w6XhX/um7hq598sYtnJsRdJAQM0RNMlAAkHSkoNrfMR9w5PieW+0t24z/m8w+w7zkeCDe2FEwx
rh277YZ8mvftTbImYMnNiT8HRVmMzGCAmTP0zPcz7ROr0ioNl4dyUDGsrAej/QdU+CuvyYVlg/fO
RJxFAgCGcxGaY2R5OxLZgfMmpNw4bdTtis6pJ9cqDDPyLSe274icx/eRA6SwX5c5ve/7DHivSSOH
LAcb6zasFWi5UNoC3G6G2ZMq2fRWTYZhdFXIkO2QjBrkZwMyfzDol4kENTJCRhWvPmI8ZY6U1F7W
qOY+aRqKL5wp0hpI+DLAY318BhMIGkDVxSgI6tQIoDisElBcORj7IvR0kODte8YNUkzoqGqvb42x
xWxiR23vunNdhnqY55z7CvD5KKIIhxO94B68AVHuEVWlG2al0Zs9amCoBUvOysW5aIor+KEdikHB
i3TOSZSkSEBTlbXdiPH6guzjCtRidQfO1u+vCjsH9wSfBB/OnrtoUmlS2WdNjsJH1dyUtlmd1ITZ
n3alAXRy3ZaqXpwHTMIhicJ7TVUAhxI+4UAY6tAVqHZ6r3h2juVu8A3FbzOXuE3iprcsCDfpbbS1
fSPIAgSiHxjAX/kRC9929huEwKekLeujnvNGJbeG8Rpb72nxFx91ZkP4qGMqR21pw8ZUHMP2WMeb
hDxd/5aXwXT2KTV5vm/1MDVMmmBCn8aNomS7MW7875sAuYMO9k487IEbnpuwer2geggTUmJtiGk9
9EW6sooFTCPymTMbQsDuWJ0VTIINGmRxkDzkL/atvFejQDk429hVALFa25ylL3duUnDChlgx+JNh
MsPYlwNUbbcymHnJAQtGh3MLgotF0KIoJW6hvrWeYgCFXd0zHnXfdPNN7zd+59lH6wChkJVK3AJe
dW5Y8Dsps4gzxODPsk/ZQ+crSBjfjRv1gXj23grAOrVxXpXX7i701jSf+JLmNx0s6ygGY6oZN5AI
NDSNjkFRFJbNEkPjxXPyVloQihh8zNrIw+d1x1y4CICaB6oMZCeo14oYc4QXJ/titSqV4wiZAWWI
fDnyBtO3w+0YmluMqFy3uBQ0sEC8A1H7s6ECND8KbRKXTlUCcFwg9ZOHQ558tM2KjctkARbObHC/
PUv+aq2WQH4CG1Lhkj9d80OOMEq6duB4XBA2ypK5PJ5iQkDkggajMRjo3vQBLMgv8qF6MrlbqBtq
u8jrv41BAYXdmSlhQXGvhkMtYfw2N24kCAjn8ZNZQ+vdAX3LDd7udPp2kxMypuj9c05ClFVFVE9m
dI7ZdFDlqqoj1TC2B5RmN2716tuiIRAVgBQfeH0ggg6WPOGcRapJrSLtcmgYVO5IMK40EYwj9UGj
08frnrcQrc5NfRVFzrwirPRSnhhMjSZ1h6Y4jm31ft3EgnNjm6DnboA7BFzNwmow/IycDspFINiJ
/DzUHlL08eN0jShgKdbLaKJgThngJwjyCIG3JY7UR9mYe1O/aadHkt1IyWukgnbeh2wIMribCYJa
yX2VPdDs+foaF8aqwGCsYa8w/QJWalHhAlPbIGwOoXWlnvrRBX3crb0P0m26bVywDI4b5yThHdu7
mAZ/kbZrUNGlXbR1zm3I9d4xEDw/27IkWR1JIUylAPfKZT5y8hcpI7h7wTn+JQAgBmCjNcrQ5Cpb
pHpFu3pST6up4sKbEd8QDR48HRUQyBnCc0Yn3Wjmiom3qXGT9r7jFpvOHU7kbjqxDLy3mw91R3cr
G7cQFnkjHmA9EOlAnVIwOlVGyQyKhQHC7rYHoCUZsNfEbflW5e6x89Wtc1/ttPtwV48Aw+Ze6lmG
C3zxZu3HLF2wsx/DE9yz05hOeV1lDX6M0boKlIk6N/QiP3XZQ7LBc1J+g66CF+GBRLz73ysfgv9t
IXLPbIt3kF0QJS1gu3tL/4wHX4kC6uoP7fsv+/e0HXaNx3b9rWm5yQkIvNJVvMq//hMW0EZwgLO9
4G5+tvyWgnCi5ntRBs6T9ta51NPujC2czhsC6e6knqqVav1C0RcSZHjyQY0WvWaodggmcdn3UY2O
ucK2Y+yNQXOHutexaYL0YVgxthAI+SvdBmmTDgYYkVFjjFIQyNcVAmG6k3PJnaYdUdcgWwuhADw+
GNRHFERqLfbLbKOkpLIVuNCoeG0aaLqxkkgsbRNYZrh+s42UBTPD828WhkXcFCWYp5v7Zhv/0CFo
datC/OnpIX2LA4xDoyDRuCu+sZABzowKmbwqxXlh5zDae8022ikgT/PqXfMOcvU7dacejcStN9B4
uFEQ/VYyjYXapANkpowbmaPgLrivLGcaKvDT5h7zwy29S/b2AROiw6f6gLTwVLwS39iT9/QHeUq2
bOX6XAhQJiZ7FLAucEJ+se6cU6XW4hCCHEVxF8b3hN5Zzp9eXYmDC27DOaBMVNLRasfzeb6nQE0W
UCkDM3cPzJv+Zq61xRZ8H3UGIO5RnAMQXiw5FE3LxlQHIXfVUhdcOmpxBO3TdR/hZ1WIYHgf8OYG
CPg13IXzNahZqJt9xx97ylbJn3t7W1o/dBOCKY8hBuYlc42BbSl6YFQC8QNCP2CVEoeGSd6Nktlh
Lo+xbR9ErvThdD5mJFwQF/5FcJzZEg6ANKVgNQD9p1dgUOE+v7N/xxvTbzfqRj16sRvfyZ/y2ktz
wStmNoWUCjO9o9orsFkG8bO8BWe7G/tgakFYju+ZewDy6/oWLsWWmUUeBs6uAElWhi5pMftn4QL+
Jb+mkcfccQ84pu8E4ZPiZYd2/33cPF4SZ9soOE7fqABNccmm0nmapBu98nrT01juFuPa5O1Slnpu
SyyslHlnmGyALTzDmkDGwjzL05+Km8R/sE7N0/eHabA2zp8H6hZwios1YlvvCkQ1GcGyHb0J102i
P1PwaF3ft4vjzUW0UZQA/zRyfMSq+bZhZEee8EhBaxHMHgpgCpALsdbYRNaMCL5BK8Vh4QAjRshc
Btl1rfiL/j1WAmIEEF6hFIx3mBAIZaUfzGEAwjRR4eya30O44vq3ugjoXxZgA1yKQAGKO8LaqiKd
ClDjQB2/oJA9elQyx5M/r5tZ+FrIADDexNlswALK//3sJIVlDaUJCmROQxmwjIMLvs/o288CSAMA
K4t8nbPqgSR2bkRqytioeVO0iLUT2su+UQDREa3EoaWlnFtR51bGrA/bJORWtHQPositQtqjZjXb
738xHZIDIKvB1l+on3YDivLmNED1OzNu2aDdWVYHKrL2L8yAKQE3BhBtQOcK0WacJNWsDQzrNrXm
IqGxqOZK6cp1cZEuYWMAccQtaAH+ixt3/snUkhao6Juc+sHY9CBcLadxC+oYv8mSR+gW+jFGWa9/
vovrVzApxIDErqg1MMwrgqDBK+WAVB9RyPwU5Kd6ttHrrbGm9Mf/4uzCR9UYDQykoWD3sgCjmC/S
mkqzMhg6qjY47vsUT5O+Coy02pqT/diF+UqOdIko4vaQ8aKwBfwEqltze3GotWGbA3DQh3TbZgG0
M3NnWyZeab2k6auinOL4zYlWOuNLqwRmmDOwofAJxNTcKrKqnuQ1iq1afYhioGKZ25CbZnDcslup
8C6EJnT3kGeDrQmCoI7oNUWageYCppAE73MtvG2ztEXl5E/rsNN1b1kypSIhhEIzbg1cTvNV6UXZ
9EYHbzHMDhQDStXe2fHIbquGAmEXjX8RqTAuy0VhwMHPW19ze70K3ptQxYGoVTPgwtm2hXbkWiFm
aa8A40GWi2IM1z6fW3GcdIT3oIdYKqnlp1ZkuVNWnIiSga0CM6xjsUbGuWwRLHAa6D5BRSVYpFbd
ZVCr5dgN459sHLYqoMxTVDduYqebxlyD1a3Z4ynj2bXSDA0rrRj2qpz8kWMGnNtw4DPrDaiUzHot
X1oI/Zx98t/lCUd8xDuTZik+qP0/0q5rR44dWX5RAeXNa5n24500LwXNSKe8t6yvv0Hd3aNqNm8T
o4vFQg8HmGyykslkZmREOW1q6RlY100loo/mGsHrxwEnLH1iMXtYVsSxK7qGOVP3jfbQj0ZgKiIy
Ga7Hr6wwOxcVQ5ulFMszx+pGbsNvA8Y0teUzSloBEoK3HjRbERRxv9jovZ5/I20habqkBJF4fMwn
x4skyY1FwZdzw6A6TfkKcL2g58qEJT3Vwf0g0YRSVvxYfpOTtxBd1jLsHpoEID1BvOCaA0EruCYg
InwBlCNzDB3emt6aS32wslOu/WynJjB/QS5rP2pP16PTxcOHgvQti+or/cZZMotr5WmQIbcLrI7j
fEoQCNfKRFAN4rkD0jMoGGIMAcQ4jGfjEGEAokOsRRlnD6UJf5jIO3oaLlTeBPULnj8gf4IqjEVb
/mxDK1EavOEswFZSqF+CCySXd52aC67/y/It9mxthbk8TD0pSqfBgvpcL35Ki2Eewllr7yt1JC+K
tFg7dFfqLVArOYrzVndMa/TK3RLSK3cqFO6fwHqtTuP+618SW+ygdoNhf4d9og95vZR5rKPA54T3
WlLfz83LdQvcDwmRAkxa0TcWi5lWI6N0SEstJE2WHEa5AGvcrClQAEtrI/zRx+DJ/LrJ38S8uDpB
WMyO14a9poWdgSCc5MW3SX5bMu2hRj/dQ5tlc93UZY2D+axMMHESMAzHJpxHanZhPmFePjBBnWdA
FD31q0bz9Hjbie5R3mkHqglXtYmOEQjKzyOYIkWttRhANtVtv8fQ7X5JhlOYzzuCUBa2wyHTW8Ge
ikwyj4wRIgHgd4dJEGO5vW66s/3ZhyCbg/SJtS2Tv4hneF8aIAClsCpWhWskZNQjCfGsBwnfYMnf
Srk+QDDBTy31pieJLxVWcP1Tch2VFuFsijgGa875psbNMhupg5TLQgNOXyCIV5RHvUKfxTYEpThu
qkzJ+hE/YRD/P7elWmlmVAM8NETrRssmV8f1akWbNPucLVfSbpvwyVI3uiWIQtxQB4+Bz+hUCoJ5
XMWAyy6ZTiFxneUqZXHf9tkmHESkxbwsCNX1/5r5PcWxzoJsEqkD9U8ZUptR/yqhadFUm5gsrpB1
hvfZDJCnAh0G6Daoxc+3MjIkJVVzmlPOIVD3of3TaSbLk/o5hrJ1tr3uJNzzvo4tjJdEDtQr8g5f
yxy026R9rGzIM2fVtM2NaKMu+fd5Mb61BbTNY8GNyPt2QECgI4HEGUUyxmesZizDKIXPZI0BmUZD
/8fpiwM6y18exERIAyYNoRqchSjBMCEt6bWyWmYQOwHX+L1qMIWtEUsQN7lfzQDftAPWURkbev7V
0mEuQEQCG6VFXNAKu1Wa4qoHcaApeB9yvxje+ijxIIxccsVDHRyCJwvgfCYEOJRD74Do9AbJZj27
uj455jYe0852zUnNbvXeiB/VWB2O9tDGgjrN5ZrxnENkwS9BCQVqKOdrNrQJY8fIAjx0MoLJdElY
+VEPyu3y8bqTXh4/GLLRfcJ4Mz4la0gbJ2PQHFT6w+5Umu9zEbl5ucNTFYiyLweUc1N0zauTbihO
rc1Uvk8hrds5gVMhjRKlEJeef26EccjRMLpGoVC4Igyi7sORRjczBIkQzwYd1MN9Cp9EXD5fSGKP
rTxHgMtkdeub+bgrrHyjSaIiCccMoNe40TDchaPMNmGIgnShVlBvLjvrB2AuWytE/IhqkXKKwA47
ralJqBRNmFXzzIK4cS1tOmkOQuPLg0dQVEZ5E6hglA5Ar8dEQ8lBh6droAKTkRDcpnZlgz61KqF4
FX79GGNSE4kqJVGF5AI7ChRBhioucgeyYWYNtQUoOIN29MauEt9u38063thK4y0iDPll2kPbfXjJ
YZUY/WA5U8yki9MwgVU7z5/rtn1Va9zSMjAqcgmFeQhvFJETXD++nDihACBmQmkBiD6QQJ+74qhF
aT4sEL0JLXkzah85mbYLci1iTJvrluhfOq8QwhH/WGK9JEwqqBrPsNTbL4bt4AoNpNAIlvndUJGa
BM2X+5y4WiDHhj2VMTN6gXc2knqwHfSqPRAUvqCkULuhmvqlVk+CdJUb9aENQpsIFPnDwmdTQ4lz
u0E2h0rAQbPTyM2iJgi7+D0cp5+Lo75ipgcUmuW9gorQ/29bmVOR91UIrDy2NQZDmzUhjbtNp42p
vmFcNuikb5ZIhI7rMaCfMR2FopDYHGiw9MGYu6zCbB7QVPHDrBJfDt3REuStvNMA2Od/7KCVcO6Z
bVXLdWhiYakC8Y75TXcWL0yheP6tcN5sScSCfllmUGDKAJ0xgJmgkmf20VriCZrdCJaNeVQhOKpF
X2/MKVRZErkjugA0rTpfELiLUWgYEL9qjHe6RJ7SIOsLx22suhScat5iUDs2Zed3NGFf2uio5VKu
Qqgrj2oXLLHClOpyNho3PSQ8gL0EkhBPQ3onrO7ioZWzrIVgCKR0QVdZh8bRKiBsJ5H0LpalO8if
GYdQnU6gnzrYdruX1OqlaZabWo0iXyoRa7r4Hj0kHbnseKjUfhdC2cuNZE2kznEpfEB/KvipadsV
2RAL4ZzaEfQTWVx5rWRuaqXYyTEQsKbsQ1/TS+YY81ehJ0PXejH8VIk8Z/wyppi2CjQV1SVMCyOb
Znyrq0N0IAkE6SrlEI0WlBsfQbexvR4IOLcwnRYHByc4fyCCwETyIi+aoiYRAgGCUNjJWxOyhrpo
cPV3U5wJ45BsBk0LyBqBTWET9i7Xl1R1cCznDXS6bj9mv/jRua1ve03nbsln+/ZIQe/l8ZTdtW7+
+iQ9x4f63fKFINMLfDPdVbyd8fKzMGLCpvVD2pSKlmHB1ZwF5fBiEToG1c+7pWn9th18EraPSt3a
rtGJQj53s/HqpNaRw7Hzu0i7Gy0xYFtPnR9k7qFSpBzzWARz5pxjLPGPGTbjLVsHCl8wk1ToNOXm
bR8n36+7Dedaps1JDLJjcA0aU0xUsjFnnRUSvqfZPurh7Vh+0wBynB/t7puu74ZQUP/kVCOgTr2y
R8P+KnD0pLdDkqRgamv8qr3NiJugDA8JzOWgS+/g3sB4sjTuri+SUxCFVVoAgaY7tIfYia5srJ2m
bqGk6+ykfms/yAHEE7/jPWT6ul/sx232+fO6SZ6HrC0y69SQUxU1YIZozsh3RAN9dmTcJdK3r1tB
4w4AXWCdUaRjIovZOIBa51AGMXKQlPdk37SdjyEywV3Mi6FwEOjkoSMDcUTW33tnymZ7rvDV7uLT
vBn3HaC3ynt10j9TVzjcosIH2Biztsa4PTR6QlTJYa3fYKZzZ26TrXJsj8ttDi0UwIGv7yHvkGlQ
MADaFXg7jJmce+SU2nGDfB6HjJSu1v3C2/W6gUskFSLV2gJd78rnLcxTD3IBCxpIivf9N9XDqAwl
LzEVPzuNh8X7gfrx1/t1QLTgxoEcFF7oKPydW1VTDFOPZocYJT8rxkFTgykX+QX1YvZLAdSAET/w
XyDfZqJHaLRq2M5T5ZX79M6+eTZ/qnvndjnIT5nv2UCKYS7OkxL/+obyzhbAhVCPQWuIhq7zlYUZ
iSsAABCzoARetqYbaahwiMpGCifTpRjGf81Qx1l9NlJGVtzWI4LGXUXc0UdGWHn2M/C12da6qU7t
q7lrjs5+EYSO3wXny139Y5iuf2XYqDFKUxdYn7p9n2F4uStPE6LWRntC/e9XfQJVhD9Gbg+wLTrn
b9IhGAYv/0F84hp7IRSed0Ws94E5jqaUmpFs4uf0XWDsrCfQFR9Nvw7Up7ryu80cgLNr15ySu+zN
y3rB4eEaBwgMjU14GV6Q53sRmXbloOSJ02keh3xbdBj3nh6y2C/DX9AMKER8fRyPBtoMA1N4OIK9
n80q8rFtdScDJZyWyEA+zq46PfQQ87YT0MAnGH0QXIgcX7YwkgOIB5XXRtHhfH0SGY0G1aAK/IAj
5ArtzzFCqqqpk2AfOVGOoiCAQaPPApTjz+2UmlKHcQJ91d5upcMyqT1a0sbsXT+Zl/BsXLDAdKDP
gA1Exs0czRT6l2YxERzNF/vdOvW+BVRleO8kLhCyszf4ywFM7dKNvYlEcAhemD2zzZzXJm1JMzSw
rXrdP8Vre8rvtSOI/Ww4qVN7i6c1bv0iv11fMm9j1ytmDqudNXCYHFa74jiPr5VIx5BzAKBfgUoU
eH0AfGcxiupgZRXgOJUntUEto0GUAU7yrHSnOAvUaEtEw4m8XOnMIHNb1Vnm9HVNDR7NbX9STtZx
OTqB9KvziY8JOPnY7a5vIXeJFFiCmgIEn1iQBDCFxtTL8E2rmg+DM2/R/XNN5x/N+sA704WM41a2
VAG9F/e76YAfoSNNmVKZ7zaNZTNleJYihe93VjTdFpLuX18X1yOxLBCYAsiItwpz6PRBiysD//Mi
lMUl/TVP9ol806OKMUDU5kUlrr3cgz47Sn7kw3ZEciXKfHmrXP8C5mNmxjzOTanjTISLdNCsQb3T
G+Pz+jovYya0poCzUqEjjY6RRn/E6r4qJCOM5q6rMeTyJJdoRh/6+djrd5J80PVf123RjOL8bjy3
xXw2QBakqqDxmQw/LH0LIfJ0PinJjSNiAad/6NwQUBqrb8dEslbLFHgHvl2ayYGEf7ux34NjSxCX
OUnGbywIxiSBnkQadb53xJFJMjs0LuMV2de2p0BWQknumkoks8BbEEWd/MfS7yrm6isZUFZO4kKp
wG217Aod/AtOGiyT+Xj9A/EWBIIkQAbQT0fDjdm3PFOadEC7CXqSxZ3lRB9zm9zIKL1g5E9wd/Iy
NCB2HAPdQyiTgoPtfPMAsi9yLYItNa2PwxDdL8TcWm3honyxybJ+J2v3CqbT80aFVvCtqjyZZnuK
OsNttI82ywRL5z1u17+H3WLo4CRVN+D3LEb4Vo1KoLfKwajLQ5rF9x0aCTkA+RbKFcAixO5cfvkc
IovA4BBe8VDDVNg4CkZmkkEGDUQlneMWyn5WPPA35WriFRIe9d+vf2iOP0FgByVtAJsVjO0xwW2B
5hsp6gTWltntjS3JfyyjIEiLbDDhywjBfOiEce21Seku4bYkkd8IKZI4Lnu2EsZlo6aeZaXDSvRs
a/ffJUx4536cBtf3S2SFiZJx7Qy9PmAtJvHKCKi5PeqPqv183Qp/x/BGB/MhBRwyR8JWltSCG9Ze
roBUQ985GKAlImU2/lL+NcLyOcbzMMlLSz+9dFPqd4W1S4k3DwIQwuW1AndGARsj5ODhAab2/HQ3
pRWms4UNkzoNGWu/r7XmNOg1yPdzFbqN4VadRF0H3vbRDgCm45AmY5Ls3GaeWlnrFGUNHHuKRqNz
koty6/TKy/WvxLmWbSTKmGGEZBeKiIyZJmtShdQNfMFUb8iCKd7w47qFy3uSlrmQUYG0Dpw/bDMx
nroBsoV4V1h2Ao24MS5BxDcVATRp3ieSDoiLkUi37vKDnd/N1G1WNwxtmg56hbu5B7uAfZuGLxCb
mtLHqjzN6td7tMCkATOCBq2DsrpOf8zKmCNjxD/DaIUXJ/a+it9kzYByIvFMC5x5JcLR/ClH+VPo
iLK6y51VZWyprADwAMQf272HWpHROzry4z7xR+e7rgXhcJj090H2vvoJYQhldjpEibDO3m5JqGhD
VyFDrYdvs/k9bPfR8Nqqh0VEQnXpjWeG2GurqzLLyCdkBkr7DdwJUHPZXl8JDTrnuZSK4hogUyiw
gQaW7Ud1+rhUfW8il5qPS39vllspfmujXTMda/UYdYLZCd4XWptj/LCKynRoB5jLa+IReb+Qdhsm
79K861MR1pZrC1QPAP0DOQwAzLkbjgs0bBFPcOXLr72d7nRjeai0NpDawQVcRZDxXIYnyg1JcfGg
FMe/9NesnN6Q+jSq6H04QS3UsjaT/RLWwfWPdRncqQ1MXzno60H2nblBqhRyidWUIZuvfhnksUlP
MQEUUlA65PkcBqLAq4L0F0gLZt8UpSlKzaJWlAcTUjT99HB9GdxghKsDL7vf8Y/ZqkFu6rJu0tqr
St+sX9TwM9LvtHRfQE8gE9VaeV6AM/qvMSYYobYbD0OOC9FedDfJ9ob1YBi1a8n7TvQ+57mAhXoR
BquR+F7QJPSTPZVGjI2DTrKbt1snAzYkFrFGcq1oYHDBzQuUKqvSHbeVgS4tWNcd6YE4tas6j5Il
0mDmeRoSlX+NMLtmN5OESAsjCw5nte+Sz0U5yErmXvcE7sdBSx9ZMWq5F5yqZV13FqSI8HEy41iA
oWWHqkLn6tH8bg3mjRqFheAIcS0a6Eoi3MkYW2COUGzEpSGHuJvC4idNJDrLa6S9BIGuvtpeXxx3
D/81BfjJeUQY9bLv0qqCO5Bdl+0b8FxCzS1OBWa4/rAywxxXMzSaYZhgJswDc/w+xI918np9JdxN
Q5/EQkPLsi5g2E4a6y1A9LWnqg9juumNg+yEwGp6pgjwzV0Mgg80X4CMhEbV+Z7F4HKatAKLmTro
+hLNS4Hdn3UiuL+5n2Zlhv73VbDOi8k2U2omGwoUj705CYhiun31F6GUDpf+dzl0Y1d2wNeXq0oG
O60R77XBfi2X6G8+/8oEc1JRPI5KNFwgwhA9Gsld4twtsyCh43/+P6tgzkynO0NjUEfulGwTR8ch
2zYRyCr1yh2FhQPqrmxCstoy9gEDatGpa3QYG8oY5HUTHdFbtpLxbg6231tFMC6635hDCrbncZct
zv9vP9mswbQwQ91EsI/wOqjPo74NO1HFX+DlBvN2VnPwUNk1bOSt41vxndw7riXC5Ap8nJ24acxq
UmRIqHhK5Dt9MNobQz1YotIV1zeo7hnm9QFeYkEnmkziWJlhZao/w9JtSDDmD3kYeRYInK9HIU7N
Fo+YlS3G1WNlSmZrhC11q2yGQ3Jb3VYv6HLtrMUF0QySh/thZ3351U6NYjgKm4ULiiW8jXWrwyOn
RniVnzUQZBa/LFEEp7/7wuVXJmhCtooSaZT3mh1iXWb5apcfs/Ijc7zRfrIn1QU2WLCL3AO2ssaE
2DDucyVvsKAa9FSJq34vj61r3UjbxHe22s/r1vju8Wf3mEBrjZBumXS8plsJhOHJ4MfzDJINdzKg
5f563dYlvRyefutPRX/Mah+zfu6MLoYxaNMUgewlr7oXBdbteGh32d55kVwnGIP+IG21bfuY+LUo
NRN9SMZBuyga5abC1satsQOoYJzfDKB2Fe27Wt+M6l+8ONbLZcIy4H9ZG+mwppb6R26RxAX4aUNa
ZX99Xzm107N9/Q08W+0rBqFqAAqxr30UtOGzUfoWkEhLupsHvzJ3VYI7NN6FsmhMiS7gyrlggZ+L
MsdGDXYOL2yz19FJ9878bITUJsbtnRRsZKnXtH/zOPlzPH4LB68WW4VLF0cZjA5TuylApgYNSfAX
qN33qajcYhIUhrlXwcocU+DEHFaTyTS8lFAiIyC6gHrYYy5ZglWJtpIJMarUG8tYwIxcfRqpV/cH
awhRfYQQrUcctxO9H0TLYoJMlNexNGuwF5Ibq7+tqme1ebrulvQnX/MOJrSMTV43DjWxTE8z+dCI
IOvhYMfP3Z4JJ7MdRmY6woA9968LkR4VJ3VrJX4Af2ZATOOYlHd1jlnEwhSduEsA5blpJpC0ttrI
aQLTpl69agXU7fPoaFnkkOvJoXVkb6lLt1LMwJhlwf3Aj2HI8i08jyjN2XkQLcHdMWg9LqNU0r1c
/pTTeBsXy0ZZQr9o0xvQiQhqQlxfQQKBUSU8mkEZcm5RwyjinKf0xBlTYDZTUCo62M9EcHzuVbQy
wyRd+mC3Tkqwp30ybgoopbZTcjcmql9ov2JHRJPDaYDhE646r8yqTLz8Er1AxTV8l2KXylaY++am
3UVgy9njBjqks6t8T/eijj33+63sMss0214bwTiBtK9X3L7IPGfY9pAbkBdXrd6yUZCU8Xf1T4OZ
iV+6kS6dKqHBHEIZEnhe+62r/KXbaKK7lZfO0oo8WABMCxQUzGk0zM4YFoCvPMhL7GfJOeLwP6St
eTPGschVeNFybYs5flBNKCu5xBmY1WwbR/5UPQzLDlWdwJHcKEauiUnB69GMt49rk/Qnra4dvYjq
Jk+wvC7/p7CP0vDP3L+ALNeLJc2/bornIfRxDREQIFPRITw31Q5jP+fg1/KWbGOF4Lx4V+1TSKoN
9KnsSEjJx4tla3OMQxaVpdVDB3MNMiJL3+ex6kr2gw2U0eKc7Cqoi1+DaQoWyXWX1SJZv4zz3qo1
+gmBaJq3Y4XXAQArpogSkhe81qtjLlatwgx3jzqWV03vmezJ8X0movDmXXS0Pg8tTrQNQQ15/r3Q
JBois0F8rOzqdqzDR+QLggtHZIK5S8tKqu2qb5Ee1OEJnZ2g6UQPRe5G0UlUkD9TDhnGwVFUapLS
RqDQMLasxN87eXZTEesq9+D+a+RiMgmFsMTuZgQ/i5D3pX9OnHifoOA7f3TSU5ooDzbIO6+fJu7W
ARCKpq7lYJSF+TolIBV22OHrZOS9de71r7NYoJm2+vvMp5nlkowSTRAT09zZTnIXZ0AMRJBZC8nf
1D7AumsDowAsIvQkzz3NjMdkAg8KvhGoLNzIkgo3GfpDE4v6Z3xn+NcQq1Q3WHOuZgYMyTWeFPXb
/84LC0IqNwT8WQ2bV8jIm6wEL10g8MEIkLs2eHcGSKMKnmEcYCW+EEix8ZkArAGdw/muoeOt2iPg
yB55AN9H+ODPn9UBVPvhptiXb9F2PpRb4mf70M0PIgQwN5avbDPBtZS6ntga1kjoNE2Ux15cJBgs
mxNvcaAmleW7Ca+l6y7Puasw7ovpaFD8A5Z/gSMqjTTGfBsQ13mQjL4+grrLbStfcl6vG+K9PIFg
BwEQ4LeUI4M5XBmYwMzCdIAENIZAJ8VWypdNmGGQvV12vf4LoIBbAwW0lJin1BChHHjrBFwKWGNK
K4F/zz+suchTOaXADOlDM/harpaBMmWOO2RV7+EQlb4cgzLy+po58QQDaZgOAAIB04gs+FEth5KE
CppjeQhNHmf5mAioF67b4ABJIToBUXW0Kam4EVtmHxejM4sBnSqT6PfFCFgWrPVHW7HLg0QIntez
dI+6lHVUkH946pL+ALsGAFzmmLlJBPGs9OsEfvQnAcwOdiCQI7CN6JqocjFrWPdofBrNUxZlPoSe
sOvEDU1HELQ58efMGBNUB7SB5dqEsTmaAV2SDOKpZmu4Ukw+rm8150aCJXRS8bLBPrNnpWxQrHA6
5HUtGTMvj5H+50ki+QqR9g1JjE2bO4oLwrhf/Vw9X7fNWyW4nCC4gO4acgcmMJVxaPeArCMAWvG+
jMANVKIAN4jmc0VmVOaYKCVZKgtLBFq3VQtXHyJ3Eg1qcoL52T7SY7PKj/uSDOB0RKdQWkwPs8AW
tFR7LdCr4Pqe8c78+nvRxa7skBSFyq5Gqysi3a2FrBGqmVrdehJ4zadqd90YzzkgGoo5XRDEArXC
GIv7pVXzGYsaum70Gk0FCahszq9Vifk3WS9/JjkUQKp2TF/kdigE727elgLNaGP8DkPVYOc+X2o/
g858mCXAQZe6ddOl7e+Nvmv8xCg7b1nmQWCPt7UgUDAoBRhEBFhCA3AXjJGeYbUNyCjG4dXpDkO4
U6KbpBccb17pBhOo/5piGQ2WqtCNREd802cjdBVj9EgVfzN608vU8C0b2j1gr5+kVvdEFj1Ufzfg
mcKUsj52zNNjyZwliujTw7grbvO7fuO4SXBfbkBJukBzkbYpuo/xBgRahohdlpMOnJlmTkk5mo2Z
0OaZQe4V1VPHh757VLNTgYK4IjgpIluM++RjoyxzB1vRPJ3KwXTbtPP0sQvGNL5PRwcarKPgu/JM
rj8rG9A6AwV21BaBJkvvRwWMKYZyJ1Wtl42YP1wsyx0N6f76GeWdEipzBTYwBTUq9rVsp41dTxRu
AYHswZQ9KXxRkswnkeCi4K5tZYeJoujid2OqwY4dTv5N6Vcl5t2beynb2CI5Za4p3ApAgYMxF0D6
84NvSUM2aAYCdgXi6wjynCBgbXq/b5WdoR9t0Sgi1xzNi7GHuAlZsFxo1IXxu0U4yFGyaxZTAUse
0F6kqMitUziKnyfhTZ1PX6d1wBQ8hh7AQ4w36wVSRmswAZkQJMd1cUcZHSHQJzfb6+7BXdzKBv3v
q/sizUotlCfYmFProx+zY5gkHl6ET0ig9xhSdDXJ8r9u0oLuGvh3wcN9wVE0FlNjLxStPCnPkuQ5
0Xdr2XfTc4F2obBYxLui1saYiFINahhbKEWjn5t68fhTT6EhBvyyrP3IUdcMp2NifBlZrlKwPBIm
/INvx7hnHSejnFKTkrJsZqU/LH2yGSZzc30bOZPTsKPSwT4ZGwmq+fNPt2AgrWtoEqhOg2tqT1GC
pivY6TAO4avRJ1pcqExJkMEsRLN4vE2FCAAFjuI4GOxsbiqnGAWpcdZldEMlOwmK5EW2XgfzEFmP
pZYAWvN8fbG8KPabFg+Df1Reh/6ilZuCqSBKOwl7qsTq0wCyi6FQgxhDhm0p4kriXr4rWyyCw55j
QJ8y7Kue/Yyh4VBAC8cDQO+ljZIgKau92s+NK9fOnS1Hr9fXycsxKFE2IJKgc7/o1qOJNnaDjIvf
ycF1ET46SKkAlnMdKfLKWoDuERljzsayYEozVWBs1D6daKv2uZ+nb00TzBhnvL4u+qfYnGK9Luay
bZcOpC4Ukzkqr2r+AxxGf/H30aYHEhiDYpgNOvePSO4ju3bw9zuneFLi8UMtJP9vTDiAEUGEDSTc
jIlabjWnQtMOHPR+DsZtuY4F6QGH+gYnGjoz/zHBEk6WtVzIeYbk3bqrEq8+zftsS+6bb/rGfDLd
H/U/UAsPqqAL7K00udr++gLpN7j4RoAUU3FtC+w7bDwJ+3FKUQv2LLn3jNIlHZQrRFODvPuG4pb/
a4RJE8BjrtktbYNozktj7YvcVxcbQ8maV8x3xef1FXG9bmWMyWRBpUkao4QxdZZcBZx+uiiJ5O4Z
SKQBmQbH08XsMxotiaW2qG6SCPg70P1AuS1/UdJO4N98OyBcQFAAnTT7bSCuiMNKUXK2HU9bGS+c
IMPgha8onag6xv1CDooqCLRIGtlnjiSnGdTpEP4cuQ1685BC96r/ZdSZK5fPWvj49U9E6b4w7gDA
xwW3kLNAoqK04PI1eetR5JRERTDezv0xgDHI88hAmsUuchsGzOmHhUU01iEWXRkiG8zJidHl7soU
Noi5cdIHzbhFon19n3gX4HoZzLmp5UFGFwompvEUpyC+3deDLxRgEy2EOTAGVITUQYOVVus2RZNt
CJB9Rd8G1xfDu3hWL0z25W5JqtNPNAhQDXTbjZ2XDODizPwsnX+uW+Iu6E8JyaLbusobUmcgSK1h
qYaakAkliMLc5p0g4eOWI9froetdWWkwHEnqCds2JsuDYUvu1ODajhXf1LOXUen92Onx4Qh6v2AF
WvrRLatkk+fpbdvMoh8j2lwmo8/lvCt1+nwfDtKd80QeoOEMFVtXsVxnK+/DHfHLIH2x30Ta9tzE
ab0NzA1JdKNTSYrNnm3ndcKMbrJUmxyEp1YVH2ZddxG8tuCH8OPiLyCIZ4UD5pTHeOMOOgWLRsnN
PH80IEycAhCwEVCcKE/Xfer/WKeNuhf4byEhxayzbfqKNBTviAmucJ8TrdigZvjNKqJ92sxI1vLB
8DIjfaoc5yA3pN5c/wGcCI3HE15PuKMxo8Y+SEc7jLUKOCsvqmKczs+psuFdnjFt9fGQioIbb7kw
p5uALaCkj17GuXfnzZQ6ZorygR1Lt7qCvNjoUfNKvB7qZhloKElsBkTuXJnku+sr5RzfM9PM8c31
tu/aHCstlJu0DvLmtQwFJjjHBSaAjtVohRlDSeerK806TGYKAEmbh3TwJT1InU04HntNgMfirgWq
vZitQbUSMsLnhkaSKUZiYRtHc6eSQ1y9ptPz9e3irmVlguZDqziUS2aUhQlMlEmQDjcNKEHBl7vM
O0ckuEA3nskVMdj3ZzHMri3t5MxZjQ8D4vUiOZD6fY4wWvFxfT30IF1YwYgVHQWHdCv7ks4LaezU
bMGll7vK6Dpe+UMLhpMKwdzrhnhvaXCQ4dUOTl4M57JE/Rma03kVU9++IYfokdwmIByU9tG+gLVB
1HHl5KVraxeAVOjAy7Eko0d2irfpqT7Fm+TGPsmbaLtsjW0rlBflGsTYvkMFEIE+YiKWlZVtvFhY
ngMF1RH9x34SHCOed+MD/cfCBXIhUxNnVgZYkKX7EbrY3b4I/b/5SCsbTJplQ11kCkfYIA+LT25z
8IH8bAOyCd/id2nzF+89Fbx3IFBC8KOMQ+eHCWx/6rjQ1nRUyDNAkuDmRxpeuNcXxTtIKytspd+q
B02uJzwgBv1br3uFeizTt37ZXrfCuzHWVpid08NikOIEa0kdcKhDpWo+5ulGSt8c7bZcHq4b47kC
ZelApZtKGbBnyR5AkwHqIqDISaui5mZ27rTUcWBhoFWwezxTNtxZoTLFYMJjAl6tKQuExxCGqmyH
9i5J3wcR8pj3gWyHTo1hml7DwO25G9TzNOpdOQK/Ev9sNd8uN0mHGWMRWQsPKgC6oH/tsI4QYX5Y
nQBrA1dgoGyiACpLKKrdG2GQB9KpFsF+uDu3Msd4RJ0lhdGCvNKTO0Dha5CuUpi44MSKjDCPFqd3
RjVp6X00PTXTLu8e02j/dWdbbxtzq0pVHtkJUM6eYmAB0F5TY8zpC9yMFz6R6gH6BYcGrpjZLGnA
wx5ZH223T3639Ecii6BLvBOKJjvKVxZY6BFHz93MsOOxUMEk7sUQ26nD2atItVVRuU0r50GPP2yt
EOwcL1kAZTSdewIbBYQczi32eOhNES0pNDOY7sfGVaVHI49cg0huYggIN0TGGE9oNEDbcoW++Mqg
AqMgmQ/dkm6IAtmdzXWPoDvFJg3rdTEeQaGAdkYnZMf5VgbdNnR/3TANisLvwh6TLfcSnpzXTXL9
fLWVTBhqp2wkY4/3H3C3h6x0vvXg3tD0WIR74TkJfARNKGi+AdrOOMm44CkeSbgsZmCj1ey1sV4d
QM2tvZLswljwkOTv47/G2GJk1RekslQYq6N4N+UlZvWHHbR594leupK1/FLNeXBtSRZNF3Ij7p9V
sgwmsZxOZkonWCrDdofmZY5Ud0luIBsj+GyKYD9VxiuHEEF3pEuc1PpHrOitK3cG7hJysuo5KGTN
T+X4bra/y2boV/YLUrZt2qlub053av0czTpaqokrQxL3LxyKihqAVRh1uAtQpiblWm3hbM5mtOs6
5AVJ/0+ztIK0gHsq0Wf4LedCFTDOQ4DSAWivSbipTfm5C5967a4tt8vPiLz9xXJUpLwKpfW/YGSY
nGaUmgXxM0t1j6D84ViYXBdBlbirWSUDzGqavCviRocV2cwe8Fu8DCq4ITjPirw69Ioo9+Df2Ct7
jPcs1bIglOF2QxFHdVv55xK/V3PhyYO+QdfzZlHIcyi/WF3rmblI3Yh7SFbGmSiXzdKYZxHuPVXO
j7bxVMjhUxYvGws7+/WPBwkXvP0RemSwg5w7SVRkQ6hVsFQ1J6iVtc0pFmmWcUsMAGTCEynlNAiN
z20kNdoe1iz/D2lXthu3rmy/SIAmanilpB7s9hzbsV+E2Ekkapao+evvUnDOdjdbt4mdA8TIgwGX
iiwWizWshdvP+eymb1FsU7CYYUL7toPBjAnVkycHeJuXNVu71o+lLgZ19FzGA3dyQdAIDwfarVb1
LExHXJawsktQCCkitIeDO11skKrRvoBNwgEzR/05NfD4Ykb00Y0E7UqtrI9txf7RcGlqKEZoeLeI
F/owWbPVcti/ov0EDoJvTeleKSbfIZwayedlzVauvBNhgvHbY6Tp8QBheXbVjQ0uIToMkvrk6uod
KSTYOEgdZ0PrkZqZ0eQ168969philj1Wfl7WZeWmO9FFuL4Hrqi8wj+P6eMzoAI2dot+I7f2G8e9
mTrjGYRKgZXIzE+2hMvvj8zPmnW3H5YJKwVFXgsNJXkJOPf9Zd1WbPxEN+FkOU4XaVUD3SLAoORO
TYdW1hcn00M4Rh0atsYsgh7JaFxjNgfTRS4UySR+aOWyPtFk+f3RcsXg3yxBPQ5rsLdWe3Dazdjo
y3mipM29UmIT6+sGtFrAQyM+Fp99ba7lxOVw7oCr9Q1+XTNZzunP5L0QqEKhf0SIL76sUsCqrEAE
2Rg7jLEGpjfS4lp5vlXvhrfogL7lb+i/uam2YZA2NP3If6eyj1i7xE4+Qrg0CW+cZQQEmaGYdgN1
tcNIPGBO2aBeASJBp3kozVoyseuu6kt1wXvEbq+0WgmpWU0oNx7y/K0aD3080miUOBHJRtqCEzFG
lvJ6SbtaINwapq2jyJ7u6+7jS5nlC44Ms1QA6cDdRQJeGs5AxygYkm2eLoRooH3ZDjKmFNnqCY6D
oYw5zjkEgugCU63zfM+G1OuYPxjvl73H+tH+Uk3wHkPh5k2uQhJIX6YOWT2NFposG7oyYHdigoL/
qM2Ctx1DgKFO6I72LfbaFO8tZmh79b1I/EmnvQw1TmYUgi/BmCYmGEzoZWgvXfguTVXK1k2ImbS6
B6/RiL/fuvEPZRp2wHp8bSuyubw9a3HT8dI5QtmrBWFcPy/GXUUmhhI3QInjEVB4AeYd31iFX+hX
RAbpt1btPBEquAzWWGPeWXDEMHRnzwK1otquuGZ7+A9T9+o75Rt8SNH6l5VdjQYAVQ70fIJm7/Mc
NiKfUIdYZ4h8lqt7A4kKW/m0MTR0WdKqdfwj6SyX3WhMzbsOkqYGE5dNSSv+N+fqSIKwhKVtd526
3GUNMNft/hOkq5EMzW31vjySIfpYp+ZJY8A2SPZmuU9zdIvWhDEDbr6BDnLJkq26pIWwyMaUAzix
BJekKYNdY/QdZ1h/MDRUaxx/5IeO3VXK9vLmrB6tI0mCS1LdpOtSc/EW/FElPlEDt5J5pHUD+NJG
8EhGpLNyHqDNoCBg6gPFaINCD7SqpbXmlc0A5kYwg6Dd8iXN38reGzrJyZZ9geCgAOCK2LqFlrz8
aRmfmHu5vIqrd9bRKgoOas7cOczHRcPiJRoeXQ2Efvdhh4Pr5xzscZVspEFiIK7gqchchGYBjnQv
ApClrXrh7A0RcBNjr5eVomSihMNlDY0+d9pii0gcKct+fWfT9z69IjKcapkk4YgZmKMbbL5IGhQ0
Sl8zJfY0Tq3xc5Q1V6x6P8D9o18aCMJIAJ4GGfU8AQJ8KQ+ozqvSgs7O+mjJPZe1g6+eriMx4unS
WcajJVMz2z8wtdYPByuU5BVXTftIhHC4WqfXOnt5OQ7OU9z+nsz9ZdOWqSAcHZLUFoDbsVJ6AQKp
NPLVbmuEv/83IcL5mczaGfplnfTeAvFnDlCOrRF9/5+EiLd73jRJizwB3qW4hxI9mBVCbSbDsJSs
l5g2aHojMfmSxtLs59h8Z9E2kwHw/Umknj11vvbcEQ4KOCvrLF00sTXq7gAwS+7e9XvwOt1rt7Wf
vALM1M9aavr88By1IHim9bUicamrh/XoG4SHQO2gA9lZYj6Ab3ikf2F97TXlIWUHDZPGl3du1b0e
yVrOwNGTQGF6nNo1ZEXVjxAspnOdvaiJ4XeDGrSu69d1viFW/nZZqnSZBScRh2Wh4XpE2LnRDhoG
jem8ATfX79xLBt/az9vyEF43QfGibh6iD371cln+asRxpLXgPNpWs7J5eTNHw7tZPSsgg+gba5Np
GgpMlkOLNGWShV7+5CXDEpxJGffh4CxBTluBQCmmbhgAm5Aqsskt2SERnIptFY02Lqrp094BMeXw
KqV0kYkQXErbzKaKOx/26W7s8bHIPqSjDX9AZi4sl3gLTwACLN0ZaiQH7pVb7ZFRtMndIwhtZj+6
IdtC86pXfRM+Jq/Wq0qHnX7bea7/bGxzP5dlASQai+WHunCUqYv+bN63rLt3+aPJJJfNughMjCxl
TrwdBPtoM2Oo1eVETHNH42SXhs+Y8L1s9uuO5UuGYBudpYej5kAGy6ZnlreUjeYmHUNaVeVbYcr6
UlZPGRpSAOcImH/kp059S92AGS83EHTYGGMCSiZ1u03fML+uruJkr8pq+OsZIhS+TbRnY+hLHDPK
rYLnYz4h0/vIX9ChDRNhBwz2EZrfm7dcVpRbPdFH4oSrogkxfzrZUI+pb+Z05dT7uPRyZ395z9bg
rcAj9qWVcBsAD6NwhhJaKTvnYQrUG3ZllH72Wr03VNsn2+QqvSdeGFwWu2qOR1KFe4GkGbpMCkht
jQP6GdXxNVYkmi1u4uyIY2pQQwEA4PHiS2xoMt3KIxQ1MownqzstDTgwgvXR59HWtEc6p69/odOR
QMHrN52upIYCnTJn0g8WQmIv7AiacdRJBta1unxHooTTPDtVmowz+gE7N32Yi9hjkX2djZI571UL
PJIinGcdR5dHHaRY2dYxwL9wn6u3RDYIs4YGiwber40S/b0FBprRXZob58jHxHqmNtSKb+sqGMsX
UEM67BpjdSy87vnjlAB2aOP+1VvaXmYwgUm2YGOfupLBBDD2YC0FMFSmjPFApndL5h1X7fFIhrCa
BloVTIIaxPJejw0/zz/s9kc7B1r4szaDWgZJsLp5R+KEVeVK1KpNCJVM8zuZPjX9m+VeSxNvq28Y
MAICfcxEyU1EDXamjJTFsnd8Gr2+/ohDiQ2uWvqRAGHVBjM2WWVDQNNu0/wKEH9SUsO1ewTpIWAe
L1cXKvOnmw/0ASV2IjhaYyqLxypur1yCfpy5S8hVizG620gFaZFu8nx32WGsbRGwUhz0CALbAxTq
p4L1sRiJW4xwGNajbT+gC3HUr1NZBmVtBQ1wgxiAY0E/r9grAxZKpapjYzleuh8Ccy8iM+jhje1l
ZVYsAX2OGM5GIQdpL7G8wMEMoDCHZJ6K6XfAp4UqBa6njBjmTBmMHIJdGtNYwLshprhkJVDV+tiI
OeBiC8DJ1B4xXtu08C/rcmYRghTBk2dNYarpCClq8smREer8Ov4kaTAByzKRkeCdxxWCNMH5EGVs
cpAncA9N3kCO9Uh7j6I16zu/435c+h2pUIh9YZGMhUS2mMLZ0rtaVUgONdtuqyfXY/ZrjP81kIWg
nOCGWpwpLa8hw9XR/Pp9yPf5vHXCImhsfTNbkhrXmY89lSa2apGpYV2/bBx44JQuAEy1WvxUwmQ/
A8Jicq9H2cXxpwfrJMoQJApBaOVUCmMNNi/bhyCyvcqBX3FoweWZUXbDNwmKet7jtHnOtv3VQJG2
kJjq2bET5AtRIkH6Mq5SaKykbRDZttfKyhyL+Z1riO5lHQ4Efb+Ce+w7hRimDkgQp3zp4r3tXrf1
S5wFtgzOUiZoUfUoV0BGpS7zEIKqaVPHP2f1qhi9bPA7Ke7ZmeP9s2hfKgmO10K3QTyakAQQ5XKg
lo3yq01LGc/x+t4AP8zB/OiCA3yq0JQYqpZZKfcSlAtzJ/UcWYpv3VF9SRBO8KTGGBq2YH2zltCJ
IUfPSi+0zUNfKjQDBCgfbFnFZtnvc3v4kimcaIfEsVurkMmK+jXVbWBpZ0UdqG6W72xemQZ1o1wn
lCXp9MY6M/dSntfXVmZjVLtgivGhdzP/7MZSOTSmMx7UYazezTbOHnslMW8YQ6hBHbdnu3zmrZ9U
VuPXXev8zgY1fMEc4/QBLJTYq+rR9CeE3C5a6YBKn1pRtItaG3B9LTFQgcYc/I3dR/0NQCQjsMIC
kClp2xveMqLTqTRHH9Cz7BNcTNXeSV2ym21u/orVOgGSRJrXnqWQIDHGJ7Wy821akycDKbOdWeok
aBR2X7pM9mhZPQOgucI5Q21PI8LNoxS6jXcEguBIe8PQ0qQwahvUTA/jv281Ww7BkSjBOi1MLjmK
ksMzJ/oeBOQ0dnaV+6aYwGO3r9O4AnBVkFne5at1zUMvfSQAyzDBpKMLFlt3IJctTJyJacxpw7PN
VKTA4+r2DSmA0Jvsppz7vJUxSK+tK2rZiO2Bhw3FBSdW9L3dTU4GnmzwBGX2Q0+SFAbCP5LQvZHT
Ia3drMfiBFcGpBWiqCPEperDkPGAO89JK8sarR3+YyGCF7PRlDWXPYRE5a+iBCWWD8aOutFoVl7r
oQyH93wyDMuGUU9MTVmYbwKE7ak3Y9k8VKNbcc8CfV0W/hgcWoH1xAhpOnzrcP54S91iou7Ugk76
47LZrC4oRgUX6Ri8FNH3MsWsEgDbcsDF/QS2k8fm17aWeLbV9TySIWxanROjSccGmxajnWreDpHu
2wkiiDe9+2lySW11XSPLxmCQAcYscXbWQc0sIgNOegFAIxWdpObHSP41bdGyZ+By+Y8QsXCSDmju
UNIS4XLJX0CYtSkaN/ibnfkSIQRAVjUrRadAD16xIMbIdz21ntX/vCzl/wmS/7l1RE2mcLYbi+PW
KaJAqbbmONMcxLvE+F6rAIU5zOWzPQVuLztka9u0XOD/ucPFolAxxZrelQgVinCmGtAzQrjEVDZX
I5MiRHGKnRVzmcIrgnaHkM4L+00c/vqbJTRwflT0uQPYZPmIo/gqql0zLSYI6ZKnaN6qw/NMtily
p2G0zdlG4R9N/MxkQwxrpwr9vv9IFW40EwTfvBkhNeQ/WP3CtAQ4s9dKvzfSpxT4o5eVXF3II2nC
pZbZjIClDtIU5Y0ZnyZAXmfpzbmY9FkEdCREuMOmsUyi0IWQpHoIuzvdvR3Vknbl1RQjuYiqXYmS
PkBPFcnduXaJHd/YwgZWsZtlc4sb227C7QzEqZzFt90Q3Tb29MPm+ebyWq6JWyC1kACBy8VU+Km9
uEbrMpbAHwKqqE2Bq5rA7Sa+U+EV02f+ZWFrZnIsTDATozVmvUwhzO2fQutecyof1EJOVvrE3sft
v62GwC8iyEJaGKEARtkEpxV2RWWHWseBt1MBNA+gmSMJilRyaS3fLNrJsRThVAMdjJSE49Iq3dsw
BeyGvU1R7M0kYtZCqmMxQmzTDeM8AUsDccBc7LLW3PK+o43hbKoUI9voXy3GOxXYG5c3bO2kHUsV
bks3DSN36Bap+pvb/dbbK939dlmEbP0EA2QgJea6BhEdeA7AcTPFtHL0t7Ewr7n2eFnWqjpI/4Hk
eOEDFjPAhZ3lbQ/QS2+AJQAmAdlu8tawf12mXQzPRY55ufIBKyT4p6otk0nrIIbg6bbAg9x3lfnb
iMptLmUEXjm/2jK1DRuHz3PFmYsmYWZdpE3jEWd3B2wmQGPcGkxG5rbss2DkJ1KEg1tMJuAC0D0N
CrxdNbe0kYVlK+YNAZa6jJva+hkX9GRNbEpDCCAp9/PEprNmbsru2wyYZzVUPmOMonMnlMxprvgj
DODoLuDNrGWWX9goN4zRPNO0jVfbiJrUkI6W+WBXMU2KQ3tAmeDhsv2t2PqJPPFOAQCqEyqQp/Qb
o6MJL3dZvgdanESv86ZV4CMeKyY834sYAA88hiCt3lfmnuhea21ToGi5L/aw0euCZuluTLYEdeK2
c/AInOllVVeO2vEXiO3+eBiRodLxBdN0k00T1Z1dKusMP28IPlVTRHvNow6vo2X/UmUKQgyjmZj4
Z2jFREIf8VsSdPAmsTY8lXjySBT8f4SD4d5YmOEdVTgT6WzP06B3jWcgaCTAnkZHcsZeC/OJK5jB
tfeAOKVSfJrVg+J+SRVMVqkwN6/afePZ3QZUkYXu4XG4AVBqhMbdPN1IGZnXN/JLoGCzQ2gUuTJD
zYbf1M6dO2KCWpLQXV1KDVRStmERdYG8PA1CJtMOq6gCCrmmsvZ2dOPRB5BQGIC4PfdHt6ioAaQu
6sZ6Qok5W7Q3S0MSd63piekrjP6hoXeBLT79htxqJyUd5saL8LwNI8Axz7dx+ePyqVjz1sdCBJtR
MrQ7zv3UeEUdeWP6PdO3aui7tjfIhl3Pca1xNo5FCWvaqm7ThBn0scYgsryxemDkNa6exnYLMBs6
AF8ovYmzD0Pdzh0mnr3ZoIz5uv12WeU1n3f8HYL9tAxzluB/gM/LI68yXgp18hFb00Tahra6g8DN
QRQLjCMM+Z/uYLqQ8cS1Do0NAgRxgCMoYM3cXFbnvJViWdcjKUJIFLtVnJkZpCQk9zXug8zOUa96
9TqutyG57u18E+oHlt5otjd2byT9Hc4fPJZ8xtrNdfwVgrVOlapitE2D82GBDSL2ofQwykdbjJJa
DfKWsobm1bW1NHTgmCaQR8SxWDTLhKA5hLx5disfiImo79j6D9IS2Sv5D4qJGGsAHBHFUogxsI+n
2whuOZCyx1hgQmcf6Kw+Zqbo5AGI/RZ9ofuZ1sEQsKsOpO2/m920YYfk9VcV5Hf6LfO1LS6z18yL
D+pOxu2zvgb/fJiIY4Rcat2NAz6sdp7SMKbGvE8NyZtlzUEAksmGH7SX15iwr7MxTFlWGI2XNy+1
Ch+R7NrpiqCBQJcNZK7FdMeiBF/EJlcbZwPqtDxQUbdIdVlZUCZBcEF53WZDOkNCCQoBrtU0lVWT
Vm+OYyUE75KMY87MHiJYsifNdWwGQ/4jVneJGXTKVcgPmqy7d80KAC6EAjVC/KWb4NQ8u6bIp0Rb
rMDcqE5Qs4MrE/GngikeAV038CIH4rStiuwqoRnj5ZDACkpaX/EN36KJln+y7evkd5uK5n7ohRSV
yNymfFcCMOeyj1tz2cfiBctQypxk06IiA5WGCj+NyNg2r9j8N3IQ6zsqsD4N2PvpUjrWoCacQc1p
vFugIpMPq7wj+tNlbVY37EiK4LBVXRlcokNKkqjUUnZWhEYWWf+FtnyruGUL1h16iywdPQuCLoOe
dSC7Rp7edfJbRd0240idlzB66WZqkPI6de9zyDedjZsFruykrYlH9wdSwKaNJ9QZSUA2WVGslRMH
9u8dNwd/tB/s+JWMn3rxDVM98exz68rBoTDuMLZ5eYFXjvmSPgKYD8CH0eAinAhu4/2puSb3GlX5
6VS1H3Ei64Vbk4EhRdCvgB0HiOFCLqdLe1BnuRZyp1WPAbyJbIidSl5nK3eqDjDoBcMLjYSuK+ih
DpqVNn0MNOjYAQRLMM8mbZzfHQs4Rv6ZI7nCV07ZiTjBdVnxlKtshjhlSDah4twYykibHjE9GXeX
d+jP1SRYpw5arAU0TENiWLxTY8fswQmdAZb1qqTxBj2LfklBf5b63VW57RNvpmXw4fggOXnsvZja
XkIj/zP30wPafKj91kiUX1vrow8S71LFzcxhNvFBc+fp7Ndkxz5cdtxktI9uqmb6iwcxFsDUCTCl
0U0sxoZ9RErTLiBPw0gGVbzc9KH1J/8e79yUgiyaljZNJ0+y7ite4USs4Ht0jJvAaCH2JQ9GlUY1
7bal59Jwb96zw7xzN/11RkcwnbvvSNHn9Ie7/8F3wP4xaLThH7fl7LebSdqZuxbF4sOA6QpKBVi8
WPGIWqaiVokPC5+VTXWI/Pazq6njh4co0Bpa0YkiBtnL2HbWjvGxWP3U44dRBpYIA2IjDoIPo6fO
6+UVP4cZWChSjhQT/LChDqSvbUgYP3vf2JkBuy1vk+/8mXnhE0EOmEZP5ndg81C0I/hXcZDS3//j
JwibnlcpibIob73J47QL2g/tYPrl831+8/lWYepgeAUwM/2h+CDg9adr2ezcWrfSyRIIMaSrRxFq
q1gCZXcDlPnfjlfuCNgo95/fyy0IlEIAWr2bT86Tu7UfJvrzsvprD88T8YvfO6pAjQ36iEwMBoBQ
6c7xrG3/ofkjBTzAwyfGLbw2MLxmpJJC63l/8bLvNmCC8R9uI9HDgQyBVfmctl4XBrzaEICMNADl
GC0fhVG1vVGiK5QO1cRzWk99Z3EwygoBq3ewYZuogukqfsQMwlTZlWUPWHeMfgWZ0YLC1qRwyp5Z
bw1jX4JBg9OoQ5dQcTs7t5VsDGvtQgGwHdg0gFRrq+IdqYz6XJod5A/k2kn8KNkXboR88MvlDZaJ
Ec7wAMh+navY31CBC6vLA2h9PpUmftTa8OqyqPMJnmVXAcVkLVOgQIETrv24iIFktdiSexd6ABbf
hg9OkO3Hb843bWvs+uvxUbkpfj+Rn4g6NrhKNtyf6OhxOdz3utpfnyKoDbose4gUrG464dj2eAPj
aZpscq9OIHBsPAA3bNXNfGXvLy/C2htniXk0NJIBKhHJC+FATZoKtLYEi9BOmFQdtwCU9wCNhypG
PoMQerpDgvVHC349nQ+SG2zNYSM1bsKu8BI/K2VkSmPU9YRjpUc3ofqrlxEirATnC5cEohIcGTym
xJhrIu4QLRekHk8T8FCq0o7AIhRlQEzLpbwpy18TwiCw2CK+Q2oaHcwi+jWx1biwVdR0c0z2tIr7
VDeOxwjIZtl7X8my8Cup2hNpi0UdOcIm1BoLfF14EoAcrMhu8sYLQ9svrcd04DTlN6YM/mhdIhIv
topFBYDnqUT07IDKh8PhgUk34A3eieZrkue0y42nofudhZHXp7Ki2lqxAdC3OOV4ZCF5K7ZdJWbS
t9bCQqi1Hie3OoakdL2gZhOow14HnusMKhIFRfMf4PSgTbqvDUl8u7KvJ1YkhNJJVPMJUPStl7Xt
vsAQZsuNYHJ6L2UmneK3ywdy9UzAZNHtCdxGtHyerjK3tWjohoVUtmVoTeSHUZWRsK2tqQ54OHBU
g8huyYyfyoiSclJVA7gEZTlR1pd0DtFy2ThBGpbXfVFcheBfU0y2sxuTYgrVK7UMSWSAKBEic8Jr
ng+9rTbqmWChO6vN6X0eGX3XtF6hOEE1tp7phtf5lG3HcNxpmb4pimxjD09aaXlAkdxm3bQvdI2C
io82JDkQw/Fi4HF13YDb+T0pfqQoVhKMEBZpdjMxgAgpbYbCuS1xXqueEwCzePcYxERkIJyH1NRj
JVLx5Vr93R4w+Uz19q1ytl18Tyo6FteWKoNHWuugA1Xfl0zh1FshaVSVQ2YEqGGGroPCUDAiHOSG
slHLu9G90TKQJnToTtx0f5EWPhEumE2chfqYTBDeDcpzy5Mry/nGtTZIspyOYU1NGQrlarR3rK54
9Arg7Y3toi7YZhzk+OLiLUVC2jJ9K7JADeIbzU6NMHBlIu3S0kzdMgXe8NcwXdvur8snczUEO/6a
xUEeuVzUxbJIHfE1dsJ9dzz86RgGPxxoAcI0sMP7uviugie9SF/rDGxxTxL5Z+BOiFdsJG8tXNRg
2hYzWiTVmjrWO6w/wMwQ5ZrxC7Ivur4nINy0N26KXkNZbX7tKX0sU3humEzTqtHs4Xuzp7jfOOAn
UCzqGpt+rGgZSXJ2K87vxNkL0uJpMJTIxaVm2OX3glfV3m31RuJyVvz5iRDh3JpsUKJyaZtkfbSP
wPRnkYfGYkADyTat+RfNa5CGsp8LUt/l+AhGk7R2Ps64NV2mBrY+YxbxVWPsW1s6mylBgKBV+8t2
snz/WRzyJVHk3EPYpiV9t3Rsop+30rMdRjCB3/oXGX4ohv4dE3EIyMkFb6BYJoZ+EzTzKniS0UqZ
31VVUtBcMb4TEcLxD3WjGvSl91RNih0So0CD2SxtB0XkjzHzdOX75ZVbtQxw3oEGBnSMZ2T2wLdD
A1lZQ6WC9oqx4eFdw7YOCHAA/XlZ1Nod7C78ev+VJZh6DwjGhg+QZc+lej+11Y3LrIduBlduj+5o
Q1eedJNxqiGjDBTIbLoPke8JahJfdVme3LVOnj9LvmlJX5xZztE3CSfD7auhdxm+KcyTF6Pk77la
3WZZ+hkOLzkKgGkY+oMSbkma0NkEJEwYfepWJPM5KyGB6yIdi9euC6ocS8A3qiJM5I81WutKAP7V
P7rWd9PXXJWBtfwZWxTVPZYjvP+Qx6hDlQ8YXvMVkN8GAP7GpBCAI01Ktj+Um8nnd3OQ+9GTcrCC
y2u9dkiPZQsPvt7tk8kuF9l6uiUgkEBFaJ8bf7OUx1YmxAtlSbrEWTrueXHbu+RK4yZKOy92t7us
ztqWIUOPLicXRQJHnPCaOUi4pkUOizxH3dpRui8xwiZtKF2LCHBsvgQJx8Yk/ciMDibaO59q3G2t
qUV2ObSfo7jYGQs6m7PTnJEaUwv0rVeu9/cdcV8rGKtWpLfJpPrMlcH/r/qpo48Szk2JXohRjfFR
KqG6fTARmnFnm9toVcbQzzjRy4u9ZjvHayBsqqIondLoWOxuQhmh9cfeL9GadFnI+o5iN9HJiBER
sRI5qGPRjAk6JwEeH9vVBng4lKCPLdUk1/H64n0JWn5/FFWViRX2U8IxM1H8NMl8b7OHztmQwu+m
TyMcJJejTC3hOm6GmDN07eJAGAaSAFR1wUCiNbeuKnHwyx8SnYvj/qOWeAuXuY16U45u5Ji9cRQg
MtXPga3bktc69m0nvR6H7eUdW8tSIspAiOjgwWxa4o2chmgC/TNHMefjbqxHqqEzpGAVzczyNjVA
L2xVG4f87LrfpPilYxIZjy8wUbq+1eWSj1mz0eNvEXZ1JnqdFjmubj4kBW3QiuEPtRH7JovT3WW9
17b0WJSwpRUpMycBa6SXDtE+6zUasW6fzLk3j7rkzSfRShwOnrpq1EdMI3hEU27KGsUTQ99ZtqRU
uBobHGn0Jwd/dCRgNVlphxATKtkWmNCvSonmedIGSmTQrNW9VENT4GBtRxvl7T4JbIYSLEgB2eAE
lxd37XTCq4NtAAPzyDoLd6SjDp1SE5gxjwYvKwGr0dogBiaHof1g2vg0FLPszlqLwlxEYGhQQFLS
EDvrBwR8TQzETYApGM9u0zHKyySD0KL2awMIYFGkSQ7rmUiyMCx9IQ8It0rv1vbYWUAeUMh0X1U5
mGOQdHDYEwd8s4X+98uLemZGEAfUBrzmwN27pD5OXV7cZhmmVu0MbZZxUDb802hHTIqqktfUqpg/
rdtoO3TQZHkqxtZUTc1HhK99Un0velBpas29G8uKI8vinHi6RRskVzGiTFAhEbuKbGblxIwRQYVO
QQKnTpNH1Yq/z2mUBLirD3lY3aaJ9VoadUX72boJoxzzau1cL1kDd59yQiTndG0/DR14FVhcYoFP
/FTznFQam+s493ojpkOc0HS+JUjUpFf5v54wgPYQpKFzAAt61k1TgJw+5mmSe9XQgVixi9A9UwC3
R0PHOSrhXGllSaC19QZDFxry0a+gAXDkVDktzJE313juAaegp2pi8W1blVxyLZ9HWlAMk07LoUC/
Izb2VIw687ApJ1xZVbzV0YPYBLF7U6C4jW7gzAcI4bZRr6yqodz8DJ0gNt/iZh9290yVnJbzOF34
ksXOj9xhmkQsSsYOTdcvfAFXaz7gCLzZ+9VhGIYq+/hA7uPACbqddTtJrHvNktBxg1FqHXHneWm/
12veL5a0sP0NbjnTorU0agPDzgvJgGZ+LP9l77AqEu93eD8MXgCi+VTdeLSjutDy3BvHjdtdIeWH
n/cJbfaVjOr1PIe5nN0jWfqpLJNZfWKZkDUhe5/Hu6IH3ARSIfNtO/uG8TCh87xRJHeKfnZjC1IF
/2eFyEDzMcu9IU+znvLRTm50De/NMHSmGyS+jTsttMivcBidahO1HcdIgaWG+0jV+gc0MRYAateX
dKAyqntX65ve4w0HI0NldFrhZYqrYagjsoKBRYCtacG6OtIM6YRdmLLoOS7MKfNrpQVXZNiT98v7
t6YdLAZT4uiyBKessH+kBtMGcWCuSrJQqe2q0mfRiztLxKx5dwvIZABo0jFPLTYUuUNWT1rJcs/K
NTSEaRuHx8EUGpLNWjURvMHRu65rS4uucPoiYvV8aHAnDpOb9UE+xOS30jddSqdQT8KNy1AUD3nd
PmZwgbbXF5j9plGax7J5sT+1SPGmQf3XRiBiwOuKRBLzlPTE6KLcMzaK6YV7zS89k47Bp+ajsWTT
PUSBgUI8VTJMhNDkKkGLSR3ku56iqns9BcW2Q8vEk36onwrvL7jel+L0fz9OnEkxtHJQlBofNxNG
a+Opc/f4yNjcDvZN0UtajtY2/1iYYGNDBIelLCuBFk8dsDhKo/7Shtp57BSWvV2257P7Bj30aPaH
D1RBh4PJs1MfoZVVxfKohAGoxqs98QeOyOXfi9DROKWivocVdAQR6jh0o5tOiLsqJGCMWkd7ScRl
98iZInA7x4smODt0cNhWvuyQ9dDEgXatB47fg+uBopt/U9yGger/vqyXbJsERzcxTM7X6WKw0WNr
7ittG6aSpTtv5xW0Eu5pk5RWxQfIsJ++o61w3/vpO6hC7w6adz/v7kOax9Q8sI0RRJvL2p2/UwTR
gmsgs9vwWofo7rf9bf7e333gzYkeeXJ1n29HL60kO7i+nPB1SDujnC/ejHplgDK9w2Wckd9jca93
10wWXK2KAJTg0sdoI2QWLLFzy4QNDYJZlUzbdFApxjUA4S6jHDsv5C1LpyHNCaJkcNM5gmWgoTfV
uz+WwUo6TeZHVHzmXXbQOVzUlP1sMOCBtgyP5OlurjL4U3Yv2b1FxJk3PQqShd1LM7XVGmMxzhbP
RjttXlVXGTbomei9OksUDJyYT2rjZFRV2fVImPKG+tJjrnVWoE2KbDR97dpEDRhLglsNPXaCS1Od
YkiNJZBOjF+tFgwgI6rnnSVjV5CJEZxA2CX1oFUQk5a3YeJX4U2XYAeIZNRifYPxhEXTMgCvTPF6
7oYMeGx1mnsRRgU3fVViJik5JNP0ze1eYzRsNFnnAQTp/0i7riW5cWX5RYwAPfkKkt1sN97qhaEx
oge9/fqbVJxzxEYzmiHd1e4+aCKmCKAAFKqyMl8bTdiwZEQb5dvKAl+83Scfm33C9PNZ3CyKUeCn
Cj5B9+3gCfXyCKwrvwancG4lgb52SGyLaJ3Ymbu2o9HKDbUUxcrQ1QRHD4giIPd7brz1q7RVVESW
tfJlGC9wNtpn2zL8StekzRaHObPEHYCy1FVhPsWwZa2iUvAWBA2NgYcNQIgZNt0u97qVxV28SCaZ
ZIDGTYDhuLEJ/tCW8hS/gi0RfRLI8Nplo/w1bwiWD9lXtCmhf1g1LzbEECo1IQwzCFr3+Bk1IEpG
e8VHLmrKkxEFmEJEkhrQ29whACVJXSkERHdoB+qyfT+8IPlajkeDAFU50TjZ+hoqa0kq9MzmtEVn
fumHXqYKJmxKKHRlsS3iqMl/tvKN7G0KyR6126CwBpxEwlshgb6toRmx63SnZTsTWejrM7B4f6Ip
FERWIO7RgYk5/xqTVROj6xTfZgffRAfot9ff5xEVPNpJj5pHR8SWzNbKWzU+gNfYM+BZ+6Zx8u49
CZ0sWrlVlw4oZUIlmipWHXhy7nv6DHmUBM8HlXyP1RtQn9aQA+YprvXCKYuWAFVTIJGM3tiL/JDp
+UGJ1K9VOYmducoW4cNGtJNjC7Shq27eOipu9NuQmjcCrbZNSxnNrPcAGNvUMmh/EJ14x24Mu8uo
W78NCDLal3Hr0fvc9k6B83J9pZauZhWeCsAgmhMvgsQmrqpeVTqEb3jzwXPG8M4g1r/YQMVMRM8v
4BbcJVSFRtZA2z212KC6ulqc9Ex0BbFaORwvigPYdfh3SqwA4oVT+nyNuzjJ/MREbqWrmBnSsRPJ
bcu6aF+SIgWmpSb3bSM1+3SoiWYNacBer49z+VWn6xgjhEjhZJyX4aIVSqTJ8Eh1vR9CQ/sPgJnV
ciNsUPuWV0KNpZXTFUAG0XOoqyCrPR+uGNWN7sUtnkbdxpR/MJRd0MR+fURLt8DcBjelMZTVimCc
to1vj+i2kFwJsKQo2xQMLbu768Z+fzEfO82tcXcO2rRYEPkYUVjihQlzBdVp+w4IfEp9qn1lW+DN
isRCRvk4Wnv1a3DFlW9YuoSANgXiFHz8yABwK9hEXoYcIT6hHLEZGmAwoiZacZPFhZvZmE6Q+Umd
Cj0ucdjwDAgmg4pP3ElV8KGn1VrS68IS2vTQsKT/Brdj33ETGhBB0dqwZdbo6dtQ9C1JR39QNW6u
L9yFmWnjydOpCsi3fIE4TpkcjlqDjScUO799Jx6qtP/giHMTXNRV5PKAJDlMFHh4Cd5x1BxUZ/yW
QNPToGXm/MOIZmla7sSSi1iujHIy10qWkpqnAOwzQzg+XDeztL3m2WBuCzdFoRV1ge01Rj+rzNZL
QA+FV616MoVdvkqPNf02fnvNrXGbWfJDaVQ6WEOmoU7eRl+nQfqM2DnIX2vDyTJCjW9S7JJobfWW
wtb5ruKiAfDI64LPcMkkT1V2o9W3/Xgi0W34+PfTOTfDOUlqAPmTEwzQix99YDKSzKoUWxDcUdki
al5xyaXrRofetCajggdcE7eNlbZnkt+CwaR8S0GGH1DpPdp7D4NP/0GUYaLVRvJTQlwBENX5gVGq
tVYnIiyRqUtkm0j3Wmldn7rpY3nfmJn4fbPNziRpkMuiK6YV6l7H7kuqbBAHpGsMF4un65+BXKQa
QimWQYuF4JtkltSAI+AfdOnR4Q2mKCCcsDYS52lqnKO2oIoINeSj2jOaQq5zjVF9aeF/lzXBe4SX
yu9+ttlcmT0O2goaFuDWRwFhO6ZQHsHrSMp92ufbmsV21K2cR4uRxdwmd5JrQIhoSBrjiPVHqoDq
yC9p3R5IuunQsubfgIgFon/XfWJh1073B/jcUTEGzxN3CAq1H5UQNcaLAv3HLQECOv2O0PExlh+y
51639RvXzTkgjOFN/7trCDH6uY+H0IpvwtJDzcRSrPaxUyiaIAYQJ7+Eh3onb9L9aLEHE52XCS3u
zJ25bRgFxoJGDtqY197ZS0m4+efwaDkt82JWChg7OxpbzWJPvhOfPJcKp+Ag78NH8nB9/KsGucn2
u6HIswjjDzUKzVL0dfr3tavDVP/igcQ8336tWJyO+yszrk3XxcyNxy715DaGxQ7acFSgsdXvo83d
iGw/s6RtbF+3t/QkPJtS7voJmq4z0gL2ars+ysexRVNtjCZDdqtY5Gd249NXEErfYInBiFLhOF2J
UlanmNtDLCgzrcp+f0B1qqQNfEzbfPr7V5Q1PB21c9pQYaXSueDXqoLAFfkMEJaBImWKnWazjLbS
hukt4F5QC8DaerZmtHSInVZHy4v6ZUQogKpvOVJGph/gPbpBwp7G5i85Gk8psphN5Sr90dQfa7LT
jAe/YY5QJrZebQDovr5Cl/t9+lQTtFg419B1zZ2dJDSHfEzxqeiTC7sHMX1H+qIleKX339ctTTN9
5nrGxLmgoG0fKeHLrGRlCqNWBVpiNVmGt8SooPEyGf9eRgFWwBOB4hFuzovzCz1lucZCIDX0Mh33
6LF67k1p3ApMe/774ego+ZLpLTZlPM7XuJVrLzZHFA1J4P9MkdEdJX9lbS4iRcyYgcwfCtcQ8bgg
bGDoikiQ90NpKn8f5McaiHdIJYm+D+b2F/XvcbRTUQqUi+CGQMae78yVWT7Eo1qichSWL6roH42g
fDH9fAVKc4mGAK0BupOmvj6kdOEK5xOXjSKJTYGAsWRbPRhW57QH8aDt0IjmekcUkWxik4O+k1YO
22nPnbvf775IgoQQ4EIXLKOd77VpJysgSymM19BLXbRBnYxAXTnxFlpbzu1wJ6yoZkZRJrATQCep
Kp5DVC811MgraQAM67Ufha3UNo9V2Dk+2gvzOrQg3LPinBfRyu85Rm/xfwbLOaeip2KIGiO4mQb5
tvEgSaVUaC5SjoLmQ1DHcNQOre4wf31PrM0xd9i2saT2SgGzcTkxkMs0F3Un1XbXrawNbvqK2ekq
h1nttyaslAlEHOysf5ZRk5PfBu9nEh88kKZdt3cRJnOTyTksybS4CPTJHpgvcJYHFjNfybDin4tW
0P0G10QjCIBQ56NiSUCQo0J/MoJY0m+Re+makyy+XR/LArIV7jkzwy3RMKIDJZ3MKKfxTW+o/BER
KtyE+/pV29X3+YPmU/F7TR1wgTEcZpHnR/0bh+ZF/zAU0Sp0w2IOw+wFxAM03Je/dM3WpVv0TOoJ
gNc/hzXRrYurbVq3mU3uZeijuVQfctgUe9At/urVhnbDqxnd1MFarfPypEZ1AWHzxF8MeCcP8c4C
tCaVFTa9apxKdmqCU6nc1vmLPN63a6pLS44yt8UNC8J249BksKUkIM3UnNyzlSynwhq+e21MfHAu
KmGmBdNB1iROhoRLkX2FmrSJGMiTmWxpzRpCdmVkPNB77PymKP1pFvPbzP/W22dQXNNVPPmSX4Bh
B5AidAUji8WFPCVLIIytqzCjoxUyudG6/QgiJK8+gH/6+nZbOhDnpri16pWkz4CGxYEY7bzsJ9F3
qv/9/zPBLRPLcqUAk3JpdWIPip47If8sev8fjsDZOHhEjlmh9umJk89BQ8aJCCtBqaiKNPQM7VY0
vbXiwaLvQXbFFDUkZUHPfH4YanVulHjtw14vvYxR5Fuj1tslelFJwuhQya+auYZIX/Q+UFcgdEQR
5yJAMJVA9MvOQwYkK+14ukjADINuA+Xx+oIt2wFjPeoiEwUKNzY/E0soOwFubrJul8RWNIBpSADn
5rDifNMv4iMenOYEKnoT9y1f/gohpFhVIyaxaH9W+QH9h1TOtj2eIaUtM0fsV+xN++aavWngs3s5
zZnfST3sSaMLISdZsv36XRdPLF/B613CWHGyA0KKVwSy9Wjfnb5kZqmUwg4nO6awO5k3HbPE19jN
3fBU7pNn0aoEim7UO0Dpvs3GjT/WJLsXL7O5eW5Xy1VQEXMy326ymwapiYiyj+QgbEO7cqEL+7f+
AqSVOOGGDTDnoOpzPlgpFcSkDiF6gR6+Sne6+uSN9iDt/sHKxJWAmBwd/HwFE+AGVRpG8OIVkdur
R81/LntbMF+uW1mgfZJBeIPCowlI7qX+4dCJY5+2MhSH9gINHQn/r7biQb6R9uam9mm2BeEU2UQA
pIKgJbSR5jlARHjlgX7pqfgKICnALA8iwAukuaSYEbA3+N1JaYNyTwDVT74Jsru8XPHUy/P/3BC3
JTrDDyRVxXB7+dMXaNriDf+xMqVrNrjNoLXEqIUYgyH39REyWTtjI28BBd6GVu02G38LcS4n3jKQ
hQl25Kg7sjUc5bT2vlqILGUkEMDLTHBeE/Dpn/upMoweWt0MaBC8lJ/ANTV0vNW2YL/41h3mRq/q
SdwPa4/JKSo+P3POjXJbMVRNdBpPRuvPwcpt8NG75TGkyq7aCD/Km8G9PtlLcz0fI3d2i0ZMAqGF
uWg4VuIvrf3M1rQ31uaRj4KaXAJQfoSNFwihnXSa3gtUJNQ7vppIDNYn8XT//xoU35jUm01cQ7kO
nJTDLlJ3IJoGf8h1E5dX0dkyqdK5bwwpmrC8BCb0R0iEUs3OafjEtvqKO1ymG/F4mq0Pz+vQk7GO
IC2G9dmVGRWPbWyJm2SjPGEvONlu2DTus+Ew6m8T6oWbVUq3y7jl3D73uvI131OqyR07xwO3sXJT
b6L3FCzINRiwWrfGHtSxF8ku3N386u+kW2B0nPDDg6OuofNW52Ly5dklmREWyV6NbwG3qSPbwTFC
ByNlG9OJj9EH4DAvwja6eQxOnRVt195eC1me85ngTj6I9qpqPK3EsNccD53/1ARsXHRF+n2UqPEZ
vwv3hrsmCz/NL38cII053S7osVN5mqpcKAZAMQ2w7odkm9TpofSzFcDJ0hEwN8GdOL4cEUi8wEQn
tG6e+26I3VI0bH99xyxdUbicyIT5k4GM5dIBOngB66xGNJp16s84QJtXler9KQvUh66rjQ1TpZWL
ZGmP6goavaArZyi4nM/9RRk8Qyq86b0HFarEvxlNcAK2TjDuAgjR1iXQeSsHz+QDF6v1xyJPLuoV
KhmadnodZS9+BgrxAvRebKrzt8FKELW0MSdiuikdD8ZY/nKSGiMOvelBAZXHQ+zXD1oao/5RaE99
5z00BH3f2vB8fQkX98DcKOcqFSmKMiWIE3V/vAMjhK2lxqcRjWg1+DEA1RL74WaYUMHZINxrWXWD
Yu2W6M8kgdaA0u6ZqkM2yH+4/lkLniWCAAzRJPK8ysXzN1P90hgjiLeZwn3YniIQfOo5CqaWZoQr
x/5CpAzGOFQSkfIRgQjknyCovRAzyxG7BpFnReOnmQu2CGLgPAQfPB72upyJlKCaGWbjA1OjFfuL
e3W26pxLFyysPC/FAoj1uPGa8qaHsHgWFCsLvehcGAmK0JOuN/8cUYywaYweR0La/9BqBexNPnhW
AK67G3u30gX61wsI+drpnQouHOQxuKphTcqRRAZGlaTvtcw2YHO6T8dfrJUPubp2pS2ObWaMu7kL
U/P1ooUxr0odg8VuXO2IaWnBoap3ohHY18e2uGIzc9yxV/plqJYlpnL0ABptOydSidWHaxW6tVFx
93QjaERoPRwHfQ2WYflnENoC+SlGr61x0IWv62NaPOZmY5rGPLuI294szbDCFGaJRBGu2kX95fds
lxRr6JQ1S9ylWwmsDMn04tfYrywGs74E+sInBhKP6yNaXiW0jUgqcDBgnTwfkWSYih6JJjILskLR
N3UzSYKhd9e9bmbxNsdZ/V8z3CoV2G2qnuMOzOuY2F4Wiu7Q+Wttecu+8McKtzwsVEhlNBiMVgGr
rW9k/a0F1L3eagIUJN6vD2l5hdBybEx9MaiCnc8c0CmjCQ5xiDkYgiU0eA9qFZULgLKYtBKoLI7L
QH8kQghU2fg0Z6H1ouxpmD0pjGipPcjFqw7JzDF7iJloiWsdRQvXCvCvePihhgzIL89pyeQRhfBg
0uaEFFhc3pQNEOn5/dC+lcrN30+igQZi9PvgGgMc53wSmYIQP2LIVWQ+mkLb0kccLUXhluXqXeJH
9dN1c0tuaKhoQgVXDhr3+O6BlmWZktY+WBTKyEkl/2bw+811E0j84Zu5WAhkpyhdTzrQQDRzjhFl
Rjqok+iogeTWXo2i4F33ARkQ646MaLiN4yfmCZ1DwEyyE0I5/QTtmYaufC97bHMjePKgi3TvDwzi
YUyoN0YUqkjkGMKxk8v2pqnFjlEUJzFNuRwXn72RVm9x0suWWon5m0RUI7B6ETKZnpH1H0QQ1Ieq
MPSbMjFBgw0Epiu2fv8dNloq3/SQvtj5+hSnJSPRfml9nVW2nATSLh97wen8MdmNENJN7dqMVe+g
xAEIJnPUE2japyqhaluDf2LoB023gVhlHRTDM1PamiBIyKk3pkrgRGIuM4qmApDMDF3QOQnRWrAD
eu2vFl2OFTAjEcjLzKgxZcvrRrYbRLk/RKKQHqsk7Z6MeMxfKqF4Ru/WHUy1bp8xPaADGceW1rqZ
AcQlpQktQZC2Cdsu+dHotQEB9zx5aFAfdf3KFENrkNoAwo0TcaaRhWXuKFqM1i4IA2jAGCayo0Fe
cicmTHISETk6Te71PTxJcFhbVjuhbIu92rbGbgByF2TqSR84dSs09WfsNaK/VxJQr+Krc2Nf1lqY
OYVS6vK+C0C7ko6YcoqQzcN5wUhhpUmJdsBaHvJHpQwjBK8xbi9I5L2kIOSf6HLNTd8CfkkLXWuo
oVTkRz9EqPU1STZAvsP0e3DARh6YsmQFjdVF3vqPzVjVxmOS9M1gtSqTXllXp26u9LloaSMEyzpR
HL4I6KjstBRz6PgIcfs8mFgzW2Selm3HQoFNqVSDV8gcF8ZegcjtEyLv1B3Qdy6hfbLw5NOIlkGT
grNVM1wmNvWxl3Kd7SuUFyAgj793WEGCjGam4alUZvXQ0oyZ+kibMEeGR+6ydtMwpryglTb2wKYI
llUhJdAR8uISZD2iahnliLaTMskVPJtiSWc09r0ntQV1TtuDZLwBS8gmwEm2rwJWuJD6M49yl4QS
bPtxZOuk9l2I4kQPpeGNO7lDQZWOfSg6mVeHW+gd+7TMzXagvqpCXTZP9HbXlrHAEKv0oj31rf+S
QYoICoA2RHjRSr1HNb/3jrIgJI8EfGXf5gjFisEc4/sBJLUuVILFb3Th5x3tI2M8xCzy7NRX5fui
EgUrTJEHpzLGvFGLNiZ0FPzyh5+aoUT1NPffpShCLQvs6kZ35zGW7qEqJqC+RerkXukq87GWCv8u
Bf/eezdUg74hsWxux07ymDvqQnUMxETHBaiGvpPWsXbf5glp7M4QEvFYkyR/UIWaHSRBi35lKoIn
2o0myoCKUnWO4bPGpFpstN1j3bEEGi5FvddGfbABYImcWBXB6n79zFzQRsDDGO3UYN9FwhEwnPNr
oDP1VDUqIKIG7AtbGDPQPABKqJs2Oq8d3HrPavGtJCWjAU5PdLLtPwY/s1l2Ukn/sfIxS+f3/GO4
WKUiJK/8eLqTEp8q7VPKUjvSf/S9bI+N/ysrPgtfPQYewrG6BqnZ2gN38ak1/wAujElEITHYpHJf
oPklYo3dFMxmlWSVqQLwvOgqSu1oSWCjN9YxZPN1ZQKmC4q/wLAYyFZMnbgyj+VEw36ENmBcYFr5
AX5rOwBjlsyqH03ymqErHYopmVNrmW8n0O00837lkl4IrMCpMBX81eldxFMIA+OGNkIdVEdaXdyq
XvOBrbJv2Z6hYr0y0otGP9QG56amT5nF85nQjHrdgMhJgIZOaEKsoHCQ36QlAYPUixZuexBLSiux
8EI0N8HZ8LqEaAN6GbmYJyaJ4qGch/AK96A6di+AwLnjSAxqMt3Ky/hBGH5eH+hCRDeREKGn0USx
BCDd83EGvgBG8IngLQSPSacU1JcCSHnvPHQSrNGnLMRYYHEykLsVEdWDxPrcVsuCSkG7BxIF8mft
d1RfY7xY8o+5gWl+Z4uGY1AqMgMGmroILV9Q0hvWeW9JBDEZjSWFfX3uFl5I4LKG2pKGvAdqdtxy
KWqEK1wdsVztY9m9BNGrr61kCBen7I8JHq0cDMKQCx1M9HIPtGZlV2vI/ZVB8IEv89A5okmw0JQf
Rus2+vM/1KhlzBOafFDhRJmaJwmQR9CExbGI2DoMUmqgMRKksVQQxTcm5UeIPN2PAYSmi24N0bC0
n6Cng3on5NQlhRdKjOVkIDmRwH5ZiRD0+SAQ/tH3QjA6VfLUk5WC42UPO84M3FMKuvKnPgV++wpp
PwhSjSKd9oPZtUST2/JVvEEUtcu+ipqucS0tebsyMYiKumgAYM9tJ9YUTSVPV2MsPhWZk4wfgn7o
107CJSsqwcDAiDaJfXFWmgAPPiLDPyJ2W4E+D0p3hYwQ4u8BeKD5mdnh9q6am3UXxgSjQR8YyXS3
GpNjhkA1YWSlYLu0qSa6PERb087lgSe9UHZqFMAtEG4cE2M8Dmh//PujQUNpQkUf0e8H5flJNLRE
QagAVxAa3aetxnS76EPPYhJK79dN/X418pcykDDYV8CkQT2bmzk8NwpBTU1EJU7/hoePljqHels4
ijUe8g34uh+9je7oz6i/0wGaD3u2koRYOkLmH8Cdg51ZxkmiTx+QVFB83jP2Ha923i9dVH+MAJF9
PqMm6DD7eIQRwUXYXzinFGJOoHzcJhttl316T9Vd91r+iFZqCgtQX1kE1hzHF97rqONz/g/WZahM
CqhxVSX9Mbp6SsMfgWj5u8eCUMlNY2sVerI81D8muQWV/XHsYg9DJVa7E12/sbW7toYumWgJ75qr
PER76Ua4I+5aBXcx2kafAP4oJsSf+YKUpOZDAMx7ZSnb/ig9I4UU2eHWc4Er2EoUgI3wsdx2h5fr
Hry4H2dWp5/Pru1BTJrCjAQsbX8XgxPYk1YIKCYHvNwhf4bFhc2j0eJt7MNAeWQBbQ/RL/YSbkxo
F35dH8niFTCfwOk0nQ2FMa2CzAkmMC0hkVu/sWPoCABWbtStua+38et1e8s778/AOOf0Az9s6wHm
fID10GNAlaKjSfd03cplfw0utvmoOIfE+zjXxRZmQBJ9o1JiFc5bi670nfdINpDIC1eGddkUxxnk
ThRF68O21WFQ/gSgNz2NxJI62rxVTz549taGtxTrI8GIdwXklCEWxr0xQQklRnoB9wCCv36rttI7
4Cwn41ZFI/rKTC7dproI7WYwSEx8ppwnVlFVmGPq1xYyaw/yI5SrGK2P0ZuxCx4UKIIejE39M9qa
K3fE4sae2+X8MmSaHPsoiVriZ+wEL8wOe4qkQv8AfLZqSTfKj0igZBuc0rWgSFnYezrkoxUT+Te0
uHIuqoVhEWQxxEKbiBRuxWIkq9V6GGwhiMBFmXUY/ligEJTLaopz1VCix7Eg1XPW6aLtpWLvZvLI
oEOZk7Vm8LVv4/y6Ho2SgZAH5wJrIarV7zIQOq2s+KJzAeo5PXvQb8PHoAWJQrkzdMQ1o4IcoPwo
Fu+dFLhx2lo5A7og/c5z8FeowUq2Ynlw/zNs8hcmvqUKB0y8F4mbTge1tZhsVwa36M5/Bmfyr0cN
mb8hweC6fX4UvyCktcc1SZ7RM+1/H4XT+DP5Rai8VhxdOs+RQP/vnJpTnmZ2ytZjFoi5plbWyMhL
nUuu71XbUQcGTld8kEuAVL/Q7qpceb8+3qXjdm6XOygSuQTyh2BKU+GuSD4KYa/nz9dNLM4oCIYQ
zoFFEAw750NjxdBD3h0zCoEyHflL9VYDnpy8Xbey6BszK5zjN6GgxNkwrVsIkeBdswaJX4yaUNRD
EzUQrahMcQc4A2sYCX1ETfItBmEV4Pu4IXeFrX0WG3PXuFDD+YcR4Yk5sS6i5+x35mzmEqPGEIZn
uDFa6UXojjFZ2ceLSw99SLR7SuDT4auhJXoJ9F7CgJoS3AMQBx6K+3Zc4+5dtgLVaGiNT/153LR1
XYCTsMMohuoh65xiuCvjlQN50QRAGniXIHMBmepzB/NFo27rDpddgXZUvMXB6kZo1FX/4sczM5yH
GWOK3zvd4AW04KHwkHquor2QdOXpsbhdZma4CTMTgtT8dJ8Og5vmx1jfNYIdrz0Cpo/l48cJ2PKf
OVO4o7QzQ9C2+7Ai6SD0OJLyR6LbprgzegftvdcdeTHYAjYbOTJQmckQvz5fICFRW6UrIEXd/DQa
p2idfm+AY2ib7EPbcEA4bLQ2iF/klbNtecvO7E5TPdtBIisjUSsnu/tuq98KD3jPnbLGqk+1U1v1
+99roCBxgUYq/AOwOJoXzu0ppNF6uQprKxKP4ahaahTvovIrFvKVSvJiUD6zxC+fivKOgXsYyzdY
DSQdtIOav4oDaAV3McuQbNjV0X2a08pfQ7osx11/BsmnV+VS7HTSYJDm5wAUxWvwKD6kpxjNvW4P
NVgrFqzgRA6ZTdaYWRZ9dmaZuyNb1CZ8MFZAIjUAvPAhRWd+89I3N2l07Is19Y4lPLOogxsN8R2I
8S6a4UkUgPS4wDgr3a5OZO+hSLYfneFO3+YuSo4nOafp7SocfakeoUNlAbUeIEEl3ofkjBWxOsm2
13b7irOfeo/+7j04me54t7ItF+fzjyneiaLOMH1vxAjzt8bRtsWN+hF/Z6fhFnL0w0bZqHfxhvzw
30FitHL1LO/MmWkuypIh85Y10yhbexJMT7fJQb9h7vuzZ2WHVcdZ9tmZOc5zxHask/L3pG5MKrp3
rRWeWqjQyw/gVbX0I8RTP9aAzNOtc3HCzmzykRXBrc7QYYmu29tSOMTkroQQpQY8kHN9HRevvymT
iUZUsH3yutB4H0dp5GEZQxPt2opIO/OjDXbXjSyGVzMj3FEaa2XdmBEOHEH1qNg/oEp53cDSdE2o
H1ECBgetc5xHgAsnTQ0fm3tEtaYeAmv0k1PWmxB+rLZMX5MAXLpl5+Y4j/BrGa16+aTnHXlQx4G4
c3kS8k261h69BKZF2PtnXJwbSJBQApcVJq7fyDvwzBauSnu7P3QiLQ8A16k/moPgdpTd92v7e21K
pzWdXX95bybIqMO0slU/gRGAyqsdO6aj3Ja5Zd4rm2Tr70bHc9jaa2bNMnfhE9CRyU2K2TWNn2mw
T/SnIQH4wW3WqDKXfH8+u5xbmk2ndnUNQyrgiQXIKaFU0UVr8cuSFRP0qPgP+I7LLvAqbYx6imEL
5vjgLTSSg5+8lsou8WgTHUjwIICEHpQpyjGSnmJmecFKum9pQudfwMWexOsCvZuymHV6mwyPQBBQ
YFlQdKVmFK4Md3G0EqBeoEIFBo/PmELAOh2NHqEhlL8l4atIN/Ja2XTNBOeZQlm1kjCZGDLxnkVI
gGnepm5z6/qZsgguADTpf0OZvmO2A+KWpXnDYKc2t2bysxGcUnL87JesnoBAtoPBSs3bvnWvm124
V+EmE60n1Fmmu/zc6th3CeJuWBXLgoriRwvyMBBEKeJj7wEy3qxcpgtH2Zk57ihrszBJgB3Dw9Qv
IUDLbKUG3TSaZfG4W5nQhVvgzBR3mI14LRqdNr202tQp63jvV2t0Lmuj4VyjbAUdyn0w0aa3o/g6
iI/G+Mj+4cmIgYDqaCLZxVJxkXrRgSIvmwKCvnsECEcNd6xeWZaljO/cBt8mIgo1ZIBy3MuDkdjo
lLZNP6XoLX2v9YxKEJ+vwQo5hr1bhMP9dQ9cenGd2eZccAArtal2sE2Utyh3unif5G4WvoyFUwXP
vurW8uNQ7LrcVsi9rK2cIAun1Zl1ziNjOVCUosfspj70L8hXaQY0DsA1mJGXLG+d64Nds8Y7pZkE
STy9uhrzTpS/lTayDAZZpPQAROd1U0vvLuQ8EbpBlRQ09XyjlhzlUmt4GJk6IFwuhCNBaber/bsi
ClDm9d4zBsBpLT6g2nVrKKBGi9+uf8LC0Xn2BdxNkKUGpG1ijDbqgUwyjE4EwK0ULV0s1jiBFid2
Nlhuk0BJI20Iw2CbUD1A6XyTK+peNltQ6yagCfr6l4EBfIIbVkb7MbeMxB+DhIkYmFrslN4eM4AW
t9dNLA/ojwnubEnCtvCEHiZE4EJ7nebxiHzrMW63Ufxy3dTyDpz00P4zHO7qEaUApALgPUYjIQpn
3kncVCfjC5WYO5ZAHkNxk/u1W/W3IBf35IBvTI4JVjQADLldb4p9LLYhbNZPjRPZGa1dwGAFn4YW
yryOvE3t3kk3OQ322g1+cITvHuS7ag2kskB0gNtv9iHcAVDEcMsuwYeot4n1Eh/A+JJqllTbxhFN
VNbg/oQudUGFJ/Ys74IVgNHi9TszzjsSEL9hqWKVh8QtO4vIh9oDT78TsodcW9PAXkoTnA2V86ms
L2MTKtiY801ug+Bg+1b1VutGtvkgPtROQPVhu6YLsOxcoAxFLxx0EpGlOI8wMLtFJ5EE15em0Qrt
RlCAAR56pNHQnhK1oiq68qDL7GhQ401EiWZSbDfqJzrrVt6Fi1tq9iXcSgeB2FdjO72j0EPWnRST
gdsKndKl3QVrF+p03ly498wWt7ChkcfgHsSolT07nlCVae+iu9rVnvCQiqlGZSvcNF+CfR+hd/f6
dl4bJrfKROrMWgtgWtCBWtDQh1LHdlk2NGq/A3AzXre2HDrMRsodHnkEKkA1h7lBeO0DlTbFrtTd
1APHlfJkaneg1aBhsTLGxcjLkCFFo07lBr7pURglrclKGPUmZS+k6w0tvwe7hLiquDB9/uVC/rE0
fcksLFfVApxTCiz5KDyFoLCAMiXRV46BZSNgWlFURHkgUDw3EhpVHaskra2uRigMFbmoMjYBqeyV
tZq87nwwkzyigo5UNOgC4cLZySIJauxpkUEwYNMrt51KW7OBcE1rtTElzclUrcb4ZYAuG/UWW1TX
TqDLccI+BggpEqzaBcLWE5gsdHWLlhBp34WfSnEf+F8rY5x28cUY/2cD7d3ncznoqqdqQEJblanc
SxLwC41i9eQzUuOjGUmuHLIftT+8R41ApUbcTYmV659weajPR3nRgAbhsFpLDHxBliWWia6EqrrJ
g/qg1b2t4sU/hGtNuAs5SmA7gdBHkQRPOeg0nA+6SOS4GUUlA17aH7WtoHblWzOiLkvJ0NUPgdrm
9/9H2nntyI0E2/aLCNCbV5Ll2kvd6pb0QsjSe8+vP4vCuaMqNm8RMwcYzIuAjkpmZGRkxI69SxGc
2h6QEU88TzN8/07y1fhoFHmn7NtEFW8iy+y3QMFztFluB30Ua6YRmufQF79MJ/MbckXNaDBoB2Ey
90W4xbG9aoJJPxijecai/Ha5+I4589EYjczpJ/9U8pCUu62T8z7e0A1mPG3W2cJ9l8yBYjsCHGm1
zCnS9MiQhy0MdxUIDivY4iRfszSjCA3JkkRAAsvvhXhwLPt65oQRpBEMvuTWjZZ/8OXddSddtTNT
hGJCorM23yJncc1MGFoCt8u+pOKtJP5gkP5YD5BRR9p/eIkAPEYgBsZFha70EnkuC0qhBkbMsTcf
vP7ToE22yNMDYq40fxTyT3p722o3afcp0DeaT2tH8dzy4gXSZXIVBhV89eJ4b5T3UnaSGfTRlAcj
+CRNx+ufdKWEA4sEiJWZ8wju+mVdOFJRsBrFPHcKS71Tc/nj2L1YXbHz/XxfRI3dKP29KMZ3pmDe
1JL35br5tbWCebWgG4DS3vrzHjzb0bBttLYcstwBB/M6ahA958reikwnqMTPOOtt42/xJK6v2GQW
VYYVHnr4hbcKw6gEns+Kh1h7GRDeFUbJHUg4nFj373Sph5LZuhELRiC9n6m6leqsJJeEPb41iA0T
2ssl5lvxAsnoGk5LzmAxE3v1yeyp+JgjPfWjae1MamnePlHcNHIGbR9vcrDMt8kyvOm8YWgCMJDD
WO7lMWLq3KtbkcDQM5yYtnaDnKYq/A6IDbpwTMaT6t0PvfPvdxqMO3AL0mqu88XZncLKL4P5gkEw
J7qLmyq1B60p7q3Uembi7cGIvG9dbDUbWcpayID2GXt0GBGPXqxVUqB1DOUGFdNSsVVo4g19fAyZ
OxJhMr6+wvc5LJM4ElrjTC7AyPHnJXPmy16hVgzwIWbQaT+suj2QNbmMv9pWU50MaIeuW1vJYTEH
VaCFqZmYbV75mbk28do2tma1iap6HlSV2cnUyUVGg83y0NdPnQUWuPX2vrRVr1/5pheWF1sp5DpY
HQHLtffUe5HTZBWCsP6eQYet5G8lMcIUlxfMcGAg3yEbxolObkp8aCblRmVgnZv/jlKJqxTVLmaC
LS2CfW5+nCCemHr9UP+HIYN5vkomPKESx6FdRItsCks5yFjsJHxttPtamLmZP9ZR9u/Px/zOlZjh
Qr1XXtL5MQ7r1ZxJ0lypvanMbkeodvRS+iFkzZE5EXohW8SMK70z1jazDcykd8BHFmtTC8PITAGb
cXjSkPLTbiT/UCVHlWFb8wgDXmq8acJdZu3l6JOQMUTcHzXjEbzMdV9euQX4HdYMA0Apy1AXKX6r
WEMgjPyOiDHE+KAqL4Z2b1YeQIRbK9H2162tuu9fa0siNYDdZRiVxP8s7xAfeSvrwB0G1S62Qt5a
QGCqh++L6iZa8ovY4yXy2Lct86ck104hhE5ktR8zqbgNlPgj7B8frq9rpXhKEi0pMgQ+YCpQiLmM
CLU4iKGqSrkjWUwgw+RQ1Pu4FW21uEfjkDK1F370gLGbyI+HL9eNr+SzF7bng3wWjeIOgbUqlbGd
QcrqRXdS0Byum1h5iKEGCYmXDhsrsODF8rq6KAITFgLEx82dGbXI941kgeHpupm1+xkpAhnSZkih
0MFdeKPWqsCpGthX68rKD6EfqPakpv4H2ueW22lDcgja/D4ydIwrvluPamQHcDJQjdc+CVw2py5P
x40jsuJLbCwiNvyPzV0e1aSo1XQ0eCzlcY2AM48gDyL+eMpcS07I7Y1KiW81wYuKDcPzahfJAryN
pGjMdohgdRZPUz2MqVpISLxV/k6uHnq9dOVJd4waaQiaz7XbdFsbsBL0L0wuNjpsMwRyB0wa5uCW
xSeLCVpxSHfQBzwZSkUTuglsMptZcB46N8tyek/ewDyujEgxujP/J1ECVMUlb0k6kqRFLYepUkK7
S0B9AMEqtZ8IPNyq4iwrxYWnfrOQaCm06sDIjyNJ2TFMnypTP8ZaA5EgirR6eAsX8iFADnYotpQ1
111VU6Bn44lHiWQRwLu6jXyGuQhlHYoJ0U0bfwZuYSiuV/ufIrU4qeFnCeZUWe9f4LPYR1HFOPIW
Q/LaweQ4Qg7H84/HxOItywGQwngi8QkVga62Cv6+0lLwhnW18TRat8Q7k0E8nuV/UvuzKCMZdZm0
c8kgUuWjKQXHuksYXjc2Is3aDQGsEfIBjT7lOyKZQVSECMWLAiEvmSB6DOOfIdok6hYv02rENkEU
8fxSZyzc4stlY6hFTYTKSg6IV94FIRpOmlgB22qF7lNnjsab1ErSMQ2M4q42aunO1CvpVs0KBKQl
y9+4QVbWzVNXkim1kTG/y9F5i3VVNFWZk4Tj5xDpVUuo7htBPJn1VgtzNX215poTypjzEOJi6blQ
yArz+MU8JNeFd17+sxV+y83OUD9r8qHMDslWCF1hvqR8d2ZyXv6Z94RRm3dGjMnRkdzqjYLIx+/I
SvK2tdtbiFzsp5vgl/DUOoa7NdOy8mUvTM/h/cz0GBRVbUUAMKLsSyk6iQy3zPjYK1uCAyvXxIWd
Re3ASz0xr1vsCHKyF0rBia2BGbn61CIFoAhbYNW1xO38iy6uyl4JwiHs+aJJ83mqUAMrnvvwoyi4
uTcztew3buY/fLCLy4gaBYkGbD+z/M0i3k0A8YxMIXWjsma0DDwMQ3Woy9qsd0QGHZYcuVR2Ph2d
/Zg21atYVPKToFmjcoMSQxfafYHogx4rVWy31N/8vTqN4wd5zEXAipOiJE8E2fJQ9JlqHEMvHr7F
0gC9jzbCLxZMPtHeB0V3y0xW07tyhQ6CXepdHuwGusQ3iZgL9ME4nUome4JDf1f6aTVifZTrPh5d
MbWE0O2CCG6GevDMBw16DA0Mi1k8Kb4qvpSylHymqo7sriCZE4/HWvRF6PUlT7aDvIlOLWo1PIdG
C1VnI6j4DWb7wOAbLDCJKPjfpCoEdCDr1bNSKuAPxrbsd23UiF+p4xPSVDHUc7Se/UDfa0Ep3/h9
PqR2U/RN4qR1rwWHOhXSU0F4QV1OStRZJFQ8WqXci3aTtPI003SgzBUNWUkEFsfupo8DC611PzJ/
5hJSTmNrWL9jv5BOqWJBjGOJo2slcBHdMGKAtiXkPXy3nI9s+3U0Rm5ptK0jxo3uOa2opr/KYmzv
9cnKYSSKI6/dh16LrF5VRdrv1PKabzSyRxOmzLr60dZS9pzDFOnZWjmaLhRq1u9E4/N+NHLDf6ik
AdZFf0xyxe7V6U5tQGnAyhOduNO4OnvLPEAvKg9OUDSntGmjm6nvsxP1U/kkNoP5rYR9J7TlLEjz
fVXjYUI1KNmNhopOep+h7LOThS70XQTnMwSsO+9elAuhOo6ZhDB8LIvCfdriu8xSy/lnuRq9zPYg
r1GdapzK0u0hisg/FEMU3OrVqKhzq7GcYJYqy9g2urzWdgP4jn0U9PWDoE0SDE9DONll2U1AXpRc
lp4KrcuKXdtLrX8vNJVyN/RyvVN4W33vrLGEQEvPALXhGenGy3X1FqNWjvrhHM2B6F8Gt6pq8J60
4FZGStmTD0F5L/df4vBBie0sOir574rGrXKnm9NWEWQlVeSxTOnQRHYTQYOF6bxrrBImJw5EqN3V
Xfeg+T9jObXRfjzImBt7uPjl/rZMQ7tOaNir+UZQWgmBsBBAtwkYTaWXsQiBmSBOaUCK7LTQxcvO
Qbtr0VCSSVmDMNuwtRLdQW4wsISwKfSpy8olVD5aLTUClcvW1vWHgp5/WB9H78VTwo1NXVsWNTOR
zgzzJATbyz0txp6wWfoF/J4qVVI4vG4kcUDUIJxK1FOJIq07+VKc2VOr9/3Gvq5clxeJyOIaS4RO
VgSdRKQcyqMJ8EbgAzdD7Phbwtkr64TiUYWMEuZAHjmLdSrDaFXmiFZE1GU7D71uVxbyZ2GAYdSA
2DQRdsOQb2SxK2/lC5vz6s+SAcOP9KCLsJm04JKRxDKU5+s35fyrF/ekCjYSGl9D/wOlurTgFRbC
XmNN6wc0uQogJmbkwDM3SDFWv91fK8unIfrcbTf1LYrSrcWlKryGsfXA3DBN/GRv+Oqh84XDv14Y
HJKwcHDY0GtbbhfsdnWIHhDXmBY5NTxkueedklDaeP2t+B9sQxZDe1QC4DFZeEVDB8IsgoJ0TWp2
lXaMApWM6sXYqhCtvTIVU+XZxBEjcVtGj1EfCqXww8LJOESfyyE2qMGPU6Y5TZcIhd3rPr8igI1o
svVehV1tJAn56nVtV0LG7cd3mS8Zt0HdWcfA14Od5xX+bRD2wk5Sk45aZa3Hnhs3ff40JLpZ2nLV
BfFGsFirEZy527LwlDeFpE+AgaH/fdOTJ9P7LQ+nsN5NyVOQPuvdr+tOsLI7595tzJfC2fmJmlAW
w9lc4N2bw9HKd1P1qm6BgFZP6Zl3K5dWQo0StzJ7d2VQTusjqjxxoGw42tozCD+jtiJbdFABhF9a
sbow08SWeYFCp7waTDYgPXh5vgYwXErBV0SY5cRNVWmjqrMSIC7MLhw8rrNUriLMtlq/K9IXZRwP
SbthZO0Lzpp18MyKIuIuCyNNotSw2vC6ZVLd9pXgEVnfjRmMLROLUCrlFXelj4k0jTkbXvBBbsKN
cL3yrQg082wtYOa5ZXe5RVUpGl1SN1QDxOJjVgvffC/Zp16x8fheO0TnZhZe3YZJpTcmZoqE/x5z
BOeD8D6y7MTaKd1bqm+E0pVkgmWxJIveEZCqxe6kJe2WVKOMxzCQm+fNYzQZu2ZQb+TGc4103F8/
tKvmIE9CRYA2h7YMqdGkl3oLxzs8suVBmpKdVuquXKBcrQT3hXC6bm3tagK084+1hV+U3TAIYPUK
pxIep762ZflnHd832j6gpZ1thfG1rWP2lkFyTjAsdQsPUeNQnoJ+wpr+SzV2lnEY+t9J9GL1nlu2
P9G+3MiP1j6mRkuKYrhkUvhbGoRHNhf9uHTCcNgxw17YU6IOdssY8xgYjKzq7ffrH3TtEIDVYQCc
JiqZ/tJbgiG3cqOgaZ0Dkhv0R9/XGAWKg/+wMh4+CoU3UheGBy4PmzmORshZyxwIi7vptvYq2xp2
QcWzR/pPpv6pbC8JBxSP0u8EDahjVJ9zUbTz8NOoQyrnHcetBtf7r0f/ck7c/3TbAP1crsorvIig
AQulYZYGLIOTuavCfrCDTtuYbv9TAr1M/f60SmfJ5nkkXF9cW6nUCyFFctggGv0+9H9aSXsji+1B
DOJdFP82yJsE1bINuT3l4lbp/n04/qPghQSfThucwvTlOk0pUpS+xHgxRvsw0j7G7OG/dcRLE4un
gRwNkZhPsE+2erw34C8Vk8TNgy296JWL+dLOfObPkgwlY5f+sFxGyZ0SfOqhGxz0D7XsxuWNHkRO
In4W/K3y3fvMZjY6E0YAzpgb+5dGsxI0RF030AG2kLCl3j6L2oORy7Zgbk28bZlauGSr6ePoq5gK
TJ03DuCTcSZjtR7pBW1c0u+D8bwq2N9NZLFhVlycadjErc7X2DKBClP02mT7jMzUMz5V6XfN3ALH
ry/sr7VF6K/8uFaBxkNiI93rZmUX0ckKQjvWNpAl72Pw5aoWvs5YnGgkI6sa/RRq194Oi9+WWN8M
wVsnSBsZ9taiFl6fB3kpJzmLEppdmFj3sfG98frHesvt399kl4taeL2chU0shy3TYWNouaXvxZBg
Nh8ao//sy/1DO/aQpI7qdJvoEbw514/2qnFyEpoB84jF8jHUMWgogkeqHY3iglDQlP8h1CeL0k1e
PyfFb39runVluIDl/rW4DJaASyA9aEFfxd/UnX4j71QksD8Wu3GffSwZ4yBCH8TbrbmflXH5S7Nz
GD2LLT7EAJpZzGZfIeEMXOHoobzXv6q/0kN2HOf6qVP9BoOubZzE1XuI0DLr7khzHf3SMIygIQ9m
DJvyvSXRoizd0ajc69u4Ug9keWdWFqEFQtNQkWqsRNVBqx81nzFQA6Br7YqVW/j5zh8PJYktUdTq
Xq4bXz0oZ7YX11+WGl0I/S30do16OyYYEcs7sBeHKtSP102tBoAzU4tdTGEZjQofU5nQH4R0Osgj
LJOp6eR6YuPjn66b29q7RRQdCq9okwxzkvWlkD7kY2xvst9ufb1F7NQSa6yCcf56VUg8+5A2R9+4
2Szbri6F/q0hovYJUGUROlGAbwIkEwmd2W0iuFXxI9jSAlm/v2cKX+AwkFUvSThLpp1TUyYV0Zo3
yYSgpi+YmZm+TEJ9r1kyyWXxOZMYJs+fr+/T6m13ZngRqkP46rJ8vu1CZV9bpZNPBJIG1SKmS3RA
OJGu/WvgIeftzOIiaMN2D2mbOd+vYgH5gWzsI/PL4HUfJBqAqSpuvIdnv36XYf41945gOhMDypfc
RVEjOEXrf+vGqd24CrZsLAJVViEvkkYsSWXXSGc9ZgLELd6kVW8/W8giTjHppKltjZG2LdywEzWa
F+ZuMiRyhnzrBl8Zd5h3CW83wf0yVLA4v2VdSqM88tmg882nQ5g/Rd4Xr75T/ZdGUW1vfJO1Uxs9
FcGpDr5c98n1V8GZ8cXB7vsmzwBb8z0TRBduVfne19+06DiCoUmeg/JO0iCJ2rhtVu/zmWVYpYtA
OrRY8VQWRp2HGM2ElDEr6YD4jNvL8q7QVLsGUlAYkSOmm+Q3s3O8c9Azu4vFDnVgDvqcLE3h3TSG
jK7pzEab427IX406daTxNQtaJzdfNfSj/suXPjO+iG1tnSjGNKfwTdzZgnqfZw+G9mOMYMU1blrj
UHquXx0948N1u6u+fGZ2EXUEf/KtoMOsIO/qyPxQIg6jeeVeMl6vG1qN3WeGFsEGJaS+agIMBUZw
GnkBASDdq7G1EQA21vMnvJ+lSFGjRUOhzWYGy7PLfngLlAm9Cggf6BRfX9L66fi7pj//fmYsiFW/
iEuMRfJvqdgNqAb5J8/nNhcsFIb2YrsfarvjjGwYXl8lABgg3NDyLOs4eQrhluGT8TZwF/kdgNfB
d9VIOJhKaitVfpQTkJxddVLFCPhbthcm4zkZYmqCr6Pyq0jb08YvWj87f3/RIiYWVSpMY9XxAGA2
EVXx7rFLHPr8N9qIRq1yEGrV1pud5W8kU3/YGt4f2r+GF4lbjSiPlpl8iqn8UvnKodHhmqXOpI+q
k6fGrmDMWoo+NOl405kDOoriSQtSVImfkZe6sTTvpdS/9+aXWdpEbGXcJLgB7RPZMKcemlz6VScV
Qy2oH+WSaHd1Ftl0mZy+ND5e/4SraeHM/v2/e7pIC8FWxYjcspCke+qakx/9ANRBw9T1h3Fjt9YD
7F9TiwBbeUVnefODqWRQRn6uQYiLxQepeVR5UwiGLRsv19e2fvj/Gpz9+eyg+JWY6GqPdxQqfcXY
Av0BSH0YdtfN/H8O5F87yyCaqbnSQesy0/GYxq40HT9PbYAwfXWKAdq2rdtNNjPwhw3Ds5ddeiFD
IlTFZ95GY5YKvlxgYdVJI4skwEV4V3vwmKs3Oh7P86WNvsfUYobI6bK7IXUrNCm8fiO4rjxIsT+T
PYOnXBFLF/ROqZX5ZeiXzEHXFGX2sXirIg7plaabaqNj5E9gC6qErmsNM4XiJsGjOP57pMHl71hc
JzIIkjYo+R1BMxV7KgI9cJ9AdNWsevQQi7Mz2djqELx3LmxqtF0hMwXbtSSo6CcZvmlNIR2zHhL1
6Jcvm6NP889+t70zwyHlZbbYXPhVN9WSid4btSEdFGDnHyCA3bUmynJSILuWd1cHUJxe96m1ZUkA
8xmvmzsEyy6YAG5E7FWWNYwPQBpsOivo5V238T5dJtqc2Vicy0G3fNmftSPgdTOZUImi5P+4isWX
C8eS+ZN5c9LA6Sgsjw9l8vn6It5fhpeLWPhcS2XAEgRMGNmjgCxd4u2Yx2vqDaqvLTOLBKZnP6T5
mDlDea8MP/P+zUs/mMpGHX59R4DRUmVRudwXVtJR70GcsSOt3NuNv4+bjS1fX8Y/BpbgCy8czVGM
MVCMz1V1SI3XwHuWO29j399fMWyKrKMUAsse4qSLa9k3Ql215q/ldb6S24AZCLxT4Wk/9ajN3nxN
iH9OatG8MPMBkUKdxN7GK2KFdYWfYElg8NEfNyBrvozJU8QMJ6iHxqn2+UN58E7+V823a81JT7vk
VXOAHTzcTj+VZ8PtP5s2lWxEG1A0ve6dK1j7+WeoJlMh8/2wbPKBppwAY0B7oiaufDO44Vf9S7sv
jugX3sW5ne2sFwAb142uetGZTfly6abQqUFpwRDEdaR3L/K/R+5frmmxu1UjRAg+8vcD5a4qjrr1
yYrc60tYDX9nS5iXeJYypKHVC6qJCd2kh3fyzdhW642e0OpZsGjQy8zVUvBZHLbODBEbjbCRlhW6
Ft94Xg45Govm/vpa1uzMI550lpm85FBcrkWM2wEvn8lYOj05mEBenhPPDHoIKFr5OxDNfGvKc/bt
5YVFqVahUMYwES+ES4u86GOlqWBrswAvSu1vX4d5O8frjc7W1OHt+vrW3G1GPNF7EjWdycpLazRx
yl5piSnqkB9SU+fVszWysrogRnxpAwF2Ybzq0oSBRLmS6tzAkjy4mb5D3NauJDtVfqjN8/XV/Nn2
5cfTZ3ioxvAdYIDldtVFlADcmJUzrGPzWb5X3CG3h8/9QwyDpC3/ME/9fnrQ7U/Zvf44Po2PX1Cr
OlpHw1bsBm2k679n7eue/5zFYS77SZxAGM+sLKI9AJAXx9frFlbgZMxona14cZ7DPFVkr8GEstce
vPv8ID41rnE0HtKb9ovgdjfFvW4nByRqj+ldtmu84/UfsHZAzu0v3LWR65IeDvZnydckuTPDBy9n
GoCH1r83xAQ/zsqxABG4cKMsUnsxV/FU2Q8c2HtS0a7hKErV03U7q9FLwwBwBOrIS2TbYJTpWE8G
VeTgq9kh0esl9qhv1G7WzgTN8n+MLBxDDwyhbGYjKkElfJr656R75SVit7CeXF/Pmg+em1o4SO57
UjKpmDK9O91Kdlm7hQafv/zy0J1bWLgAMHq9EDos9OrnNDwO4SO5olR8qlGhij7n/UboX8voCcgz
VztpFsiUy3jSDHWVRxrCV0n+koE3F2TFroKfQfFDNb6G2YY7rH6+M2vLxXlW0lMToj8/HlHzEIqN
Sv7qxwNDT3CkOQJf0eVqYhR3er8j3GvdW+PfKeJDXFBvsb4wFRWNTtn/uO4Oq+59llrN/352OWed
OKbmnFpFnborKXwTMndoAW/cm1tm5rBxZqYyUivtC8wk2gmZaZtwbddb76y1vTm/nBenaCoVX/BT
iOKy/q0rGDT5dP1brcW287+/8LQploq0m4mmpfpYdL97xkKt8dDBn3Hdzlo0gKOba4s6wCywevmx
RklijELEB8TBlfrA1uRjxwQeILZkK1yv7cu5qYU7C0GGemzJvhQK5c0pdpXgrTRD9/qCtqzM/362
+0KnN37UYMUUb1Kpc6z4TYfk+b8YQTJUh32DKenFyZla2dIba16K/NMrHUOVnSb498QXzIVDAf//
jCxeqJUPsgoBNWZcm8SelNDVZYAlsWQH7cv15aw6m2HABDa3SJm/vvxmckG1O5LINA3I/lTvMRqO
nrgD8nzdzEqXdBbQhIOa9x2EAcuBuiEeQzmkX+F0BlNHmvEaMZKlKhOoO70GVJghZq8daF3u9Vr4
fN342oE9t73wPnNslLz36ALL2QQOuXqaLGnjFb4WT2G4gVicKVMuifnfz1zPD6Ygw19mjI5PyGmz
zlVrX3YjuPYdIdeMU1N5sSub1Vum9u1Go3TN8Xkt4jAKOTWOc2m9M2TPmEJuCyMic/Bzpy/MO89s
Nh7Ia74yS5LOQ+ASOKvFIttEQHl7IKXWvZ2cILjQMd/nO4VV7q9v2Op6/hoyxcv1lGPeB8Wcuyti
DUuSVHnNMwTgvUiRI+VEXLe27ptn5hbpOyX6fExzMgkd5bk4FO0kQr9y4JJH0NuOwgzW8cA1hse2
YFDyuvG1tIJCJGyDf1jAjMXWKZnkSQMUh45HHVa1PkI9sVfa8i6IZVeVfjZI2l43uBb1zx96C4OG
1Q5qk81RHxo8W2wC3/G1MIO3TX6KOrqn5cbpW0HpzG8FUzQM2tHzC+lyNyN4E8S676CwVoAyctLj
MXN18N+hjkJqSrrWNpEth+KuTH6BCXHFvN3CO67uMaQ3/AaqZNRVFnEu8aSpVP8o+sTtjQdNeKqb
dlS1+1Ye7SFBB3d8ioLUlYKf17/3mi+fG16EcprxJSUeqjmDn9lteMyE0m6G03UjaycTQV+mAyn/
UttefGKxQOZW10kZBOMweQcxOpj6d23a2snZN5YpN6gChR8MBwOE+Jc7GTNwqLazWJHkP+lQLuej
6IRxcuyk+gR1LLw+47NefImlCtGPzJFK6YZZ1g045OpaGSOYh0CBiC8LnoIgy7Mu/EwHmjhASiNw
4mm1Q3j3+jddO5nGXzvLuueQibUJwoaUNYs+KrBSllLxdfJEt5N9uyh/QqngXre4donAFSvCAsI4
nbXka1OnNOmkoYC3NVQil8sxPVY578Bo8J4UJYcqrQscORc8B5LLfOOzrsUFUNwq1U+oNWgiXO7t
OKR1VI05L3rte9Q/demvqXeGeg+D2fVVrn1XOCKtWZViBloubpFQGgQ/lnm66+ZbUZ+i6Esd/oiL
L634w/t43dRKew8g/ExXogHTJRVbLIrRx3YkzPFFKSm33X6kp9XvpeBR0vamtDdRqCnkN+jMNuyu
ZRzndhcZxxDHiiB29czav/85OB+EY13tza8fhVez2jGvVr1uRJnV3YMMDodF05uG3uXu6VNCN0Zu
SX2TyTG1OxVlS+mbGH0Khg0/WTt+5pmlRTxLtD43w9kSeZ5twVoifutjByK/jU+4FmvO7SzcxB8M
ZTBnO1kDUlY6dnZiZzfKh4aKvFs+lZ6jvVw3ubGyP1fIWQ7n9dH/fsOQikjjPVb5Wx6LtpVueeXq
ZvHkkjQIaRn0WuQbU23knZoPs5yP7khH6WUPa6Bim4/SV/95cqJD+cScZm9PX64vcO0qojr5j135
0kmaxBOaHBJbR6y/+92p8+/9LeYMef4byyvi3MbixHViouQxNMZOt09kW34tbzx3OJmn2vWe8xep
d2HrcURbc/1viXMLaN75L8/a81+wOHtJZAiKkPB1J1l+gi1oX6STowPomMynrqxO17/p+71k9AuB
N8aj5iqzsTgOdPFVsVNEJIOC4UM9/cjDz83UHccYloxpiyLrvYdizIIllj6fClfgwnF4XfkVVFGw
oEx1zlyDoCKsnX3OLYO8ytgS3VmxZsko2dLuhZwMBs9LdxFDyArNPCqdwUzfzKLpjnJI+AqmIv7Q
eePWl3zvnRJNRiZSeCeKc2Hq0lzgd6FZWoyaidEET04ZMyYvybE9NGqwEZ/XVsa46PxggnrJWla/
wsTvrECsSkdSikNQZbus605DaBybtt4otM3ednkeeClpvKuhjIBSYUm/3Pa90dU1psyoOabGcAiM
LfrltQ8HzIChFxFugXdsfF4giKWuZCUwWdjDOr/+aQRCC3ma8eu6r68k0X/UDPlmpCiI5y5icgmY
oiiqvnQmCgSIZN52ibizOu9UiMZBbKqHWC5vpLjYS565ccHNf/ryO8rwPrNMHtjULZe5UWkpoz/l
SHOJrfIgJOZOyr9YSITLr/LUQsPRfg89ZMM2FjwfqEurjEqLkBaTauIvS2Cp1OVtFBhT6cjeSBNj
2uVNApNtt9fL6r7Xaff4KEKBjUkpXmRjsNXTXIkus+fQaIGIA3roxQev2qyhHSyWTtHrAGiHEfKg
vnvwhyrYgd5D5t5opd31Ra+505lNbfH4hg+Mk9BJpRMErtUaX0UdcpWEnPe6mbUzaLAiprQsyhbq
InAyPpEIhifPk6XWQeyHH6WkHbWpOtL22V83tZIG4juwLDIfDgYG+rPL0BJWVqJOmgJEvpedLLNs
tVNdP9Nd3mVuLMLx15Zu2r3GAL86wDr/R/OLpZpDqvh+ifm6HYxdmuZA2sJ+3xcq7/xQGB1ukMfB
F0a7jPzvDE5Su6m+b/yIeduWrgybI3hBuqtUfRd3B0Pfk2H1WunApvGka1Fv99Wwt7zyG2jxm8hT
Dm0c37UBVXNi1tfr1tc2mxYsfS0VOnVYCC43IDOr0awso3RUVb/v6+EjRPwfBV/8XE7Wl+um1tz3
zNQyixvHwowR3cBUU8DaMWbpY9TpgaNXqudeN7UW2815IIKiBrwKy6QbjL2p+DWmgPjtlLL40qva
j+sm/rxQlttmIVprIAkBSnDZF0yhzJ7GWEbm0TyVqiuWt9P4s42PSaLYWf05aPRb3f80FidveC6l
n5GFfEzyRwAToaDsoI6ONu0K/6AV+145Xf9x73cVVTxKKZR0GW54J1hRD5qv5kxB8dB3ZWmy29R3
RvlHZH38D3Z0kmUIi2di5IXrMtSpdFUZQV6ITKM2etCXA9qCphkGmP9giSUR9KFKpGB76aeBUFRe
HyZA9qbMbqaPdMNG73FIv103895xoPuARAp1aSSJeZ1emrEGTe1NL4YRoU90pxQa2Kw8b4ssZW17
OAlgIP6oJbwbfmoFrUYzG1aMYkhuLTET7vNKhguhD1596mwbL7b3B48bmvmneZh+ft0vdknyYDCb
PBgyKsMjaWsPWms4er5Fmbn27aiXzoTyCqXo5XQLuAYlTjLYJIZZR+envAUOnIPx5YFjGRBwsJaZ
3PidaGYcdKOeQuiQanB/M5QKB1VwC3+rHakntf317z3h3Nq82rM3pyRR6klirIW9tptEVAFQb79u
Yo6t7xb0T+ZEjnhpQknMUteavnB6qhDtPtAOVO2EIT2EeshAUmjDgXDd4oonwBYvcs0wiw2L8CLa
m0MQWd2gQDBSl7Y1MUsgurG6dauuWIHjH7wgI6YIDFgLf/OGPh/9lrQ30VJXzwcoDwTHnyKU1KO3
MdJfuvxVExI39j6IMoMxYnHLPENlKS4TzhvJzEqNmxWf/Rj58iPXfeCZ3pyDW9YHYSLiNowAhG7M
bWQ35lvW5rddXO6sSdgl/T1T8BsRZeVj8CBE4oF7iGr7Ep0gD8hrRPlQQg1tvvBu8x257Rj7rZOt
ZOp9SiqriPrRMkQcBQmWxWfPCykMBdWvKP6qodMJDQ40iU+l4f/Q9PYxLmNjA3mxUlPgXagyWUlJ
jSHq5ZGXrCoze6OpnOxO/jrZphvufnyJ3MYOd7ET7Kud/D/sfdmS40aW5a/I9A419mWsq83aARAk
gwwuERnbC4yxYd93//o5CEmVpAea6NTTPIxJVlVZmRkX7n79+l3PQVNks/zREYUc5nBChAmDgKhj
RE1CbIX/YJxHWed8ReyAulwNpCqJd5vuKcRaiu1tAb/5IMUEUd1tcr9EU8ic5zrqDXN5UQkGQgkA
1mCU2KfPg9vPSVlVmuI23yBFtNZXkfmYPWWraDFHrjOlxCjSIq+O+4AQj82W9pLbyEGNfebuMB2z
NEzADaD3ldoAY1mGM8/FrDTG9PmxBjImA0srMBDvrTni72IrCIi6e5Zv0rlIaiJ2xcU4W9x4g84s
rWbEhSC0WNxwwGx4SwrSEy22NCckc4BeExOYl7LGl/lMliqEuKoNZHXrxn7tbyKneSqeVMJDQfrd
nBs2MctxKY7RUEFuAOQ4Lq1+auzhpN20pF1niNBJTry72il/HOZghicgji9lMjFNKkvgLswgUz8k
S9+qSGkNpr8xyAIDZYVV2/Kid559m1+kzsP152V6e1GnQAJshPv4Nr8RG1w1lJAtvBnv0WnhbtGD
QTA6l5t0na1mj3PC5KGs/lMeo6kAieCjfDxOeYuQe9eZsQkukqfC9BzqEXHXWWg42upm6lxf6MTL
fSGXUdm6G4wEDXul2Zj5Qg/J61FxAB/0D9eH1gGQBEmYomX0B7SSuS8YLSzcWnSajwTtqxjrIolp
mKXdnoLVyV83N7PzKhON7tAhIDD9LZfRISOVJIDddaVZPkUnZBkwO7spX0tbMHsbUJI/DnPzl+NB
fbOmgDMFiCpg0EW2CUWpJQWcV9jQjqMbwLHf1Okc9+IXwtI1GYyytFQXVUxAw86YsmlsKnsnrAZz
d3xyLXfRWyBQuBVX2+DHB1DknjsLeHULx78JLPnWuP8xR/M94RYAKgwtixIA5hWDTdh1gRLooSji
pmT3+XCMU2eY056JKANpP3h7wMVFnZtNzFFFjwo3UkoTuGBWDyxBVNNQDfLauadwUhAwFpCzRXoK
XeOXRpXLQiGLUrkcB4OGdbCkRHyWiXIAklbWjTWhDU80i+4bfsadnXw64GIi0kXlW4LsS8m+XDRF
NfCl2S9afZnvPbgdtrrjnICfWeTkGs8kjb9/9nAAlT8Qkh6SgBuNaVRTJ6kxs5pJEaDGQk5xnDBh
70DQxK0HWnuIAKMcGO1cCbTlK33Oc5kUA+A4RIKYsUPXxeVKyhQJ63aA5nncRk2PYrGkAVA4ltct
5OQzNBL0oSQCLDBcrUsxkZ7IlaupePreeqszNRI5mg34i5W+8dE5Z9drn9x2JFu6W20lzrgwU7cL
cYeIji9kZ8DZdCncANh+X2jQSE1v9gDGWDa1sQg6eebEphf5Uw7LP59QISnQtQOTshYTq5VQsyac
KTiwkcfOMWyqEJ+zsUrbFzGTZAy2aLVz7RATLf/wCgGXNDIvAmaBDTGaNPCFKIPiqNvqpB89BF2b
wNat4U1blEv/hKl56QWTz/f8EriSb8HCaGc2YlKnEHGg5wNDlQB+u9zvyJMT0R/wBQlddf1Bw4y+
qthgI5uJ5ubkMCZ8SECRl/mQ4ybSwkdrPDTsB2DVU5INM+WhqSceuel/L4kxLQHGUEMdLYngBy63
quAuOsWwMnDQikL7UKpvcZkv8jnQ4UkH6lwqc2u4OpVoW0IqRQcfGAoM8WMQAPKOeDEjmrwCywDK
CnUtAr5pBXD365d24hUGVLSBISNQgABXkokgS/j8aZi6UCSgciRuTaq5WcKJAxzH90Y2X/wDsKlL
RUlQfkLcxCFgFHxMURCqPYfxXUCt6wuZ2kdkojD1Mz4MAKBlTi8XPTCsNQFmVWMiLPKdvHIXypZ/
r+3WBpjyVjTmJH7P4qMSdCaROTlNHBqjSiGxsgFGaIr7bo/hbbTLVctSmrkGU+d0LotxC1sRDCYA
cwG+EFoTIyAYIK93fQMnDOjFahgHUGwrCn4ISMiNlYKmC66y0jmK3Yniz+WWMVY6yXu1KQ0fDY+O
evCtxg4tLrY7625wtPfr65nyFDS0OKN/CpBn4zTYpeLRpIp5jIlg6OwNp8IRkCbgIepJ6ajbuW6O
qQAaXh1aqSCKByUAo319oBa5p8Roa3aMHW/TG3dhmHlJwlNIQgdOxPXFTarDmThG9QoplzqQLY1w
E5JVha0p6HPaPZ434ztfrIjRuMiVUyqJCfqYQVVxkB0fvFaLUiMA9LEag9S2dBhDkpxkm+Bzrv1n
Khy5kM5oY+91hUpTSAdiz5haun1tF7zp7nWLv8veS9P/uL6h42qurZZRTK5v+L7IsaGdsQ9im0tB
sEHCyCWpNNMfPiVpJPAch8SBks1if0t9D2sPvh702N+UNQrZSIG+Z4E1O5b3NbjJrulcEqOTIicW
lBMhSd2GHOnWqqPYu/2OB0XgsieeE5O1SPiGuHYzV1CevOjnshkFpWWpifVI5JIdWiIQw3R3kdPa
n41Gihm/c0pRz0UxilpEnhijRR2DdC/pxt+BN3PLHaoZIXOnxuhj3SR+UGZYj4FXrMPoaoIio1XV
AJebawqfcu7QxKR9jQYiXGQ7YmqtFgMhAm6w/EIXQEPxkKuSSWT3q3L5DOLTJ2Mr3vvH4QZkCOvo
NRpmjMtUDuviA5jF+kValUaHD9BdABSVT0V2q3KgsXlTBgucknX3JstvtLpFEVdSSlKJD40+8xqJ
06f6cxOYC1kmtOkNftyEbbgaDqoj3OhOf6Ou+Pdk1RK0Pi1a0tvuQliXJFhoDogBnH5nkAdtNUfe
PGVtzw6Exb4rkrLhhwHfQo2atOpBzmbQKb6yOt+uqsSjYxSpEAm82JdvVVQGBQ144Ba2SEvAhXES
0tz68GE8zDo48jKwmiXd887c3Zl8t9QzwcxRpxyY/aoegmls0hWPWJc3QfVkFqOND4Bh6Fy3s1Pe
4Lk85lg5PkujMoG8WhCBZIl0k0tEoURobV8XNP6gKzvKdozr3FA1kY4z44GeI4C0GHg667FWjTq1
Ii8k/+26vMkX62xlbMkVrV5h2GZY2Yu3rgrygRcEt5aacHotnjREn7MTcysUL3Umyzih9VSssAmX
aW6VMuo+i0QxBY7kyac2J258La5tKONOASUkUpR61BRwh/NWX756czNNky7b+R6OF/Es5aL0RdIo
AmSEG4wXfbj38Q33EhL1VvoHZVHtXBLzNgKMtJJrAZtXg1G2f0iE27id0cAJwF9MDvy8WxrzBgI0
q/b+3LGFv8KwwDq1EgctPTU0IlpVi5J0S/FRPl5XxK9szveDQn+9iAYeASzazCYWMRjVNCzNuFPX
2o30aCB7XJF9i1yMTNCCaz7CcpoxUrv8kreE53+QbsK6f34Ac4pdEUZBGuAUBXBjFZvGs33J6cOZ
7Z00yigBImmNdkuQA14us6ozjaPIBZqAhicIXYghz7xBkyElDDJSqZhTUhBCXIrwjT7mGx0LUR3U
xczwHXDwwm2w56zYjp1u5VnXj27aazoTyOxcE+rAZTEgUIGDARoz8vgskupuWGbLucmPaTU5k8Xe
gAKpvNKFrMzmgblkN3ZEeLMn8qpGxZ6oJPHJ3t2/5UfPrlG8ijboFZ/zEycOEdQgOuAckHaR0G58
ucNRVIIgQRwKU0XxGsh12ki1XJnXt3XClRibwdFFhF4VvLHMMcpaROvQkFEiKkqLU50yekJLLm0T
kjc7P505xKkloTkKBXkdnbn45MslFbGs0tJHI5oa8/ROrYsfA450Jts5pSnoHkQpAcVLWcOs8KWU
rvYLigAK76dnub0VV4nlqaTiH8T6qY5tvd+k+YEan9d3ctQJxrScS2Uf1QTYN2LVSCg0Zu95rDyK
pWjrVfr0y1LQKvVzBxmfpKnbNMsw7Wl2QUkAM7uuVRmx2ByS94RagNYEzUtowxl7qJktLEJXCNPW
xxYik7koWg3supGRkzTNdkVp6EdXLor7IC6U5fX1TTzcaJyDk4euDbRusAOCdeu7jc4lpRnwQEay
G2Nfwr0Nt0X0gimlKDpcFzcRulyIYwyl7GH5mgxx5YBbztsRBzhqQCZFlSVATa8Lm9B+AziG6DuD
ZqLjiLEqnmzkTTKWL2mxapPIjDGafF3C+LmsDp5LYJajxbGS+3WP5eQCEdLIrMKjnGyzqp+5yFP7
di6Iuch+hzchCiFI5Q9VB6wvL7dpcSMAk7KO/0Ga+2LfGJ3PwQDaZwDZNRvKFbvEj3q74QrvkFPj
wKe1OLO2qYuM+jIyVgC4GV/QS/MxJI2cj8N4Zmsc0mRVBu+zBYKp7RshpWT0CwHikQUzaIuoTwaR
opCd7QOFdM2yi6xkuGvTGYdnys8aSyH/lsTsXe/6gLfJIWlwXCf5pIv65hWowaaGWTX5ztvnjuwh
63ddDaesx7lQZgddTPmPDwtMYbhMYJ74vQaYgcYa/KPfzoSHU5fqpywkGC9PS2/aMPUzyKr7u6Bb
63N18qmAH3Z9dHHQBMsDE/lSgJdq1BUi2HW6y3STt5Nt5/RwVBVES3j4OwQwhoUAppjpJptSw3O5
4qXcwfMB9ju+J4GH8XftMXRji+f+kZB/P5VsYNZlsZEnHZ5KhJtOlMMJj7O1pM+xPU0phAJeA+Rr
0BwOsrPLtbgG6G08GWvR+M8sXnbJkQIOqy0JRUGcf72ufZM6fy6NsYKiLwt1FEAahjrUFz3so5Vq
UFlAp6xLTeCtSiAPpuW+FjzFVNIq22h9PawwK1TZPBcHZg+eyJUfJqrVlbVu11H+fv0TpyqlaJbH
JN7IBKigun25IUEmpUOiDlCqCMQL9WOD4LsB4GoYGouueBM1gxRtY/Y5Rr/4dltLg0y6Ahmv5hnT
gbFfrjhBXqNqtFN418JU/cxDMrmH5x/IaF9fZkDWAPcF8qP9Itx3jrcE66IjY0J5Kd8lq3Tt42I7
mGi6vjNT1/lcLuOPdr4mFm6ImkAWPdbyNplL6kxp4vnPH+WfRdGZHMqRLMNciLhVEnoG69bS/HUY
7t0WE7QzVdOpO3wujdF70J5zoYhZIbMYXgYg3YrSg2I8XN+xqTf/XAaj7Wqj067IsWNcvAijewn5
G+C3DMfrUqbSDxg2UAXk5TEkiPLK5cZ54LPukxhLoeJD52lmWaxKoSYZMoqKo1ZrGe0ExVzSY2pt
50KZ06oAv6i7CrSwa3/E0b0SI1reqnNRyaSJh2lXgGGJLi9M7V2uDVzySTBQgEGAWcMg1NpVTqDZ
OC0737o2yF6MjsjHubLllHIAn1NDQQxjc9+GZAOtaRMwcmNxeWQHBSpwVftAU3WmpjKl8edimJus
J7rLRwX0w68dmlm40wC2omahDYTnAT0qzTzI05pyti5GU7hSrTr+SyEHgImABwHMxBsEE5sEYBFd
xmtmDObTDPCdRtHOeB5ze8oojOi7kifx2FOXPwTNM/DJyzlcgSnf7Xw/GWUBenVG+RE5JOjjY6uL
ZNBTp9LK+9JvbXQSzRzfVO4USIs/1YS532gQqIGxCHnSnSWvQSP9JBmYUa8W1BxWqC8uqsG6ftfH
TWKjCABtjQMLOmZJ2dcahTElqFxIVGPuYwi7V4CizYiYOie0yY8TfgjT0SJzeeOkIJbrzkA7lJzs
u+g21u55fs5iTR3UuYzxYpyZeglOdtWmkKGJZn+Ded8jZwa2uupCQg/Nql0ni9jpn4V3d+bIJhen
o28EuAlotmIX1+oxMH0T+B8KrRZuG41sbTlJ3L+gJ/7jrf8/3ke2//NIqv/6T/z6LcuHMvDAInL5
y//a5R/pb/v49PZR/ef4F//9B5k/53xkt6fk+x+6+Dv44X8Jt0716eIXdloH9XBoPsrh+FE1cf31
8/GZ45/83/7mbx9fP+V+yD/+9ftbhqHg8ad5QZb+/tdvrd7/9TsM1H+c//S/fmv8/H/9/t/4CV5z
+u2Uvv9GTuVr835i/u7Hqar/9TunCn+MSQQJHeWiqCpfxAXdx9+/BTRfQK2giqhL6DrFBUgzcLT8
63dB+wPgTyMpEQY50HwrQWkqoDiNv6X+gRFKzPWN441Ieyrq739/5cVR/Ty634AVus+CtK6wqMsG
GaSnVLw1SE6Nc6bIhymMWW7EPNVzANlYcZtod0HfVOsaAOYZ6Awo/yrlhtgQpY3QaMULzTalegI2
7G4oUOxsfbQI9kZxUPrSXQ0BlR/RDlqBmKXu65QENU9fI9GNHZdyTUq0PtVnNFy6fJjx9boooF9X
xLQ5eLqFrxTc2d3ieOALDZmCtuBGGU5dL4l3kaoMQPE1aEZ8wygfhBZNfhiEBNvQkIiWGjSLge9E
kIwgWl2VfWIEhNN0ASBwaI5S0IUSST88X7CjhNduMck57Jta6p6kUhgUUlCJ22Pgmy60DOPtqhaX
DQkTLn2inpXyOy9OS5/wqT4c1DD0N66YRiu8dfDmu0TuA1IPUeFUAd+K5Ez//jrZ85O8vO1/bgX6
tPGEYz/Aq8bYZ6GR2yTGWBdQ0BTXzGtfI03Pc6aR83NTn5cW7U9RXxBBGC4CcSg7SQYwY0Q2SdRb
qjaUdpzm/LriXM4UjVYnGvpLHcyZ/Zkh+yUjsw3eyqzKPuurJmbXfpR1U378tj3l1W+LJn0/1bja
7N/5f9HijKwm/7PNuS9Rknk/vX8Znfvs9eRlFzZn/Nt/Wx3+Dxl1ajRK4lKjrQ9G4rczq/M1j4as
LFqhYHZ+Wh3hDwlTvCPnOJxrpBiQMPnb6vB/4IqNKBbA5BgJKuVfsTqXL/v4GsHijA410v1og+fH
3z+7tsh1en3hKYbpd13jtG0l2V3fz3WyfcUCPx0IuNHo9MKjjuksIIkAJoyxbWUXCJzaR67JuaF7
H0iN39tx1aIdQu9K/znyZQ4tEwEHvnN+CHvBpm0AACOh7vvdoKTBsKBAvuOJmvNtZas0U6vFEADh
gkhqHZiVz4v9JpfkZpe0xRDbVNf7VxkdmusOkDqR4/VJ/UAr2dcWYor2TqtFHSU3MWNYPVMlL/fl
IHveTaVSVyOIL6RDHDRiQZq4AQSXro4+siJwCUqDvBcqKzeu9WYVakW7D6UKWdsSk8q3LVBgVNtA
XpxzenUoEOWhL2yTpKAhJ2GaNjHJqOsDfErG8ky+M+hnp3UFRh5DL9tFnB88BOgMxSBopTYPGPaU
O7OUUR0kILYaNk2shdJqqEp5JYYRXYNpVqNETcQWY5tUKTqSFHEbET3AJCLiZb/tTSXCtKPZYjWk
FeT0PqE6Bdo4rNatLzVuBd4wxT/kMtdFJKKxu5DStMA4Sy+7OoAIYsQ6QRElrSlzkXjLtZH4Gnm6
BIIhtZ9DSmGUEeDewAoBEiDGsL8Q6UfDeqaMUdLXoMwpOVOiFXiTeioSQ/KbxdlVnTDPTDgCZRzF
IEDGvDfqaDDTl2KGFPiiRlNx5lCl3SoKtGPVCqKV1SBd0CW0RgUYab8RwqwxcW3DDQgNgplvGJ+A
i/uAT0BTG7J5cDck/OflJ3hh7vZGkiPrqvjVNu5LaRlUgUioDJbuJlB/LYP955JhZCAVVxFGhZFX
y1IfgR8NXJQJRs2AKFJbcV1FQBTRBOf69jJcJF+yEMFCDnLl2GN2tqDIfTeoUJqF85EGnFOIQfXE
DS24ygafq2sgW6cKtTAUA1oDVan2GUouH12WBNFCikNp09PI180+zdpd0eK74bQYNWJGqQ3QTFUr
IySeVwRWjuujm4Ma6nbf0ewmF6vo4KeGtg3VrPzTv/n/j965mz2C9PzPj97DR/pBm4/40r0e/85f
T51i/AEYRlX6qlADBxIv099PnSbhPdNkgOaMgLHAzcFv/e1gK3DLRRHVZvgwmLoZ4XT+eur4P8Z4
E38HzjncY9CWaL/y1o2v8Pmtw+AVIEChkBjFQov96K9f2Bc+jZuEywbXethRkpD3l4DsA7LzyC1G
bfYfzo/159P7+u5skybMjcz69axUxtxQhHlK0nau9VKQh0NG7j1M8D7hF68fGw+jvPj1h2M/P55u
bx5uN6cfn3c/bt4PHZn7jpnFMyaAT8SeoxEWn2UPAv9a+n+6hReh57nXazA27dvuMjUeEeC8ojKu
MyNPD4eEZOTl4enh5vUD0S55wr8vCaHk/nV3XO1e7lceWR3JfnU8rja3x+PGvLU3znHlHI/r8X/Z
67V983J3uzHXd2vz+e7WvLu72R3M9efN3e36YN3cfM58/1d8dWaT2e9n+xbhvaBHpsH3b1+2T4f1
cvuye7l5enKc+5vtk0fszXFjO+uNfTzujrvFbvzE9eHucHNn366X13Xma/Tw2rcIl5qaBVmUV9LX
Xr6OaoO9fH29/9h75D7DblJy/LgPsJdgoMb/RM83OTof9x/Y3vt+1OZH/MnHnOyfffJ5er79fH8+
AV5gfTpAu573n9Cuw93nw+d7hslVD1r5+VDgQjwdNpvn0/vN551PDu8z+yuxsQpzD1TGB5SjGlG5
gjVZi6213Frjfy8IsVeLhWMSk9gmfkGW1tK6vplfSAPXNpNJP4IzrY8Dt3ctrBBqeHj/vHndJVjv
K1IR5HiLvUrJ5nn9cNqfbmdOcrxV12SPLs+ZS1N3shfpAxbNqctCfQz4Fy/aBz4gevKGZPzD9aUy
TewA3YeFg1ejwrsABhByE5fiwNXbxF4UuhbNi23QbZpKWiZ6R1r5s9ASu5OiF9qfAk4CbuBRbh9l
OcHvrTl6GqIfXX/vNfeeFMzkBibtLip9wNBCJgXFbUabo5imvAacEViG+9cM1u8YkNfX/WmzPz3v
b9/vePLwPnedWS/vz604E8psBfXLQlfRPGJVPIfa7KOG9HYk3PTDnY6uwhKTBKl+Ax7Q6yfw7YlB
9hIpEMA9oS4CeBzGCA6c2HhcU1BMwnmVpQkBRYiTdJ411C19+zVZSJOCDhc5LbyRIsY4Gd0q264u
s9rTLZ9q7bbqBunUyp14LMMg2f8DUcBfxfs8xnDsqHQWSAFvtKFuxWDhuVNAhxJi7g949mpMkx/X
ZY2ffX5lxmV9cUiMTWEinIVLHdaQJWzkEs1tcp0pO6NSUHABD8+MUk5JQeSrIK2H1k8gd15Kacuy
9zGdpFmG0lDH7TT0xGvUsK6v5ZsWjosZKfnQXAquEp7Fy8qVQIq0QdQsserVhS9L0mNHY08yU0Vz
10FSihgJcuvQKiJdsRC1GG9hqnBzI7CTqx2n6XUkIwz4aJer1UBUKiMQ1KyQo6rlG8h5dZhgM6+v
9psUdA2OwDrIKvBjEMd4OpXil1rqNpLVVGXgRDrit6zL55riv0sBqCWwwQDMj2wCIrjLtXhd2Ha+
qmFkv+DB8mqkIvGB/TdzcuxFHhF70GSpoeESvXXg4LiUolZqFSqtCgK2TjDWfiEYJpKPviV4gU+u
bxuDEgRQAEYWYzQMIzYSNN711lCGRPKjYwIysKKql03jIsmAgUmQw2d6jQ4ADThR+RJ6ZiNXshD6
Zimo3VKLe1vp6UlSZQvoOItQanvEWcKPPvxFQ4AMkQHqGDwvgPGFj89sPsA2usar68ZqOA9IZnqW
9YdQHqRsyWduNdcUPnkII/QsKrHIVbHWlBdcKexEbIyUhtmi1qUnSfc5EoTlXMV3SqkEGYqFhSHJ
LzOqG9V6AvhnqbdcUO9tI0XmNxyGZ2cuCOsijweNq4HwA2tBvm38ijNvIHOjoOwLoE0EeqvZaggo
zbhrxVt1oC3JdV9Z/aJm6eNdx6KQ0gJVlsjizQQ1hzSigJqCsCn3yq55SLflk/Eu347578fyJnwY
9vTWP9HPYG+sXbu0uhkHiJnPQtzGfAKz5q4vYi7u8AnZg3THH7WdfJt9qo4HQHTU3bq93hDuB78P
ASG6qpbSTrqXZ0w9u+vsFzAPSutLso/2wMHyipDodbosPXkhKt06wwjI9Q1n1QjXA1R7ADMbUVuR
7mVuMhcqOV9XdWcJbcIRAbX8u9JL+acZKRNikAKGSQCwLibRVWZPvVxyhVyjgyWD3l0v8s4aWuFJ
71FL8fOWpKVgctHaz39IoP8GCjVpjB9aAlzc3AX+AlJ6mn6jGMUT7RaNEoDY+SYuOzTmVVbCbcUM
0O48wMoMjkjhyfAHMlSvdfcsCM+9khA3XwnD4FD+XcQB8tyjBhyxCIT3WtebUfCe1fkL3uuFUkZz
lZWJdasCWjKAJgaUbV1njHIWykZMXSw3yagBMlFPfsmS2J7ZXVzCc/8DZwgPDm0fsP6iBszmy0sa
CmpTi+LQWfKQ8Iu2bA9anM31DEysBELgHegwOGNu41IIssNlxclVZyl1OhAj0lOClPKvTX3AYo7o
HkjujxkUVBXZpjIVqLmuJoadFcWVtAFSK5B9hkafsTJsYPclBekUYE6ijgHc9cu1SB0E+0XbWSCP
wLRTFxt3hhTW276gjZN5gQTanH4OwWQ8BfaUgN4qY/+wjzBul0JdL8niJIYqtJWerbWyPBWpKAWY
zOM4EF0Cjp0I1I+s2G2Emfd66uwEDT4+ELzggX8952dWXJFQZEyiFLuqoLEK1LOuNXSquPx1NYQt
kUcoCPQFsm2skj4EaFvhWitKPG0RKnGzFvDGz7R7Mm19f6oIsAnRWw84axlAx5f7yMVZi0pf0lkh
8sdAy84VtKaJ3r7tBn0duYNO0F2dLCo1RS8i4L5tNHdXwC+Pl3LbSVCnTiNhnNznnWYHsjDTLvfl
zLHHjAZ5EIMhsAJmL6Nbntj0UYPX0hIkkJKZbl2mr0ov5LsyyEZbFLlHVW3TJUU0jDBe8KpD1SfA
B+HVWIxMjorp2/VzGTeE+SK0cKAAB7d+bFZhTHwph2quC01jaV0jL5NB0ggcBX8RN93c9R1/1KUo
WIaRVBxdoQb8diZuVnLdywW5bSzwC2A4DLyhpA6GaNmqAD518zTYUIlf+r14zHm+n/FVvq0TndM6
AIWR9xqZNtkwDKRvpQ7GpMIykpR6INmL8S6UwD4Xnc6PyznsdvaRHmujwOZBdRCB0thtcamHvBCr
UgykU2sIi13M1U/AbOgBXzO8xFXBz9zgb8YDSHEonQJ8aSygou/jUhjHJWlf6lpkuaFW2/zAtdu0
oc1Krav2WGlBiwemQ7dE6M3RY3+zlV+SR48E2wvrzEgGD13TlpURWeqg5UQEO2rZ5J5Jc/+lNPJl
mqXezDl+s1aQCBcaKFNo0oQSMRsbSFWPvLoKQ1WUvJkPHhhiaBZb128Fc3yo7OKG4lHGpZDwD9sT
nyiNENcaaEMyIVSkTaIHcXVUUSOUwB4Gz97J/D7KZ+a6GBWFUKCaQmNGmUCxYb2tVMm9VK/LxNLy
vHoL4jpyErw54EtSfOl0fYHMNo6yxnIW0hF4a4DMw1z7FmGBK0VCYtV1IBxcFPDuA5rMEZdMSQHd
BmgKUaXEuCHje7h0qJW86hJLKqXIoYIfnkpJ8n9136APgL3Dew8MG1gxxuYHqPirGJBILAXjR/oi
kar0UeSHPF40ZVHNeN9sAICkB49cAB4yaNnY2MQo4EDFJi7aMLECTZf0lZbLyISknmQEpl4qsXzg
wUdmYNS8GKi6y7syfaa5zgHnVGmG0I6FFNReYODU/JekjMtXcHCl4YeeAnYqi/20s/00qEECKwei
HFo9AJSqm5aKlW55YWTMZLG/HRDcbgwCafC6kaMCnhhjOaqmKUsgJpugH/QXOkWKA7MgnXVd2Rgr
AbYOSEHiCGjkI/kK64J6HnC0OLSimW1XAIFOb4KXgtPbZyGQZcAuGkNKUC1T769L/bY2HBQg8cdG
N1TJBNalKjoj4GiOgwKvqgHEej4lSZjNEep+sxQSzC4ibBFO2wh9xzxq6oAeX0CGxZZhFCLmZuW6
T60O4ZJu1nzBvQhILCgzzF/fVwZgI7ygGkb70JvGrqzG3tVUSRML6cbC7kJjIErQZzOWlpmAHkvr
AFoWsDRAzCGX8JWdP3MMI6Fr3NYAvFzRU+Af6r532+khGj3agq6FTs/vipiKpucHHuY2et+u9aon
glD0DibQvSU1BuHxV88Un4RmDvwr4rlh+UgTvZaDZGSHNGK4bEGodIuQK6WZlU/tL1KT8FShqwhm
pMtbAVDwIEkKSAlLJbjTfd/fdyHYIn99LTCNY+oENINwiS6lcJXOpVIpx1YeiPQmaLjGAfRL+g90
Bd6OKKKrUwUDwbjW80P0M0Cv50YMn74NF3rfiZaigeDkH6wFK0FaC4KAVXYphXLtUMBnjWGvhPgz
k/jOrrzCj2bEfDMk0Eh9RNgSYOVxrxlLD5+g4upRTFxl3IELIwzsBrSwhBq9/8g5RistiOYil2/P
8ihUhmuMrKmApTE7SIPaywL4A5auu40lRD2/lCOOM2lYJve/uo0wIPCP4cthldDyy20ExkaFbtQe
kOaShDBMSIt0E9I4mqMv+74k6AIYJkd6SdAks9ngrhpkvsqQZEYrl/qUdwg5ClKhYwftXkotSh/X
l/X92NDeD88UsbSCIJNdFnr71QquCMRlrbYuYSWUxQBM5RSMB67sREMXLXkcrfOrYkcDBpQI1HmQ
yOeZYCsc0lDihpjDDG9adLYqVFzhKAWX7eqmRMutAJsVWl6SlDNZZSbQgeEcVQbaODZD4WVlXtW+
FNq6530OlrJzb/xMS1aR5oUO7YfB9NKhcLg44m4LAfMifJJ2M+v+/iQhnwRAR4zdjsU7tqKAjpWy
j2OQk2p8ELRENKifLJJECFs0KktIP+ei3grW9c0eVfMsuPtaMxLpaMZCN8w4wH+punrLo3lXdV3T
VXTO5hq0CHZhODeW/V1xsTTIAmI0UjNQqUspRliHFfKCrtmXLe026GtFNrD20QZjRSEUa+Yh+CZu
bK0DPgDqM6NdYyEPPGC9Khg/40y5ozxmAcOHGB2wYGgG18L17fsmCXqCV+ArNIXWsJJQkTSkshF1
M3L7dJ2qsU7QxRcdurL0FtdFMdHi6I0BNhbvG3pxgQfMRlBqgP+Lyplm+qJWPoAatm8PKijFgwE4
CxLvbRHRarJTh7WXGERqadr/qsOOoGPMzyDVi58EIrDLU4wruUStKlZAoYbniMultCcGj5bWrNDl
Xw10Rllow0SJB/+IbJPUwAEuNtOBjOSHTb5uIi7binIwFy9OHB/aoTE1iK3Bulg/OhzaNOGQ2TOT
DLNoNidzRmJ7yLMCVEvwtLmU3Xdx4y1A0xfaS1Gk5BmnEwjEqFnjBTHDRm1vwkgEa3naCzstkRP7
urZMihqTNaj+j4gBzI3zIin146HGyriCH4DQUsjPQ8GBxapoRO7XkoRQTazrTBjz/glBDuTJGg2+
/5e6L1mOW8e2/SK+YN9MyWSmesnqLGnCsC0LBEiQANEQxNffledWvDhOO6yoN3uTGpwoC0kQ3NjN
ashq172IYb0KYXj+SXz80yMdHTOR3eFVgXrx6/FDoNriLYast+FFAQcBvRT3pC/Kq2QpM/3/sH8F
ghbMLeHeiY7Fr4t5OmI6bbB/fdJleyCQwzakaXAVb7n/5Ll+i/sZuge48HJQf9B5Om3C+25TLGZY
KiqM+tL7pNz5cggvDB233TJP/JPP+LeQf1zvqNtzdAtFv/xkHw2UPhI6K8ijU108Wh6Ss6rg8397
sRxXySEzD9bSMfKcbKCKKjGvbEhhT5iy24mN8Tk3jP3XhTBWQf8do3h0qVHe//qaXK9jmLeOOObF
7OpBTf0hWv32yWH4wxuCHQe6PAi+CeSQT75b/GmA9qcwaQJNine8QaCjcwIgj1SYYMaTsp9s3vEV
/HIrw9sMZxyzEgy60Q0/WVB0ZAnQ3gc+I5jU1IReFeDZowP5E41ujCr/HiuOd/zpagBKgMyBduSR
+P/rJlI7FpkkWC1zSQWn316zerJrdU1WwXZLXt3aNSSfNGRQ+h6f4pd1IbuA4ht3SoxkqzrtQmrL
fAydAYv5vdSPIurkeqYTquHh5RO1i0UmoeASq+A1mebxOsz5it47HKFaHnhW7IdqgrZtMWt6T1iy
VbVKIwewGUt9Y5asXBuTEP4wiE4mdQ53JyjH5Usy7pHGHV3dZNo/dPgUsjrTer4sRTBCbr8kIRyZ
8jxDAy9w8VMsM/XKNYP8fkSEsI3Rc7wnUN8AkkZDVDPFP74eROrL3ZAUbK5HeBD3u5SIARNJU2i7
77t5e+TWRudQmUImN2dkvghZWPysgio6n3jS6QNsINhVRjeC/mHSVaTpVcZuAWXhE1Sw1vFsATsC
ul4yzL/PKZpZtTFoFddA0M9XSixS1j2VQbHfoOMKpgdj5FV2IUwcM6LwTCpkyeWWh9t4sULMCJ0w
a0t4jG1s/gqSRgfVf9aZRxSEw6uxuhtrjusRriJBFN2bWTAo4G247mt0pOgLDIgVBOvjfN72kXfq
nUQA09fZqobHqhyT7XyaYNy1BH76AkRTOtQctlePNpnpVwfXZ3ppRF7MDbMF9DakAnZjJB6s7Dg6
+k3HnXa2DoUM7jLl2QuJ0G5qdD+XppW5KjEKYJnTGCNHHrrXPFivvcq5PBSadAKAsGT19eoISK6p
F+tZEIvF1WWfJmtL8p6+blHevyaBDPJ6US7OzoOhxHdsgH8Az3QyV8iFsWmguczXYSbdUnehJ1cB
WTVkZFlRfmNhCofugZAC8qpHybtmVLQYap2O+nshQGjBIw/pV7tsy7d1U9n12On8TWKyXVzOVvRr
bWwh74bYrHHNq9xGdVhqdU+6YAUZJ+3kkYKzCdf6vOiiehbSs12xWV62VonkHNaWfbDTyKAxSw+T
JWvIgMWaZCiTc2UEB93SjXfVaud304/V1340zDUeDd5LIhb+FolUfcUkLXiiMkp/kAkAtLrzc8kg
7rZK2RaFDc97miIRy6lNtzY1U4pxe2IS10y9DW915de8URD1fiz1ZrN6nip9p+BqWYBWglb9Xkaz
QsnY5+NlggP00QcM0FDYtSowqdZuxtsaEvJgEeEf7VZtL0EZGlJXymxwqdzcKuoxLfXa9IWMW5jT
ZXyP6pGw/YzpqMAm9v5lRKt53W8+UIcq3oIj1nQoYJW+GqGbFcoaz3y08pKgmqRtkIj0fSvszCAz
6orhLK+sbJfEgSi5IHdL0dzsNlfnZKnug77y5iJEO+krukk+2082Ca7lPOZvwcScPgd2YboMOyro
bssT/YWW5ZjuVafJ+eAlYzuMAksoDkCXcNgHQPfY8zVGRrH3yo/XqrDZzzEv3X0uJ5/XJbNLXC/Y
AlWnXC/hLo79+BjIsn8ObJrexquCqTfZuCWAkXBYX+qRlm8+cvKGM3yP9TZyUrWYWc7Zni8RvwB/
xRWNUMFWtTSJEaiSwhWs1nm3QIh3tnALi9BMANgReQj2LrPZd+vJutQ98+4Zl1BeHIzarKldFExu
HwWQD6njmLtp78qB3cVbX4a71WTZo4kgS78TydYr2Fgu5kZ5zh1eiILwl4C1Xgq9tEBB4gEffQSV
CY+Z6cplFO5KmDVdFmFP3qnOSg5/sV6/GqXUnU8E+TJPU/AWoxD/8DnU0GrpRoMOXMTHHQ7OMLTh
qJatoWk3/aRUpkm9zH7sb2UINCzmTdv2wDgHHkQLRn6IlfIPgaO17RyScnsWbf0Elc0+r/Dc2j7H
GuRnkgVwO2TKscdUqvwbEnhJ94nh6w2m/9FH5/h0G7Aqc225bfO3VeKjrs2gku8Vn4U7M6g6ocS4
DuNbP8o1BLilAiHWoeze0UTO/EJTan4kXcoGOAEG7juwSi7cgxu2XWdsrjpsHcepzYGm3ueg2oZt
5xb8zYgEia3LoFqHQ8yp/dKzLviCqWzwbQv9enMcDrytc2dxR/Akep5syQ0GqdRgkpH7Ptk76tAf
7TOHKUjqJWaNI0iQF8nEzQ8kU/pxdQaHLS8n+xBSlv7o+wQ3glvXBR/oGMlvJLcbQiPrcJNkEY9x
NU8jCNSl6qfGhiaLGtTH3bP0YTWFl36iuIcPWg/8SxLqjrfzppJpB4NVwZqBVcPdkir9bpOpOwcD
VP3ol6EbGzPhxeG84fDWYon1Iy62/HvVJ5lB+I7cM7EJexVjLpZ9gptoagqS8Y/ALflbNQ6j3ZNB
LLZOTCooJuWBfYsgxeQbF4R5i+8KRgNAIIxXQ8EIqftihYbMNq8LdqdYVYmaYxieBl8i3lQ6oPC8
A9i2q0OJyNdA2ck8j70r1kZ0+KV15ruh32ejg2GmWDyRF2u/yawOnZj8bkMyG+99TmYYZxc+tbUf
IqxaUQtRwzSH8lWD+J49d6XPtrM8MOYhDgDma0nQz1DUB8IO1LV8JrLu1o4kdSKVfUtKiadYyn6e
D3LjBWS4ratmBN20/KpUV+IYEMha7sxk8QApMLIMbFfLdZMiHwkx+qrMExSoineFuTBkNwn8sLEt
qnJNxdbyx7hO8VcpXXGZ2o29oTO13AaK+B+wEhU/gj6CNjSGHHaugXjvogPufSgkTkEH/zUmhqBe
tr6/6VKKFCiODfi03WBptY9pzkKQBcTwOGBCG+7sEogMmcA6sDpI5+C70WP8XehoNjs1LExh412J
oDOmX0Ogim2t9Nhth3yw8GnNFOkAaRwH19fAacHMZEeR8DE87Wo1/RFXQ1rUlZNDsB/sPM+vFeov
ugtwv8y7EIjbB5olBIo7Genxj3poCjYJxd4f9GTJzxUirEC3+jKANavh/AVpJxhNKBBGf1B6wBcT
eYy2ropupt2Zsz7HZyeP8dDMpt9al6QiwGkulx/MZqHZY8Y4+gbXEri5PWcbqDSUB+zCogOb7twK
EByyM4TRAo0JNWYXaCQqPPTIQnZpFKGcAm63st40NDCiui/FHAVtuuqpeIFAM3ksBreAxQvzn4Hs
ZrHk5BwzjsA/l8Ei81uNmZs/F5P040UxjcCBDtQgu2goxAUg6AwhgaA1ZtbQa7fhBoZj0tsLwoJN
7yBsE4QXFrl2fJHxbNDvaY8kExYCSzCMDccIc2zNzM3WTEaz7bCakgIBiCFZ1bVBSEOy662w9CId
wFJ5Jd6Dl3qGQYsUok6TbqsuAL/h6gqKC0j8EE5S8zAivzGXzvZb+iWB5yZ8/SjANkuLv52w/TaT
tXryfATYbM1sWZ2tCBEQS0LK0zUrZnTsYRZk4U/lGg8bQ/EdDuRrYUoX1rqgZfjCJqcgU5yCME1x
eWYoGfD/zMpzlUor64n3OkRJAMRQPQiuQQLHPRo1eTwsWY0kjYcoEI3N9rTAdXlYOOL0YyTx4q6M
5z10nqla7IHNugt3m6SFfYqiwfu7tEcHUJyT0QkA8lZg8mlRQ++vtz/LrpugL0HFOu1lEvAQwHDd
B89FrOh4KyFYwdtiIQbU1lxkXXiBYjip9tYQRd+0wPybIydC2RI1RQp5kSbbyPI8rynfWmIAPngs
SRKYZpy6JDj0S74F19RWIoXbJ7EBogGZ5xdlInxaNoOf1T7p/IJML8+OBRkEnrENwhEsjNdHz4Uw
EISrK1hNQfgT2YW6EeFkEVxB8Bjl3s7c+kvdoYfwUYUVOPOJY0n8LZ+mpbyec67tvSjHLDnohY7H
rFFJ+wwuRXG8/lc+bl+3CNqzui4K0y233E9o2dcyYDPMi6BHh5KvorN+D4dyQKqmMepHRyLrb2YG
5F4zzcl4Dgt268FlD7IYd1ak+LbrAzmNe9r3A7uqVE8ViC2ssHdR6OYFeVNqXgsLKsNtsqBxXifL
Epp3EDmyqS0za786FiNEl8Wayl1aLlzVZPTVPYZE0dQmG83npt8ACG5lyNbpYGQfxVD61gUqiirN
lnDv3eIKXUfUlX3LFviCI6WT3hYfHSTwuhunAqR3dvPJU+csXZsJWf22N1AYJPc85kWy07F3wSXQ
AaBYhDwJIbcdpMwBlshs/KjxEqf9ikQy2nUdm8LvUQUd5LNCkjXRoCbpYj546ebxy6bKaKm3TGl+
PbCyo9dedkAPbWE82FYHqxcP6OU7+WqCJBsuMyuYflrTeWKQouxRv9VjL5foUAGjT8+JGRDnaLIm
wV6vi/jooB/9EhUeEi1dsBhIt20Z4XVI4oydwW2P3FfwH+I1STG8a2SYrOMlCeQwN1QQsNgMet4X
GMkmuqm4QRmFTloQ3akJgxv4KUJ1AbB26hByprXLdyZHdoT/gkc8H/WMr3XcCMVNX7EcSUYWMwqd
P7fZ724bpupuAOqv+059NEGQD5VleansVg5f3YCmxiVl4QYPk0TF2Y3FD/c3QRqv6zWfVYbqs4Ig
zNQip03HJu2B2jwTocP5V6tI87ueZwVbasdcUiC384Q/Z6YPxJtn0v2kbs2y6WzqsM59GWpELk7R
FW95xMOLolw8AhdyoHJ7Mn0yy4+NhMlAzqiuVHSXhyN/jiyOSwunnO4uFRNqdWomeMcIBt4GNox9
EHxSVctmVsKqbXJiqYteG7rDo5eXY8hKfVktIcr3ManSi85BCbIeXGau8myBcIZWUzm1MutJXwOq
EX9ouNqOOzQYcDOoQcgfmSUlCjFVuDtWAEmHr2eESvqcD12Gjt1M+j3+HlB2cUCyF5S4sz9448an
KIl73/KtTHlTSgmTszTT6dUGkYqkne0cq4M68p1qFCCjOagAHw9AI0Xct4sdig+/sAN0z2ZxMLmw
V7OJyrEWVW/ecDfztfbR2ql2QyclqN3AhssCEhcw7aDVsLY0FrKNpIXkkaJTfDaz43e+hBJqPiUr
KrrHhHLbUVC2HvFG0EVA2tDd635Ev67PVhg3MrnZH/ka5e+uINPYBNb5e6H5hh5bGMnrYkkKHFgf
Z1/1wkyGchngP+l45BtNY/pNdmjT7iW1rjygppzEzRKEIic1DV0IcYyRbu9FoYB3RXbS5awJ8mz4
lnmeXcVVt/qmcqYK2yxk9gEdEhm1KYuWh7FMfLrjsaeuWSNhnn2QjADdrgD37lYA6F6XsoIBeg79
1bjZ6KBkHSUi/JBu2tLWRZhZNNsaan/Ggght12Bh4ide3FjU2xbMtgHVjLyV2RigMZAuq61Bumcv
EeWxgOiZxuVJKjG9zQr6tXtoUW7wE4GY/Os6eRb0zTAPUXSmMxNH7ZYQZCEMRaJplJqiqLbORthi
p1J0sKdZfC8SNvNdF3R9WxkHrTFIPaCGnc1LtPamaCjqdfzgJEBi3qNkeAKPDzIjpUIzdKemFCe3
cjl9DOnS9bXWcPdp4s1+9BMaPM0mBi8OFSPp+5KQqW9GnJ3bpHNAMObIjNG9LPUA1ZJqgsVvmkXv
QcaMq9eqMI/RCmCZG7YE+YVEu+9sNGEFqVfDRXRxdECadtVK5vdJD8WMYnWhL9AZKwbUO0j6dwEL
PVyo0XeBM+VS2deuHCJ4J9UQxwWiBrjj0oJVMcbFpU+WRNSuI4zWJInQO0Ng0SiAeTW/ujhaZpjK
BgLDEzoS1GeJtihKOc/9blkDBNvIIaut8R2XMeLsmqGZuWwQmwYlieYN9Vv37oxEPLddWnFEdRag
FILa/R2SIWSzY9k5XyM5VD8ldVg5nTnhDS1xbwMUtwC1oCFsO5wP6RqUkIuhLG8X0dGPgJsYercl
y16gykjVruNG4mMfzBrszByhQSylXfobayHa1XYIaes1LccR0YeX49oMi4iRdw1CXCFXlH3Tc1tG
DQuV/5omEpNYyLkY21AEPRSZ2kizIyB1lcfuUvGTmG7tGwzaeXxWZZilXqbLAmobJbP6tnnl0Gu0
IoLsR6qhPD/pRMHOD8O1FQSV1cEtBp0WdGSydHwQ4bjxmyDoy6GN+4q+4TCOW1Piyo12OYqiQ9IL
BpE/meugLdHonxA4kEMAnxqReFfMgpPDWs3Ct11XdsveqJSi3AmLKdsR7YSqWSIneFqgNYdQNEHC
uDaQxe2Rwc7RTQVh/LCWRC8QZNPx6HYGo7SphZkj1VAR1XlSz0PaL2dBB4vZczMH2U9DdYDKvUej
aleVhNyvOnYPFecXaENJAd8Y6NPuJO0UaKLVMkZ1Cnm1eBfaiMNNDjJf2y4289LtYpnablcOPg9b
m230A0JIJYSLnU/68xEEO5LvUK1Y97B0gzKNBRQObSOVFDddiQqmASww/FnybkSdj3TxUvDQqUPi
dWfqAtVXtNNJbO+1KZInfB6QRVowJb4aljmC/0YwmhvQWtHHCPhgMeAKwnbOmCC7aKX4fND1emLx
HMc4C2X42oGvRNtq3tAS6hPAkhpVsXE80MjhXzs2FZiJeAhc19FcZHAh7GkY7MqxQ2sX3ZLgYWGc
Elzuc/gj6mhe1gE6M/25X/XoDhTTj7KO7SRu3YQuwDWGvqFBxWA2yB3Etrpk8ELxl3xFQt6g+A2n
M6EzTmDzOyNWkVKVT6WoAlx/yKfozgOxp8k9Bhs9v1tQbdzQAtn/rkgDdIo6eH2JoEhJw7UcPyop
/WOGKZWvzaSSCL01Ol7RwUbAXbn0SLXP+hd09EBsHswynRVdmVFcaNhk9JQ2deuM8UmNmI8EKXT9
cLnoUVYtL3OkvZkrLhA5/YvMwGWrPRGgSiPHW+0BLdXgTDuoa9WzqxY0rgKoa/0vPu6/UsI5akw+
6OXnTw1lt1M5t180J///lYCDK/K/hnlHUctfZCfvvk3f+Ld/q7798w/+I4VTFP8HqHv02KHoeGSx
l5jA/Uf1rUyg3wbhZIzSASYDRRCT0/9I4VTQuwHYKzzOh4+O0BHmhf+RwsHfOzJ0gHzEsDUDGOW/
Un07xWQDWYwoBShsAWT2EWR2ArgC+bxSaeXSVh5hzIAORg9Q3lrPvM/lLgZg6CbgVp9bv8UJkBJx
dV9hMHeNfgK7SoIQctKIjgAChLYNAZhDW5FIVUO/K9hVhoaHvMffIQCZNQXEJs//tdF3/zun/LfS
zFFy89/jy+OvB1gMbT5oDIFrfko4i8YAYN+uSsCLzss7Dr2py6riMSx5yQZryCl7hZFpiJSIBbQu
BhQPG/MS5THkWes5pdmBlf20tyHde4ZNcKkZagkdxQs1ibVec/Om+vkeImLy5eiFAtbNVL11YwH/
JwZG8i52AEhLt7mDRDfmsq8A9Oi81jteqbzVsB+4CS2nZ3AdU3tWBHY/mDLeo6Rjlwta8p+gQH7f
j6Nna4U5MpinR2/0X8fIKFr5bMYhaVHvusdRUGVqBDhy2VU9qkdIELzI0IM9ZBb7/e/v4sRaB4oj
GMpDERh4oaOPSRUef9u/4LLTOHFSGhW1ZsX/ADhePekRzNQZZd9eiG4/FsB6F4ajs2/tcwCO4MUW
iR9//xkng3T8ChznozfSUWHqiHX79VfMvdADknXdrjaJkBZjhByu4wfURJ/TGJ7b2If/EoB2XBL4
HnAfj1qywOEcf9K/HhxTxM5oCfpQuULWE8oNL1wu96qcPlvo97eLhXLAb4AVjo7o518XgmQ8gWAa
+LUpGzc4w2d+PnRzpveTjNGiLJahVksZXzDLss/YgUcAwr+AAv88JHgi+MbAc4T2x8naHd4sJu9G
t0On5wMXUkCLYxp2pSJFC8PgR+BRu9qNaqci/zx17DP/mj89/HGjgebDJvy2yyogqFYtnF/nrHsJ
u/mbk/kLS0ZkWivGizraT9N/yYM4PjT4sojZoM4DCnd6pGmwruGEzKwVq8rOKSWwNBtK8fT3I3uC
NMEqwC0jmEfA9QHccqqpDaQkqqqiWtpioP1uq9IJAQuggmlI6SeozH/Q5L++RqwF+DL01YBqQaz4
9QgV+boCMZMteI3ppZHFk4yyn0E/sYaGoajR20E7bBvBohx3sVZf//6k/3wKJ8sfBd5AZkxBES5P
6SwKAI0CJ2xpkUG+L8BMhG55K0L9lhDoV3R8j35wV1OX71hfPIRB9XakaCABhDgKddlBEkzJTDnQ
Zihe//7b/vAWfvlpJwdcK37EX+CnFVl1EaPlVKX6O17N2d+X+UOYLGMwXo4MR4Sn36BmecBLdCb9
0rLUPRRaHco5ATYWQ+DSmFYFbN+H/XW5Jn0dDwA4ra78zCT2iMj67S0gQOPuRFoSFyfQJsq0hqSl
wyEo5dwWqah2q0g+s9M4QWwdjzXoL0grwgijEBy4X49aOIMMvIYWq7DiiWzFox7184TbdnGq/fum
/h70wTfHegDk4/6BScuvS7F0rELMb5Y28WI586R4oZhp1rHp04PNYMdDy/gz3safHg8a4ggO2T/c
7JPEqVoAoHdMLW0qIJVVgWWe98t3nRYXkJl4//vz/emzhQZBDqAWWBSADJ58tkDI+LjbFgg7bwxe
K4GEnGs584Zss4OWA1sPQgOvvuryBUOXJpTiMyrHH89tApAu0MBletRG/3WPIYcXhBLM0XbJ0+sK
V/wlBZdvrzuPPqX5ueG1XEURQ9eSzgfkrfcUE8T6k304gav9c6bSf+I/JlO4hE5e9FCRWcb9tEDj
Zn6B1sn9FsXXmD4AuSaekdrd4e7ytcw+0h74azcjbf+/Mpd/yDf/YXecfjnw5UGQQo4FXsTJe7Cc
cYxxyALsj91aZoOragjnw9AxULiyaa9S1ULUf9jnEpoZrtJdgKo263dBHLRaJ2k9bVGD0SeG1zIY
zoqwCo/40vAT8OLvhxOqI9D+QUaCH4ku7a8vKywxqfJZGOHiSp+oScoLBuZtAf252ttg/eRW+T10
4iqBcV0CXjHOaHqyKwrCPBgqjhEYMMq+DwN9yKCg82GDz9LbE3frY46JjxyLgcV81AeOT2IKQEsg
EUG/Fm3h+BzkrBePyTpqdXXnCPJKtIJHGG9vGMzx6cKRuNpBGWM9E0CnmHDgNboJc816V+4wo3rT
eWnPjsJ8INOg8aQzJBNR339ZLN5POvKyzmK37IQGeBuoBZBC3A+iP6OZnb4rcCRga49nwaeNU3Ua
jVcz9bmALWVrUEC1WcbLL44AEFl6+ITTdfosLp9G//9dD7ABVJ4oJE9JWT1wlDZEL6RdkJ1fzizM
vmBYn39yAk9D8nEVIMDAMwR6+5iz/noCx3+Mc0Lu27jzI3AF/XfvMP5MxZXiYVtpzz9Z8DQ/xIKg
WoIthaQmQQFykoU7sfZlFg1bG5OCYIYB86zeyG/xEv2IxmEBkJLSms3pZ3pRv+lmHBdGTgwnXawP
uufJk2YYzzANlfF2lNMCa9SljefksdOAIQ7oql3EFr6RGXsq/Ueflw9TSG8B5rnqkAH5mb9AlprV
turnT2Ll6UeJn4VCATHqaCIEY6aTS95NBHMhfAtQIQcBGr3y9BytzgreA5s4/yQs/uFIHakbxwII
NOXkVAtsAFVEgwXjEAPJ2Cwe0gUkETvwV3xNUCW0mAiFu9xH36D6ud/UphpUfuAGzekexwNN4JV+
//tv+sNxAHUTzBJcF8izTnl6BsBirAU7SKZyvVfIRRogdESbFf5bnGwvzBDaEDr2+7+v+9tVDT44
LklUgtAyOPJnToIhejaI546t7aaGjzH3x1FBwQd0dd1E27hk/mqdzHyJISYaD2wAfFpyqd///jP+
Qd3/+6Y6/owY5Etw1IFK+u2VmFEmlpjAtum4Ju+Z6F4B87ldw9gcukL/HFaTP6JDn5EaNAECpUix
nY2jx0yq6r8E5XI+jKB1GAzYz9yCcX5aEPTJp2BeLiFbtuzTwM9fimDpb4GXyzBR8NF5Nfm1ncNx
es043F/nxIcAPPj40KVzdTC9gZHdMsk9BEhVowDy4JvgIKRafjNjAi8l8O8wNeYYe03xuUvZ9yko
iguIoiQwdoncveZAKI8m3VXoIO+nOH6Wa+LuN8iKwj5gsGcx2JI3Eu3mGoj6+ZYr7Q99xYsWsn0g
DNoF+AWyru56HGR6A5kldEXycCkv3RoBW1ZAivwgCp34Tz7GP5wKvAmkT6h50PL7LUgEmwRm1lQA
Pk/JY0bSJ2zq97kQb0ZhcEWBNc68OpNF0pIt+PHJWUCo/fUo4FYGfQYMJHyhoNz/GoqBfy3TYVxs
u8Il/r0cZfcUY4B4xn34nC2V+yQZ/03kFY0wKM9C6imCaiYMdk6SD049CO85fOFFQbpnEwkgq2mR
7YCc6n4AX5fT3egkrEnGAIjbtVu/jkHCHiElU1ySYs4/LLM4iAzACc2VmGr4LiamWeRMPdImRLMh
3Nx9uFVxU00SQ6ECfyjMVHgQQLPepMrQw9+38PdoAh9RqOaBF4qGAIyvft3CMdu2allXfE0QcWsK
sdC7paLlbSkczg6GSueldeAFxEfwyN+XPtK4fn+BaHrg9sIvAC32NLz2EXDMXYc2RNezie4HNgHd
BmzueQwpyL4WIhevM2bEGAwSV5wvgkIQKecBv4Xe+PTuSkq/kinXqCUpPZ9U5u5gooGRih9MesnE
vL2UeZ+cx8J+jMZFN6wv1WU8RONNuUaonGQ3ZSkAhYBwacOd3YPxON85mb1iGnwTFmN0FsdzeinK
edn1K3/yFf8G+wg42Es9nydKxV+Xghdv21yB7QCX6uvJJe587JbiTGSxvAO2sGiQsVT3dkvFzZpC
taPpJJB9reBpch4Aw3HWlyx+hEncPO+Ag2o97tuzKTPiFSiw6MC6fGpGZ4o6mQTgiBTXzEsP+Z4n
9G2qdkgHINMwoQGQTDLCmmpGf6EVSXhkWfAFdmlqxMQFk/Cx7oBtuOzYChBeoaz/Fgwm+IY8O3pU
a5J9y5w0sgmqAbd2pGLeMh2JVzdWbOfl6r4MzIz7ErCs8xBA1duxg/XQEQXSWBF0daDiAn1yhnEk
eKTFtz420YpxsA0hR1xmPmvFpOdkp+QkbxaCbvJ+kFMHtBJz15kAYTfrQyL3TPRAxXVBEOeHDXpY
Z1O+qkcOIB7UFEkoXr0dxV5JPkPYLwmqm4hG4hpyE109gP77Viayv8z6Xu/HmUD+luRxXWK+W9u8
0Kxd5gHQT4G27itymQzjuYWugOICDzT6vminkhhgA2Z5sQ2MncUwB3kPiTV321bmzf9wdmbLbSNL
Gn6XuccE1gIQMTMX3EVCpHbbfYOwZTX2fcfTz0f1mXNkHFOcRkTftCUVwUJlVVbmvwwRHWrgHf4x
TvpwP+hqsDWRuaSHMIZLCx7MspITlhqN+bWfK7e+KwMQl/AqWdWtDYReQ+Vhr8S+8YYDKz1XT8jA
BEZuvN7aqilz0d0DmALYryy2dQvB6GYouRRvMtHSq1AVPSJ312IPKUTLKqDJ94BsIrjlXtgiSouK
z42VFMFWt4LmKA8i2PvIPO3ishofZEmlzwzsrqWX38XDfjQH794UJC24xNhOBByJGnfwqISR4hRG
nm7rvJRfSltLDwG4v3XWDe6mKmUlgbWYNvu+jIpVkQr7BYh1uzmrTv0RNKLYjaneF0C/Ix9HxCH5
Ajpo5HhNh1sXuMpSVaXaWsiJre7R8CuAAZhrMJjNauyFRJApwUOo9vkeWrL9MrStvaaV3T+UEvnF
AhpJcVsOmLlkbbzMW3R/c61WjnXqFbh1qvqtK8DCFhUSmJFiHrOsxHADzPFK2HWAJ1bSAEPLM0sA
AjWkfT10xdEQYflImHxrgM+shJXHK4k7xbYuVfPGriN7L1uBtMNahH6pIZlPIH/BP3mu/bVXwv6h
99XxNY95meDKLLiqZvwQUV++beS8XqVxZB0HbLNuTdNtb8tmNH+onAKvdopyhOcm4dfciNTt+zuF
6STWMTiUo4uKC/e4esgOCgCjfmeCCFlVScnVD4B1fevqHd2qALX0J4UOwcOAYNQO5Q8bLKJcwDzz
hpMUJWtbq/q7Bo+Eh6zXggNoq2wD905sVNMd1pIKRT/GnnDZy4Z1KLgN76Mk/N6JHuGi2sVYRZZq
bRcL414kFYdRXgIaBFx9F3BFvUM1Aqcdao0y6gKjNJ7qbNRuuxrIO5p1GcliGBl2thBA48GwN1ia
BgbkARF3z6lUrFFrGvGyDpWjGbJ++YiSuik4EhFGsrYqQU1oy/dTsK5T2l1t07pcSAI169YuZ+03
jIOUY1pZ+Te1KcNDpfniZ9en8LqKDpy6mQdbZOJpMaeJgqdAGcneEg+34Gsm6zwjqJb0aGTNDtn0
dl/E1U3uW96pta1yk0IW3OuUE49BFFtojKTNKh2a4qGxrPGPsayCL2LQh/vU9h/TLpPexGjq7D2B
saSGphw1mG3LOGzTZTiMzZ3pVr5yI3lKM9yicBcumrwKQZqlYW6eQJKXyg5bZuuBYkq+H6GUbMRg
8cekJ+Zza7Z9sO5lG5Z82nhtvwPN6t0Hsd7bGxPTnxUz3BlcEZVUWVGlRW8Bxx8JqO8g2i3UUnOD
3KFHN5D2LmqmBfDUfFTyDWp76X0eibYAEQeGtAzLZ7giUKPKUpwyyFRvoSL1X2LflvjoCjZ2q/Tu
F03SffCNUuZvuqrNvoZUx00oXnAI1n5vDJvKLiN/AQ7BPtSm/BP1MnPdtPWmjqD5aG1RRCgcGLdV
2IdfbBxMtoFrggWKVQu9JCno7iiOt3+YkRR9j+QkeIL44m2SFDAoILROrTdqD0KZXVwav0k6siUr
jBigjDB8sjO8kf1Gjm86W4vv6Y9mf44p3k6KYabKgvnqnlFwG+5yCTs5w0PfNdWNDKRmmGt7xMmK
jZcBvmoFPZko346J2YFSQ5Kgs9X62Bpa/+y6dj5u4C5BP8h07U2Wgx+52ZonrzbKn1Iekyc2cWs8
9x17Ct3Zob/LlZ6sJsot8xmBLbqHmSEf8zzEvy9sVAqPdf/EPchcVBA9Dxyp8bcGlsuyBasE/71K
2MySZZl5j3LUHrjvVEutl5SlXXkI3Yb3wmjTBcQz25F6grUFu3lD1dHS1sLlgrNVaok2N0jvhWT0
6cMgo3koK1298ulA/tGHYxK8mNX4bQjA2284pFOPK845udBbXlCVEZ1Iku9RPYXF5KES2ZegpgV3
nm05GndxJ6XuwjRqLjC+WnDKaZXGFqxrZ3dCM6WPwJxY/V3XuX6+eM+C7Mbzt62fG4Cmqwi8V4AT
ttIHe4tnvCVdqe7YSGOgOuZLYpzzmDK2D4j2xQtQiPcduuUbju7w0NfjQW4SQGGisJ5Csmkjkaut
2ZBSS3GrbFo/3jVwLdlAJaxGJAPyhGp+gQ277nx6U42EPAPAgD9d1tQOmCyAITkxwFSZcJAascl9
SBGWm1oLO+u+irCRdjFmXpCXcj7QiPwXZij6gWBUuohwhthElukdC7sgu7bsm8hoYXQlanUCEChA
jlM0Kgu//yJEEuyr2GMHKt3hRZbj+pCZhEqWZOsuPvOyOjlDfL5PF16PXocJPvUG7Zlt0YQtQNgu
W+fZLsh7hJO98IlgjpeRNx6xubeWtozpcjVod7XoZCJf0e8tV+mpJfZydoPCVbOpMe44RV0+3Klj
XiWbssz946Cwgxo0DO/LEJ7KiPDjEXTwibMNMCIzQwYLx2CbwOZZd8Ku1oEpkiXA/Ore6Bt6qTEw
qrAKiocO6otjKcmr26bDIYZHU65EIyynP/8AyFXoLXUZVJ+Secral3Qd3nFlras+KnfcgQBqtUW/
97veoB7mNc+Mc2iJrn1Lt+1ctVfq717yfTADYyPXyNZlrFo0PgYyMs31t4UOoT8/s6HVxhDsWDnv
0HOLdeAmx95IFRDWrM2QHENq1HTnVm6/8St0iQBK6/x596oJKV33hj8ccV4eVwbJ4I3cYeQpuVnh
xKk3PLSBEtxodSTfAQAstq0qc8nJUBoRqzOsL1nRMO3ZPpXBMUc12RalPjyLLq8XoZ2FDwiwAuso
UKsGHajCfJaz1LgFIRppUHhMHZM9iVU/cnED/moWB3okQbmwh7NUaxnoBE8zKuGwVFI52th+6689
xGWjZYdiOwYJ2vgmQnEWmRY2PPLRc1vy9KIWd4Praywdq8z+CM0Y4qwU5Td12PfZBt4Tck2ULNr7
KueeCwYSHmBRu90RvHS/KZD6PHNHXbaprByTpyYOJSfWsDnFfwJkcQhtiJoRNUzwNasG6jQ+hLx6
Ga/ShyoPje99C60uLAy0y7VB46XL5UoNZFOKqYIgGrnC0TDedghaO5SipL03wsZR0Ep8CGLRLBQs
DL75iUi/JK0Ea0N0wTY7n/mKn5K+xAGTOpYDGy/0A2vVqmSCOqfgjVTl3kkWaU2KPQa7KlNTKrlG
vu5jqTji2rpMW8NeDLUMb7cyrG0oATxs6QUNED+BkRf5RrEly13C0HLXXaCZu9b36rUY4vx1YHmt
ZM80Nq4Fg94ga6S3Xw9hw/1zgIOeeNWWO0LuvINpapRw1tGYDJCc3Ez+nvWZWInSUvZuCE3Igwy7
zKlzYwlRW5tqTHM4OyCVithcVZ1BUqehFiaHbvcd1lG5iVVeTtaJfWEPR1p7ysuYSz/NNPRekDcO
frS1DCOk8ZLXRkqAd8hApJd6nT50cePtKyPzHdRj2dt1Q175+aAtDL2DUNKltvJo6x5Ib5wZF4N0
fqRKUOhpYwfNUtiMhlamSzRBYD5LbeFgHL7tNHK6us6lXZGjipOqJvxnqtfb3rDdvTKCr/SkOkfn
DOKSZwEqJs+EzwZ9/NCwWS1gEXB/kSr7lgI9UoP+WIIToei6M2oQ0wsyBpN+CI4jnK9gVZ9UNDf9
hciUrgOU7BfrCN3bkpLIrS1ToQWNu1dEh088KGdkAjRYgJ2W6TfQU0vgzoNYoMTUftHVqLvJc6lA
JqKKWb9paaypsKUHKbE570p11fpPo6H7exwJYDz2PgmjG1u0b3LO00VrlWR3qcZFIHzyusC9cRXY
aSklCSoQwyMsKrEfWq/EOsH2kDHP9ObG1ZR2k2pJgNZOCsZKZkuy4wzOjyyP+ZJJy7ZUBrKlTe6+
DsMucuWFZbr5QMGeMyqsFNMpo/rY9FwXOXaWUOHbV49O/ZIMGnJi1R8HqK3pAsDenQe7Gdy+qkOh
iMWydV3HNgGcIQXR4U8a2mtNym7GseTI1qWvfRneVMJ/S2FJQ4Q/X+K6TEU0YBTrfhQVdKPW3pZ1
fqM3jb/sXGCjbcofa1C/l3WvyDceINlQpnnFXWVZtVG7yjqvoAwyjESsHa5z35Q2mTxuqO9DnqVV
AW88yLdFH3WOFb6LGWTGEjxziBL68DSUUH5l80zYloR5q2gR+O8gd7Q0CtZRwFKAWjbApwaRngT9
bQq/hx0wfgDwXqOZib5Vn9fku/0WvaVnXsL32gtfmKiXwYh28Ba2Qy8OXZMUtwUnsr5uSy8vALda
lQtiTrNJUcbBxtzZRFXC0qX+DtPHClolSdAIXQkmKBoChW4AVQ9QhL6zxrK/14Oizxd5m0oPuoFS
WuGF6tHiRv8WILG4lJX0C0oNSgZ2veqWlUfxBHm8Ho5J7S3dwG22YW/rr8STjREr2/7AYjmgC6RC
UKJYhHyDuk3RTwC3J+7cWBSLUmm1L62iPWFjoy+7JMmPBqA+LFbLL/ApAiDdQwTeSxkPaVnE65y3
uQsy8PCBDSEAYYOKTEjroC143OfRK/tDrcbnuPK4SnJr5xSFF4sGyE+KE9GysINnHPoawJg+PI64
/tm44YbdjiWnc7mmvKneGWqrroPQlm99U7fuNauxjoGvZCvIJOEObFxyRDPkBv9M63iuevtwSxrc
aa04eHHhyHN8R8YR7Uf1Ns69+AipBrxk4W3kTvtqgYNfoixmAPRXjVvRlwnB1YkdDEP9K9jifqc0
1bKlUX5sSQ1A99X9D7uT8ocs7OkaCK4u7qggdeqm9A+ERrUMtHK+EU1R7XQ0C45SEbq3UHXsH2aG
pBnAysyGrOlLVNNiAAWowJxZy2dDXxE81xR5BGWc3lVfjdHkgIoVkXvnC7J2bGWdhNjzvFUOEfm7
SU3kUBAT9ybv4OAhnHuAFzxYK2s0qzdbDD4f54e0JYa63qXh4J1MM++OBmfyT8hV0mOO5vKfbp4M
Th97+bcq0aKHugZqj8QHFS2zoGE/dIayrV2zoeFfqauIYs1a83wWT+YZK60sLEJRLb96yIc8KdCa
tr0dtc8V+nH3vF14q1C8/B0Gs8XWC+XQMUsPjq5m5Qeg5y7OxTAHkIQdxME1A4/7OfJUjdHDB9H8
bFypfPRtnfYBHbQSB2KEGKg7hkC3Kt1Cf0aEwALb+mhH0A28dvDvGhD5j0nZlrsyMMhqrMijXVqE
qkcLgvtR/4CGau9uChuzMhzSSuO7N+KKvgBRaa/bpOc1NaQM4UFFc2ehWmb8wy45p0YTkaJFj8XA
UyF8bAM05LDHONFfUrhDXyRSGzND98KKigzzYVUDwF8UiI4MPcdEMkr2Mq9N7SVAhmBbm733yB7/
QEVvCekNmgVdPMV/jKg+kqgZm0IU214rQwDH1o0XcIBZFpQ5xYcKrLBMGjv+o04oPlRZb9KEkP6E
kIdOgJ9T4U60xTg2+pqy9s6n2bDsgzRdSRZUIjCOGyyb65fAKm4I3ea1PNsil3FXrTJfNEsZKHCe
FVQEXYnCgB8Y+4ivvjAHw4AYLWVb37Sz9djHmOq2cF19qtgrg0P2TXY5oiEWqBt9NIy3ocdFymh6
DLJI9DCnIzHp7PYQQKZyzgDQG+r10lKCfbkqxzZDhwQy89K34bD5/N1eK4BYMHVU+ijBVo+NLOQF
5av2NvfYKFTZVZ6iprHXcqOJNZowsKaU1ONiVMGdIDuTpQWgVcFi6q37grKW837hRn6je4bPqTia
5rUrvQqhCQ+Zv7NCKO9D20G2rMQeE7oYlrG6GSBewfUF276F09E8KrqSbCFLtRuK1bG0AAAdbrU2
tnd61/RrVavzb2GZmd/TMIi+lkpdvVBXE9GiQ3QpXIWqnx2gplQ/XboEh5Sm2k0vUSaGYxs7xSjy
OxtXw206eHeDhWSKlg7+y+cNl3cNxV/7ZWcIGV/hLMh1xhn92uzBJ5wqsazCPdRDfSlVBeedYj+n
ETXpOD+lOO48GjzVMz2XN44nkhY1kWFVdggzfhfndLrzLIGSM1f9WIZF2YXZvspGD0Y/6mgJt5or
z/zu8Dd9ZmTDVE0TNHxpeP/6zDoVJhdPR9CbWOM8D0GPj3uv+VwC8mgZ6wC1qvOOA0Pop68RSBVN
g0OYVPot/PZqMaqAPkmOyivIgH/vmxkmSGxFs85CzcpUB1tDPdYbTa9Yw0/aVCBN6Efdu1wwF2nh
6ysd1w50p6T4GiDp3GKcTAcAl7M6NF1IAQzi1+mAxcmKroNiPWZKvLczt1gMom/DleubT3mofQee
/jyAJ0Z4Hm1X3ydRN2gYLOrCSu/iMY9BLRrfKT1EtzQirWMX6NmNWQzaapTotiWjmgGflc9NqlKh
mdArPfwm/88S8O2CijZUwiBnG4A//eqWxRHJAPh9ubJO/c7eJiOwPYP2vGOPafIqDbAGzDhS98JO
Is6FMePaLcQT5Rj/Rm7H9lsZKbAEYeVtpbDSVuCJYrKZ5JsF9cBbtKEiXkdiZ0HoZQd99Ia3z4Pi
3+B/pnFWoaf/CLYBMewpctceMhCjHXDRXDKGVVcOW7QC7COV+GiLHwjVoEKY/lNjSQHbTfQzUIS8
1FAZvyZk/W9YE4AVKs7NgHxo4WCb9OurbflJHjRytq4HTdwLF9dLYWvd3fv3/Vvcpqcs4b9PSU23
wSueONmf9ae/tX3Ljt8hvU5/6fw0r1k+lIHn19X/vP/Ye8vODKNf/mcN4bQe7pu3cnhA+Cyu/+e/
/jJjPv/m//eH/+AsPQ3523//xyvWmfV5NC/I0o/UpbOi5z8Rkf9GdVr6QQpk8u39eW5+/vd/nH/9
L6ITYvf/CdZXqCDKIOOAuvk/nhOO3yAN8VY5S0TqACdpb/+D5mTwIzSPFXhOiASDK+Vl/4PmpBj/
iWw+dkdcl2Vgtrr6dwy/f1000nmhAODH++7XxVKP6LQJrol3qA50G+425i7r6mtQ4Eujn//9A/ED
sK5bQnTy7lzCg+ScwirdgPgKoujS6JMtPWqNPnFbxTpF5RgtTVTjFo2r57sPL/A3kNZLo09AGp6p
RoJGpn7KXcU+VwNuiwYRkXmDT7BnftJUOWBJ42RU9rNmWM9nfsUVXMSlB59AMaywFMiKqfop8RHC
0bJDF/09Qe7/Wy3q1NllLLUuMkJNP0my/GQgyEEhpK9Wn8/JBAr0r9EnG1eXCRv5Ekk/DXkWffEj
u9mXcp3+Ycu9ucks2M5xlml0bCp1FwAXotkhwr+lO/uvz56AIxEcEkphmPqJ3QzIQGjQOlNfP/9i
v38hxPevUZDQ1qH4ywvhbnICCI+uhGxec0a9NPgkgGXcAnJhdNqpliEbBaN3oj+czlpK1KV/fXJT
UgerV2L1ZAziFfGEZzB5b/MmZRK8tVIiuwpd8sRRDCjE6G7zTlVn7Qychb8+d9YwaOD66qkOc31D
uVjegSv0ZwWvOvUakxE09/Q6VE/0TndK59375d8joPxrGU5iNx+yEgkNK7lLEqnE8OLsvok+xhWw
1oW1MqXHGVos5FqT4rsB48EYEZmMTtiA9sm85TLNPAytaGkrlz4Opag2qcEA0qjKnz9fMO+Z+r9S
13/OzVSJV2rAWEGQ9O5SI3xSo8IG+50YWwQyAWChptduOqlS3gStWPI9fO1sq+ZmFyb9IzjGdmVI
uWrM/KaTkDY57ONeqouTq4Tb0tetnZrmyZW7waXXNAnpph1kMCx+cUIu7tFt9WwpRnfeoYlpy6+h
4anemFH+t05GQTnJKPIfva9c4UJeevBJTJNQ1RQtrPwUwO961iGhBX3kXnn/lwafxHQzBoohJT3X
y0C8C+a69ioUWmrPfKWTI7nQOmh5lC5PJi6Ke2gsPtgDX3v6fPVeevpJYNsFkCdwZdkphUBKAUbv
bg3gAl8/H/28Mn4TGuYZH/khz9I65PssuzJPXUvZKvO0YAFrwtgbZeKvPv+IC19gSlfQ3AK5xKG3
TgJQiKv76NFoM1/tlJmA1ptb5oUuTo2w/a1mnzUuVDpt8558EqvZoKmFpvTqqTDVW+FSJfGiP+YN
PYnUFJa3OtJ1OqmotlBewoXtS+nmxbz92jy/iw+v1eriuCiB15w0Bfys9NSDEvv8wS8tmEmkom6Z
FqjAmCdgGfrajWzxoraxv7QRqn3+/CPeKUe/W5STgBUSyjFaWVmnxET6ObaVak8b7ZFCZr3UQNyK
VS956UtAS6EdUcsNPdAHvTE+D1qFCtqQUz32UBZZAHgSeyXwKw7EAnkk7BHvvar6gXlFi8Vyhu53
cAOH3l6im1jflAUQ/X0fqC+ff5ELK3/q8qFHeYTeu6ycOpMrkhHGYhNkFFdnjT4lN8kmjboCmZsT
QnjDEpAWAD85da+Yw1549iktssuCNi/UUT0FTfjadp0Tter9rAd/x2R/WJy0fGMffTv7ZErdF02A
mB7Tn/OGnlwE4jRN0mHM7FMjq5QO5fzk0kGat8+LSaafDKnuhz2De4Z5oP+mJFdOv/PT/Wa9i8k+
g1o9FTUGpVcSy0cjj6u1Jyvwe0oUwesuK75bYJKWFlqTp8/n6UIUT3nxGqizBMlg84TZ8OAU6CLv
7bFGYL3ujdXnH3FhAU29K6DPtAbyj/YpI6wQpotvsbWdd+cSk01IAWcfwWmwT7hyh099VhRfkcds
N/OefLL9JIjzo2/JmUhTZY9m7h+56l9505fmfZIqaEOZ6LGXWKdSiYMjQs3lQqIvd6A/0l45tJRL
nzFJGCI/b6wUm5VTC8/oG5KuCn4PKmTZIKie0G2BW2SV7S5JGtda+0o+bqPAldZdloL6DHPlLhnq
Am9ekw46aIHXWZNqTBINQ0bO1ctl40TpHNVZPdrSZfwyb+xJ1NNSF6WhhWQYdrSzZChyORqX86J+
amOcQjjSXLMixYiQRdYzGRWB1r6Sfl0IEuP8Dj9shWcQP1KDrcJ1s6JPXcr2l9by3Hkb7dThTmvB
pKhuoJ4aii/raPBaSADyNQLWpWefBGHq96rZKq44eVFc3yQ+WF27aOYdP1PtpNBroBgYDK657YNI
6CEEpTFzuUyCEEpn2MU49pz6vD+Edr5Kw2tE4EnT6J9XzSlFsW3hqCFcLk6hjopraXXeD70x/Ufh
6khmNqGpLRTw/w96jCGJlQXmYzaar7aXJk9poNdL0FHWF78YCjFv+U4ZalbU9L2WGPEJ1YwcWgCq
C/dYXYh572nK0JW9AVEopIZPhSG2HLo/EAO/5it2YYHpk/MWKUgLfqKIT4hDh+AkwR3rMo37WZuG
Pj10bdeXJPrsp0Ayxe25zZ15ejXvgDrX8j/GtRIqlfC46Z+SVH+0TbH1Mayd99zn2fqwZdAiM0wX
E5YTibCjQF9Q/p6R7z/Xrj4J6EgvhAeyNj6BSvsxBuMGAdOZy2R6pI4JfFFzGE+SJP9IS7jLZT14
M2dkEs8RfUa5HNT41Ouphr8jyrmdVegz18nkOK1i5Hc1zXJPbp+7aJZmxTIelGHes0+lP8xGKIMS
BONJyU1718cR5iyhda0TcY6U3ySW7xpvH9aK7At67a5snVxdfqMdinRXnKUPhalnO63p4IkF6OLP
WpfaJFq7XGn13jSt09Ck3iFTvWTda5BY5o0+iVbbyqQ4NpLohEzegA5l/SSH1/SDzpHzu1maBGvj
IeaQVhQoGugvN9Sy/U3Tm+28rUCbxKvfNlE0Qpc/SW5cbRO13cgeqMPPp+XSC56E7Fh1igjzxj2Z
hgGeMhji5tZokOVdZHWHIrqWB9Y50cLn4fMPvDRXk0CWjbFrsCzg2wguhXAWFAgbQ67Wy3njT2LZ
HgrQPLoaYoYrBatcLzYDYLv1vMEnoSxhxdzpWhOdBuCSuKL5w7KtjWtKKpe6UOokxUUDvQq1TKLo
UgQNBIQ0WI64jW2TSnY3yM/W+6K1B1JukP1ZaetvdaaQ9c36bu/yLh9CvXRdFd0xJTwluMBaTbTT
7PKKp92Fd65OIjsqCrmQ+zo6eRZaL77+1rvX1MsuDT0J60TykeNXqvH0LlPeBECCm2Tmzq1O4trH
bAjIVBWe0OpyF0YKvbxTrwTepQc///uH6VZ5dWqnue5RlfWf6PKixlsYM68cUz/h3uzbnLOsP5kd
/ERyyKPAY2tehKmTCGbDT+HahHBnSh9gOM1941s9GNeEi347MWfRxl8nBlPyWvJHaLwo2v8MMuWV
isLD50v8t5sdOo2T+DJGJj3CVcnxcYxaBZ7ark3NDo+hNRioFUjjzWiJ5MqHXfgeU1BOnAj4/rns
OtyBqSkGKSQJc042xBeZBFTImkFrWXOdAScDQMn92uvMWYuHwSchxQUEeUyj4sHhHG6gaRy9yr1m
1X5pViYhZWmdWqBEbjuwQ/WV1Vnh2hCJtfr8BV8a/fzvH4LKSHqRmHVvO1Ul3KWEpvwC/4B8zg7J
xEzOSmATjd+hQOjoOUS1oG8wptLD53mPPokqL1SCYXAl2xFp8wUZ/J+4tF2p1V2alcmR2PjQ24eE
WcF6awfZPjOLv9Sm/wIy3f2V4nzU+r008iRWcw9pFmlUoMPhP50UgL5bo7yfNSHTeyfyNWmjd+en
FvE3X3aB2VjSrEqsMKa3TmwCxrQIR9vBWXXh51K/0K150AUGn0Qny87TzuLxDqXeI1ZxyG7IaO/N
m5ZJdAZ0KOj+eqYDNnqbhlq7RCV5ZuhPb50VQIUYfxzhBH1w0BI6P/2sMgKTMgnN3sfTRxi+cLTO
K6HTd1u1tOf0whh7Epi54is9rBThRNVLrUP+zNp5mzhAt182lKTKXBllDOHEAdFuq+JG1tO7eW9y
EpYJO5NiDblw7FpyMNzTovFx3siTsOxdJUll5TzXkpAdRQqlXV9Ks2A/kG8mp2icRP5QDolw8toy
VgCAYOBbyu7zR39HH//bXYrRJ6XYJon7XPNgRzaIawyLIW1knAawY2ujYVhmhv3TlkAwAQ4yDrKR
iO/EcrIbYD8ufGRGwP9HcrfGZ9TYJ7g2YAzWGjqFOtVXVrYbu8shLJR5G+s0ZdaAV4vOjg2nV2i1
LNJq8/kkXNhWp/my8BpUsritOqgdwbKCQblIwzm5OPM72ZxctUrg+WkmcRgd3KDQFgCiZ+ZuU4nz
Lk/hRcGKcZS8exVy8q0hGmfNiTZJHNLMLoSi2oYzpHK3CuQSyCjcyXm76vSOjVsLZjueZzhFqz8a
EYyZQLom033hbU4FcHtbyfwIaVwHXt6S/PLV7sc51f8zD+7X7UlqxsE0oPA4dqFpi2hs64WFReBi
3pRPNigb0aHEqgIevBVvLUhddGbK7byxJ1vUGGPUgyAOY5+tHvFXzxBQEPWVJ1fOE/CbXWR6k45V
DbPSltXSZTriWB6EGPSBLKS5ON+WqYctj+eq5ZPs4nu9dGtsOPDdKmzIK2fbmroY5i3bqSiqW2GR
Jdmu6li9eZTG3GlcbU5dCC3ZSUQE6MYAI290p/I1J8kzR3G9mUNPDmsrGBoBFlBz5DY1FlKa3mp1
eE2F9EI8TC+n7GmB3KSa6kAVWKF8sVXGa63LS0NP4qHOjbwy8kF1vMJb42J4QLzlyq33PKu/W1GT
YMBlyE5r3LEckUE05jD6U6uMYjVGaryeFRLv1KcPl5dCDdK41iXVIZG+GYGszI62KdUnC7sQY3pd
deqEORHyfR7b85bKVMtTIRGAsj7ASbPOFkRScFBGb972NjVvkOE85/lZYAKznnCFM525wLQ2nbcF
vWvHfphv3GRVSRe+7OS9+nMoi1vdDa48+IXF8t5Z/zC02pj6YDbj6AS+PeDRdF7kdXuWktVnZmHv
/cMPH2HE/eg3uTo6mQAdYbvutxwZ6dXnS/F8mfjNYp8y1lCqSgPPKkYHw8P2CQu48D7uCv+b0Qfe
Ti+A+V/ZqC8E7Pv+/eFbjFjSAn0celwL7cd+kLb4fs1LdN5JUx+GdlVsZrrOgGDfxsNOwpcVnoY5
q/l3Vof+9eSVQVWWSsbotmauaqsqNnEg6/NW5tTP49zniry2YlawUV9ItX0qWuUaV+vC2pz6Zowx
MISRS6QTsNksEyWNd1VgeagWReqVvfLCW5UnOaakuY1t0d53cIiTF5DnUHlSrxEDLj3/5AIsyVKs
5oPcOeaAHpGp5Injxlpwwncvn5d/T5lJrh8V2K5VnaP5RbGrJAkZABTHrwTXpdk5//uHhamXVRZn
BrODDgVceVX9ppnNFXjQpbEnN+EihuOfYIzsICy7iiUbKR1og/OCVZ6crqHaAAlFYtSRjazd0NIM
tnLS5fMOEnlywCYydlI5ho0OAtyrMihPXVpd2Y4vzcokWNtCsxEMaFonlVCqiBGfUT00Ej7fK38/
OMZGv75OynUVyuly6cTYajXpK4TiOS2CsyXMryOruiHaeOwrB+JntPJS5LPa6JobwaXHnsRoW+h1
rw5S6ehShl6Vd9YExE523pxMYpT2cGKFclY5vv2M3l3DtSeaO9/nfeFD+Eg2khIe9BGn0bNvqMc+
SOXcOTnP1YehY+C2ReyHlYNDX4Ck4aLQ6mtWSZfmexKZfqJR/jK8ihum+DPxVRk32sKadWDoU9LR
0GPvVbbnB/fbEQ1fdy8w8Zn5MieB2UdZiTNjWjp5ZNxGsvl9sMPHeetkEphjoaeo73ml49o9Qj9a
fRcg7jJr7CnjqCkajlGUi5wmkd/cVjzJcfdt3tCTwKRyXEZI7/HYVXx0h61cV7Oui/qUaITZpJ/b
alA6vtJ4KzzilKXvKcmsDRwNhcn6xn63yHHmcCq6YLdIsaACSAl/3kZoTQKTIl0WG56UO4PdP6kp
qsF59DRvwieBqcNzSNBBzh0xiHETJ/JPaTSv+W9diExrEpnjiB8FAhq5U3v9D8ylnKa+mmxdGnty
ZJquje7+EGROb3a3oszxhe5nFb31s3flx80qNHzMwbGod4Dh6AeY3e2NrCTG3f9ydiVLbuNK8IsY
AW5YrpTUi92m2nbb45kLY8Z+5gqCIAhuX/9Sc5qGrVYEzh0BocEqVKEqK9PvxB3PHJYL/fiwDE9I
beuD4dExWbvu6LX4LzNDXV2HoKnpn/o9KEHJpOyJcR36bd0dF4LMjALVeqSfwAv/CPKXeKY3UpRL
bPz1WYSh9ddH3s/AlaCH0T+Jog2mk54VaAwNseo7W6cKLOIVf2ALGCr8PIo5/sowG8OqcMI5JdAL
BqeQOLRm/NvvIzjuGqVybyAc1IHbKPiuexDOcQ3yUL/FHYcttr0LQR0kn8pRfQkLjns99ErmEua4
Ky3JrmuQiT4FzMYP1qSgTNuFV+YPDZTXXxiKzALg/Uk+mbTpMXkPcllOUDH0OxXHZXE/8kHZRj6B
y3U4qhmakJDzKj1Xd1x2XsHoSpnpn6Cx9rdU21NhIQH+9s7/Lc79xvTdkRswFnLRrC2kcabJPtBi
ACssKP63o00k6MwKWt+lOtyfx4WB+aoxYJQMVfiY9uDoBahvepygcy6Pl8tQZAvAy+ZQzVSDx9/O
4SkF/3QWabnhtEUsQIqDdEA15fxhB+263/m4vDPEhmmjwQ37FG/sx5yE4Jvd/HINd7AHSgHNFqqi
fTIQZlcDUSA/S/zK8FALem2TMtlXCKSgjtRFoMopMfjbjrce01fikzvGU8d8jnGXbe9nJR+60AY/
q0VVP942mmuLO5eA2NtltmGzvw/q+Yc0EDKMhB8WI3EHeCyIGlGlbvf3FYlLsPeYpDjUyZi8eG3d
7XGqteVQ5ijoe4AQ8qqCBESjmq8ea0ODxbkFOEjnQDtDa0C7q/tB2MPOlM87AEs7V8CAtooueVKf
wXgFBmAJFT6MC9SB3/JuGZlBs6LbZImRvnUA5/QkPtsLsb/XsfxSSB5B7FXuZD3jmfF1oiga9eHq
5UMscivJQxXsGFEq1/NuuDlF2yKyHvWio9/WHQ8FoWy67FDcOYPAP/mxMiia6W7mfvbiFpMFOJ0S
bch+7qrxf2Gkz2K7Bcy8xPpfbnUci+OhUdKHkJubp3O1mfq5GBebDWndfRkZxEr8zsYJ1wKkxjxh
ejoz2jYfA13SQyVl8off6k68HlcVSahbmnOFUZiHUQ78A8Zm+I0CzOX7/e54HE+tUIMNGNHmzKo+
+ZvGojuikzLcgw3ZInqUoDh9+9+4JJC/+yHHb8FKl0IjRo1nPZELpf7I/mZSDV9XvpWfpuQCrFI2
KR/e/rXL1/3Nr7nlZQHi01JvhueRTu9qASrD2nOSwi0uxw2le0VWfSZ2qzPoJq0Hnc7RjWO6tvHL
8f2nPtO0gAuWMuR5C5JyFX4Gvs8HyAa9O8eDqUpApqITnu+NtQcD4tw9Qe7nd95Opl33XMx71WPb
cVJCfAepdrcVXp10bN3x4aQv8HaN4yAP0uqgjDlgDPPot3HHd/tYrAFU6YK8YeoBiijPC9l9kjHs
2nHc2hbg/sdIZ07lmqkwBKd64xel3EJywCO22HHH0rb/TPAWzGZpfd412LbjqKQBL4eqSJBXQRof
KvA6Z9C9u3UN/N6+Q7eUDNRCTcc2DXLw7UqIzQRhVtvVBzPMQN/22nkgcAfdb2ODHJpvS1YrDeW/
hnp9zlA4ngllo7pUWxLkKli+BATqjW3p09LAvh3XjMqmAEEuPqfm6kSS9LGRvU8dD0s7jkmtCSlg
yEFu+vYunL4acovs8tqXdJxyDq1IZ74FOSHyad7Hu8F4NX6xaccpZ56O217Ac1BB+TiP9MgZ2L99
HD5068ghsa2dDba9lvrDCk7YbqA//ZZ2YmkZxZB/AtIR7AS8PMjU/pma0Ov2DoXjlanQm5x7rK0g
qwBJiRVS0/aL177dMjLorgNwDMP8wBn2yUoKUoWZ3cIpXTETl7UKiK6ypWSFAWqW2ZQ8AN7r55Fu
JZkW49hGDVhAAc6Ism3DW8Mm837ndyqOU7Yy1trWCwxFrWAeDyCAEnpu3HFK045xDf2SIp9YfxpB
xQPaIp9nOoPC0esrEBEsMimo0PMKQlnIH4L1ltrutQ/pOOXSLqUdiznItwbq0JconPDoVsf+2uJO
rJSzwbVtmMgTvX0Jx2TPkt161RhxJo5f6jJZhJKNPu+RDbLQxl/CgFbHt83k8s1+zTRD7jimmMoe
7Yt9PLe7+lo3aXe3sf0TaEWD09s/cOVo3EqyGScjhlXiB4Z6zeoohYoXRX7lt7obMqG0FYYJBalY
VUH7BWJbPabYPBd3QmZaL8C91Ww4N9zGgCSOXbZ1i1/QdCvHLb8wfMU7dp7a7lSJkT+CofrWBPnF
y3/zWZnjoh2orpcdMiRnKAbav1LRRQe1D/Yhats0g2oCITfugiv247JQDYqtQ4Lnz5nFLUQdGoyq
nqYgFi+UUvjY21/52o84vlugx76ReRvOxvD2OdkZe89ryBvXe3ojI73Yy+/Oy3XgoQ0wF5+CSyhJ
TLZFMeXHvUwweAbVuk967IKjFim/W3uy157m5fh1zbcZIzTBJSZC8FwUQL0G4/e3T+ya1zluXbNG
L7zQ/TmK4ujBYqALQnhJ7BfN3VIza1KIO+0FXh3lKt4n4/6om82PRwD0469DwIDiEp7a5YWqtKo+
DElBPkFlar/RILpyMG4dOKIQHyjEPqPY0bwk8/LnYlN5w0yvre2E3BLkmTKOGgNOs/YZIrnPMwDN
fsbiloGXfmpID+mzc0p0lA3tcEea3adPyUKXxgnCowsQg9KcSWm/FyR6DrvOc2nHc61FHWOOIAxs
rCqfkkjrIyiu7MPbVn7lXnClspUBfrwK+HzuoVwJKXaJ9wcUNwCxh9yUZ4ihjpuqIey28TKpO/AA
cjR98j409tPb/8A1i3HcNAyDaIJk+3YmIXsXFOxPS+0Pr6XdSdoAESUFAoLnqwloZmz4RE3sBcNh
oTs5m2pd0XCuK9CIbE2W9NDvKby65ljbiboT+PnmGbLmoNexz+1e/MUmv/lQrO14KHSnWQlhdJGP
ehIZtJI+ptyzFhO6RE9TvdvaDlLkVQ1D2aYeGluii/0uAJfoCclCY6axn877RcyOo3fYjC9+puI4
aV/O0doD6nhmCndLAu01zGaMfpeiy/Kk5wIoKi3Gc5WKP8skLg8X6a07v507vgnVP6RodO9BIaWf
a9RKm+qWa17JoFyWJ4Wv2YYNIihZ6P+GHpJOtqB/2slQTOd61ktDd4QW+owphToffoWh89FM9I5h
pNYvTLsjtAAPLSDdLZoz7efpAbJEB6jgeGHzodPsuGnTzQbEUAM4BhiN7+uAp5msUj++FmTwr5MA
CWHlZpmr5hxVDPTuIPM4/Fsn9DIbd4hWKsWrXk01GEjEC1SCKjS1/ThyINrweudDmvKQQ4nzvO71
/Z4W3/dAL353gDtFC/7hDnJGvD5HffWxTpuf6ab8mDRCd442gn55O7K5PpvCsg+invo/kyoObkTq
K4EucRxVyFoGBJKrZ9oEnwBJ/jH18+x5Kk4QZaZug7hW9VkBOodIR6bMdLUX0h/U3eL19zTxAJrk
mFTnjpM/eJp8tZ1RfnfjL5O0dIIOstDlud0wIbKUNSY3Ci+wCTbuOCgx8NnZXCj/g7o48BWC8VTd
Uk668j3dMVKQk0VNn2LnBMLxB57KOWtW2nqei/t63afKzHwucmHn+nARMz4BZOJZT3EnSZkM1BYA
7JCvDaQEuX2nQ/nsdbG4g6RBaXbg+8EpkNT0XsfjC+v8oKH4ntFrQ5xnus0D5kDyoEnJqVmnEqrD
feN55I6DJkkt23BTDOUx8QdqcMdhpl/8DsXxz8GaShdRyfJWLirryi3I6tbzxN0xUmAGRKLWoMhV
H5gHIcL7YOv82rChOz0+JD3YqUxL8wQK2NAr3+jPlaLK7HdxuUPkQCFhCLtqknwbIHc42iQ82Vb8
9Dr1X8ZaK9MEy7TGOXqyX9g2vN+H2e9R5461RjtYzelCo7wcgRZSB0AuvUBDDBKwr43cGtIEYLla
8qBL+tMMJV5qK+mXLbpjrfsO2VrFyyVPoMMHZVkEotivmucyLmnR9MlchhcVTCLOmN4iGDcrJ+ZH
axa6iKRNc67A/TXl9d626M3UkEOF+J+fqTgOCppo0u0YpMjjwPRZDN1usRE/M3QBSbotJpArRlMe
qOi0ViWGzVru+TR3AUm6meOZxOGUL3J62G3wyRa30v8rAc6FI6WAwQwrask5ZqyhobnHZQaI0ovX
gbtzrVXMk3UU3ZSXfX9HpfgmKj/uDxa6WKTazNMKQnST0yaRh4h2d9Cp8Ey1XDSSCGOLuUdm8ilO
vrS2fWaz9LtU3IHWdhlHCAgXJodILngMQm7Dx21KU78E1B1jbWpLQYnGL8tXPyRBsRW8IJ7B0x1k
3UFvt8x1anIdV1Am5B076N189jMWxztDPrcNCooqXyFldOAWCrHRCECl1+ou0ihJzQ7/b1ReiDnb
bHcME3Kjpn7FhVykEUiPpjENawWsRHQc7N8RXrd+m3ZSWyukTCdIHueGruWdLNfhWLLYc3H6OgRB
ai/RU7P2+SoK+STbJWoOtu0qL+A9C93RVStsZec96vOIboWGZmtitnvoWex+wB2gsV//A7orZwHd
9inv9+5dutv4WInF73SIiz/YSDAtXRQOOdmL9LA37cegFD/e/qy/L+dimvT1xoOl2UY8nbE2SIfe
FVMcf7+kYNCNXZRnIHWxWDs3ZIt13OeTqd7P1uQ9Jz6TYfiwzrmjl2PmlKZ93sUNwPIh4KssgyyR
8rsIXEBWtJZxF6Ra5vOAZu0hHtf+Zwjxx09vn/41d3VOP9zBe8KLReVpN6uvwVDQbA5k5JcgubCs
WGojqrCUuZDmpU31D5voP3w2DtnU12az644N29DYXG9/9YZ8TxLmFZOIC8jaTVoEXYuVpyU8pPue
9RvxuneJC8dCH9Em41JbyK+POusTcmjK0e9hQVxAVkNZuUR9MeWFTfvvKBjtX/BK8kpeID36+rh5
CRmTiMDMaw79lTLePtM9vQHn/b0NQvb69dp04mXNi6TPh02LkzTd+oCmxS0m5WurO5F0iHfe1sky
5pA5H+qsmBe1n2tl0ltKW1d+wEUiFRLU+2bcx5yXQTpAyJikpy1I4h9ehu5ikbYYMOqlXIZ8p+W5
m4f+uMrGDw9HXDSSstXGWbObvKn1h2gNznXReOEaiTvUymUqbbNL5F5z8yLm8T5NR69rhbgTrWmn
dnQXW1zjTcAOeDi+SBr843fcjjFWzTTrPqp1PicBsCU7tNQNyNj8FneCxW7LvQriUuetjtePvIh2
0N4N5Y3U65II/QpnIDx67UcQ8J4gNxQM+dQToY5CzfwvVVdrlcmJ2UM62u7QgPPGM+VwIUq7WTWI
6qTOgzVMDiD72JoTBzB2PL59WlfkwogLU4LKOCdJYcZ8aEER8/ceajJ/4FPRf0PvmtsvkuoZ3GFL
U7L+HgKfULQC3x8Zvi6EReO7hKlYHuowMMM7VLkxOIjinN2yaWgbZBdhvB8m0YC7nbdz8FLotuxy
O5KX1YxieVyKjcn3dTDF9n7uqy0ra0yvZjqIoVP+9j945eZwUVI2YmoDydGQV2y4B6b727jeet1f
4Swn7rQtLzBBVgWDznttd/puFYrwP9OgxvOHg5/sIpS4mS9Kbe3yONhed3djYeySLcrEJ69/z+3p
mrJdYwNcdt4W4x2Klv+AJ98vRrst3VJVfDaQ58331hy5UHdhtdx4M17JR91h4ob3SzHyXeesHq04
Tdyu5DjtdaPxnAm4Hw6IuEgwolQ4mDbWOd+Towh7dmzBc3fDc64ZlhOtdRBJy9tI5xsZ7KewY/pU
2dL4fVcX/RXREHKr7aRz21T6pZcyvqsD2/oldr/MEbNl76D3aPJ4K1RGsGsKbY6Dl0m6c8QLxxDe
ZGE3Gk3YLC74u44Ffjbpyvbtc7Dt0bTh0LsC4zVi7jLIZPiJtBJXto/Q1Fa6XzUqPKnJojJ9ZIG6
ceRXTN5FdtliknMxFzov9i49EJSlHlnNILsp1+KGRf5bnftNcHIBXlHXJQTCmAgWUsi/2978nGXR
P+CKh6rBXq5/QlO6eB8EhTquK9ky00r7YAUxd6G21UcZz9Vx6gZ0PteGmceqiPi7CpIhYxbiTzcO
4orfuAiXXgxxaAb4TVm1P8euA5t4sa73XrbngtAom2RLYtbmc1x/3GNdHdMZ8HK/xZ36hWQiaBYG
n2Rr97+q3B4H7SdlBkN7nVbE8Sz3auvGPEnFydL2PZRmfvjt+vId/jM4xgIIxqdG6TxSXD/B8ASI
A+R0w+aufE13FpnuoUJtETe5aZYPhD0XaeD16CcuBK1dqSqUFToXOnwB+zw9B5g093rxExd6hmHP
FTjeEhW0GNP2xcb7A+SDXvxO3HkNFbaCRESLIproVXvgFe8yy+FEb6/Ofp+BuvCzKl2nMSjLMScW
hdxApvOHZiP9O5Om3TuZxOorMit7Y2rgyq3lIq/KEkJyKh3xMOqC4qCsbLMtUMDxAirsFy5c+JVm
PGTjOgx5Egbv8C69H8fd73nkihbElewHQZAc1WxOv7aoOXxc6TD53TUu/ipJVVW1HT4zxMiDg6pR
+QaTgF/8T52aUTe29boE8Np6DtRdt0DTnZX8n7dN6IrTuggslEmTuiqkwnOd/UjKpcnWQdZ+O3eB
V4sqi420eH/RMViPUDuqMz2nnu8hF3mFqZ5AR61VOQHb6o7Jdox94rnudS4u8monsrOLQUNA7dW3
Acm06Wa/28yFXRXIiUS7zl1OdTC9M0oc0F4f/ezcRV2VQ7EumN9TOY+TI7iL/2j77qvfkVxM6D/R
Y6/Axp5wLE0BFzvWXfld7cJvnI+4qCu9TLqw7YDHC4H+8krLv8weeebnLuwqVgQKyTWuLjWZ9iFK
gmdeqMWrlUFc1JUZl0LImPT5bJk6bcBfHeuae35OJ35ADmUY0vZSBwymf1hVvu81u/HwuuL5LuZK
ps3cres25KKq4vvFlqDA5wN752UsLuqqDhaoc65owIQtYkRdBo+9Hm5Eoms7v4TD/xjiptslbsql
z4Ph2CVJigH7uLgRUq+t7SR2ieLccIo4Acrv711lHusNOmB+Z+JkdqYaoSsmUFps4i2D0NhhLD3z
URduVdXzToMU17g17GsaZbspvvlt2qmhtUBAzmE/w0xoJDJ9YAkVnucRvf6OxbCU/VDXXc451hym
ojssyY3X4ZVsJXaCJp+iNip7ChspBTIV1tj152gbnS3Tvrz4HY3jnGJlEDwcWQcg2tSdAt6c13TR
frHTxVyhji4WIZIu71ExC5Li0RbLH177dhFXY7X3W0QQ2xhv38Vbclcw/ePtpa8cu4u2GqcSw47D
pvIBr81HcNvpQ4OyzmPCds/NOw7aKGJXvRRIWBYTnTA1kXxohsGPpoW4qCu1jUSiTqzykdu7RI4V
kCNd7XfjurircAtC1NHKIe/L9L6lx77ym7vF3OFrT7Jj0JZBW1c5YEAk63rzeWprv9vWRV3ZnqYz
JmaGPNCbBTkeO5sw8AtvLuKqBhl8Eo64EVHD+QZiog/1OPplKy4HlGmh55Ju3ZDzzn61G/+UjvU/
bxv5lRjhwq3imceTGtWlRTRBDUlACEGnN06E44v9pm7joq3ioV1aOcgh1yEZDjSu4k/ogjf3nE7i
yNNiOUKOLjhoKDvceLv8e6P87iedcJrOu6wN4yrv9LR928yC2d5KFs3JCla/l3WIX5/DMRuCae+y
UYr2k9gJ0lfFhj+aka+faD/ZA6oJ9tyGhbxvu2Z7ITKZjmXNPsXN2B1UO+wHI0T7NGGePWvbwR5H
M/D7ehib+3FZ+F2zFX8pI4N7sq2k9AsxLj/9TIo03KZN5imlHzshvodF6DXkSFx8GU9tmQSkH/KY
TFAe6GKbjT30U/xszMkVxFCXI6TC0FwyeEySne1ZM/px5RAXYTYLwKdJ2Q45LUtoJZv6sKVte/Tb
uXMXdU1fRgVr+3zbwhPboiYrBPPD2xMXYabUzMALvHZ5KCHFG6T8WcT1//w27qQMrAkXzE+moHEM
9TeaioctGrwEHjD47cAnuB5lyzmchjXl9zKQ/0QL90sUXATYhnlPUVgcSROm013LTitKD35vG1fB
oGZTWMwG+gKtitRjRFT3FM7C3LDxK3fdL2xTLJiXrlMyb6Kwu9+WrXvYARYYdlYdWpYExyCB7M4y
p37EfcRFhQWqb6sZ/Y58nKO5OlmLQblUhriLvCzIxT3ZiknohPY9roToPmaYkQkG5QcLJS7yadsY
nQqJp+Bc11+CZDFHXe3iRhC4EtJc2NNWDH0E6fcmT8gYZ3NDqqxO/aZ7iMtEte9oNZCoanONknNW
QCooSwj76HfmThJOoQ40dWDFBuWS/lavSZSJqfeqSlDhop6g6h7EwFOrvGrmAs/6pz0Z1hvGcgmv
v4RdrH3xiv+8Yg3AGlFUlT3AccWWHImx9QHTBPqgRxo9JtKa96rsvdIh/JoT5GvW2i3BnAxg+fXn
Sj6CSfkPjw+AlZ2EvEW7G/DNSebb0rdZ3EOqj2y31IMvi/zukJwwGA5Bv0kWAdG2ibtKiGPa8Hsi
uj/D/RYq4F/Q9u9+4+IT//kQfZ3W8bQn+AcmTtbTQusffdrXz2CIb87BXIUv+1LS92XIpyRrZ9I+
xWB5sJm0sX5OCoadDOFSb4ewqNbvswm7W7jhq1tzYimoE0JLgDLL63A3OpsHRNOuLIanugfnyEHG
UpG7MYnqhwHvlPuKjfFTwoLoW7/V8TumWyj+LF31QTFGjwB+6YPfN49eH5mIylrOOpD5zjYQT5MO
w0bGq/QKg3Li8ER2mjQJ4rCNhbhLl6g7bAJYTL+tO/cFWD5pMCmjwKM2V5hjWvpjAdo2v9VdcJoe
IxrbfkDZIcSU97SXNluN17uDChealqDMNQFZj6cvWVhGS03BrxrfuI5+GwGwuHNB9EVlN8qIzON9
OaiO/CyiYL8R6K+t7VwRoWhQFJCoCnSGwVT6pMnA2nbjxXS5Cn7jvi46jczDGFDVo/dSNtVhr6L1
0G8xf7920gv+grNxboiuB/Veomiby4nz4zjJd/NW3zKZa/t3fBxcXDVFO0Bico8vjxzMoYdWhzGc
WTOfpwr277hrDYl0wVQjc01T86Vb6uc4mPqvXg7lwtJaUDZJAqLiHN3IENA38bWcgCTxW9zx1gWd
8LXvF+z8MjnB1FPHg2evpV00WLUm88gLGXxAFZxmDWmKjHHzz9uLXwnublM52vslMmHf5t209smh
HFpyR8O4+ao0SEIso9vTamM/yUThdsIKaVgVzVELERYrD5qML6ZjfsfkNsI2VTW8wVRfbrdKHRD4
xGFKJ8+bwe2FATHQ061Z4FkJiT8vAhWFMFq6G3Z/5Su4oLxOogbUj3CtbVenohvfc9M/qJifaszK
RbTySUGpcCFs2zCKlBTwgLYsvolSPEEi0wsxjLWdq1MWIlr2mF/Wnv+XkOqhFOnL2zZ6Jbdy6ctm
KN11KZCIKOxplPareOgfCSBA931rxR8llOA/v/1Dl0fub25oF8DWgzuakVV0uYCg9Zh1VGm0PLf+
ftrJ8thvegU2f1VjxgvSAgNkIIXw9i//Wxf4zU+77VCR9n2FcC9RRR/mD+uykU9sSkBgNJf93TQF
NgP8QxzqvgYPLFR7DlHf1C+0Z/WT3AOvFiE+onvFE9wuC8VH7MPoW921f7WDF00klnau9rW34Mps
0SZImLxrJWZ5+zH5++3TuxK2XYSd2CKt1I6192D7CFWqOBsW1fjd7C7ADiIZa13VNe4Vpt4XZdoc
eU2nO6+duwg7lKzVjL4dUkioXh1aO/2N9q9XLYcKF1rHwZI3ypE3eV1FQEzSecrieriRzVw5cxe1
Bp2IqlVl2aLhu31fwnE67Evru3PnMgF6OwogwIqCyxTdzVPwz1TPXuzeOBXnpZZWlV7oiu8pCE/A
4KW+mTL1aUFgbSf/mme1DJ3e2rxcSXxXFDQ9gM21vvczFtc7RQReDyhr5ZsZg89QLHinwnm/cfdd
+56Ofw5ruG0yQYBLtr16UIJ3jyjx3+pWX8kdqZMedUJBmROTcHlFkvqUUjAshzQtTxvE6vxOx8WY
xYyV+8xsm8caHJdr9wnzJX73iwv/HFJoRvJ1rtHrGF7Wsf1ns8qn1UaFi4XvGrlEehnb3KysOs1G
2QOmeMobYeXKR3Xh8Etfq4Ciypovq6VZnYh3HcEshJc5uji7rU8E1EXw/I0S9V4wUsHWUy8CIpyL
40kE1dxoWPDKS2ugBARpMmIR+/127jgSKTc16xWFFIAQ0icedSIjKrgFg7uSrrgYOx22Gi+itAWT
c5gFc/rHVJgjGeWXRjSL53/glB62KulQ9E/afMdU7FiDMr+t//Q7HMdVMVATTXoQ8KOm/wLe4v4w
d+TW6M4Vg3SBdmkKLLwoJ6TRuhky4JLXrCgmr7I2FS7bVtglwWoskNQyTI5jGn/ZosTvVFzY15yo
KDIc1yPd529Qj5YL87tcXMzXEqLgLEFEmDerfuyW5qXtlltzpVcSWhfyNa7cTHM0NuCel6N8rwfG
vpRxXx1V34OYlDQVuKBobNKM9VX0z2ptceNFc+1DO1bE42CNDLSNwZQOzT2ovulsp/anl4m6iDCd
xKAlEzFMlEbsHvWO5H5Ss/XzLRcRJrXooFGztnkQRA/zWPSQgffNbFweLjoBE5JYgrSpneOXNlLJ
MTLzfCMGXgmzLhEXLcc0TWmFR5hexQOttvJZAG3903S4lA5+h+/kTzwxKxQUZ/wHY2ey3nao8PWr
59k7135vUmiCjciHh7T6nyx4voB40XPjzq0/L2hU16Np0e9Fe3Md7puWepGDU/ELHZfiOx1rK/MR
gqqniEZ3IUs8o7gLEVvmfYhqiRxh5MGYBVH5rPvdL/+IHT9ldu6WpYQrLekIVhuQITR/awuog5ex
uOAwlWz1mDR4ukeY1DwYaoXKmoiVnvbiIsRSuoVGJoPMa5p8JvXS4dEuvBicqXAxYgxRttY1amPl
ELaHJAr6LC31rabyFV91KbmajkPy+JL5ReDNeKz2aX8IWhkd0jYK/F6XLkgsnqK02bqpy0lS6WyC
1BAJb0lhXNu+46llBJAvOoEtavxj12cmbceTbtf+Y10N8w1sLvt9PcZFi1Wk6ADDH1HqJ/tw4tAn
PNg+tEjWYEALY99sqb00SfCxo9edonRbGtvEALuLkrDzVnH5yCFQ6OkHTr42gpW266Cxns/dcK+a
v+m4nvw8zHHgeW+Dii5pAxKm1J4gk5neB7r44rX4LwCycUmhpoJnWzExdaBRyY9ruPpM61PhIsgw
SrBoueJuKKJIHgib+mMQ229+O7+Y1H97pXLrBC/2Jl8T+l0O2wLWLuGla4adO+UJoqeplXRCYQWD
5A9dUkzvkq73K6z822L9z85HwKOTvlm6fDDFks2T+KeKjef3dJwWQCe+RIw0ueWTeFyhcXDcSLX6
XTcuaVfTjYyNKWDGUbp+0tHSnKBc5dkOdQFVbCT7CLHZNgf5UvmuoqN8NpUwnlt3/HODYtVgCBpn
i1E/eLS+V/yWPMLFKH5T2XWRfXZRlDRxAzPX0T6h1SrQCd9DKLMxtHEeehXekrv+tx7xm59ywVv1
vu4koEBYbV3XZbQui6xlhD/MZrKP6QiSc0im/y8ehJGHpAuSTBJmMkxrmwcJeaCnkUX0DlJS0X0x
NvwQpqR6jqlNjpsl9qMASRJoKYrwATT+9E5NpLkrLN5Fh9SAivwYbftyKosivlvE0J16MRckq/WU
PDC7YPx5Aov2Kdm3L1XQy7uxWVVyF65qWA9on0Mp164LWAHLbohe2jqS/LBOgZyPQHgGH6JiB6cf
BBVOhFxmp2qQ/d3LqRmAk692xjNepd1jTYewh3aSpsW3xIbyM3R30OAIUf/8yiOzPWMaNnpkHIkO
IWx4BuVrfyNUXXnvuOC2aqdqky1CLcgb8ijaj/3Y30jRrkRaF9u2gOeFBuGI9sdcmzuKoT1IzXXs
lAZz+eh1W7oAtyg249rWsNGI75j40OQPNUy38EPXjubyf/3nQgtY0jB8KeTdjInDvsbq1C5y8BlS
o8KFskkNQguNp2YuwYabfSFJ5DWqgpXd9wLfwZmyoaBo2i1+gEA3pMRgnX6vERfIVm0DV9BARQVn
Nv2BgwDytHCjTn4f1LnPynFuhngYAJOLVH+IbXo2mDD3e6S57F1pwFiDIitSv6B8oKKvDqi3+GX0
/+fsTJrkRrUo/IeeIoQECG2VmTU5KZfntjcKd7eNBjQPIP36d6pXLlzpjGDjhcOBScRwuXz3HOGS
bCTSyM01Harht+kmrtYzAB4vyBpa2uLlTAxXMOsMAPHjpjYYewah+pSuin7885j/d879vv0KF10D
Xc3wNInX7ZKq5E2MuPgHnqHjowWLl+1bHn6um2k7zPAbv42xGd60JoyLw0A2fl+1xpb4l/hXXhNM
uO9WTAdVyEVTAn/vqjPNo7+nsV6vbBivH2rCZek4yeOVonr4sQkC1R4isUXQRsWL03GYn59OowEG
aF7TTfwmMRY3huN6UT2KIj93rHgSNiSebTsBURprEz2bIjwatdcIthpcT7uWea1C4WovtsjzhLiA
VaijmWyGgj0Kpsh6vTUJV3ux6O3CVJKUEPKJQ8jFK5x8DfWKh4SLtpWFMbNOsDt1aUcOeZvgFLXm
2l3r4kpxLi0J/KJSPQ5IkdNt+lBWlt1uQIlOIJEnkY1I5p03eDPJxjawIGi0fmrFOGWoRc7HQ8/0
8taOJr4yl18/X4WLwhnaCLUvz3ezVHybCsiTqr4NkCK105Uz6sJqcXm4FY88QVqwEoITzXYIUYML
iEG1KMkRbK0PRdf7wXHCheOUJbndWYqEL9/PK35aVur4yq94/RxHqeOL3fPPe+SlNpxYIOk7PsLa
EmuZG6SyTIXIrV68LtmQ7HnRwf+xBY/E6QI2HIZB/JQObDsldfDpzz1/XTiLC+GEA9XOjQWSWT2S
iZgD4k/oZBTrChki+OSAGNfT3ZgOusr2hG4ZfBpHGdRQLv3zf39p4Jz0RATrg2bpS2wlLPpeqfoW
G5dXql64XFwbb2LmHJd8TZd3yQZzQ5j3eVkkY9Scla6HAbHqgG/SThbiavP8yXZXk+n/5SFeOXF/
Q+PMum15gDCn20INU8Yh5x8mi2qwrBJ7u2emZd0/Oqmn/JAbpJOPZVzl/aHew/mO9Du9ZXMefFZr
jXUy6vwY5XH0sAFjAvc/iwxGecPfYx6FXhkP1Aq/nKAhIyaBoEf5CDW8GzF3GvoY6slrgriwR7LD
OKjfdgUVoTjJUrqJLNi9kinCZT1icAx7EfMCw7wc9NZ9okvg2fTLTeV/PeDXWZekeIQI0n6c56E6
I+PkJR3Ahct6iMkMQaJxfyzSNn6aLZv/1nVS++03LrVnoj4ag2WrHvm6fBRVCxVeq6ln+OYksBoV
swKRL5iD8lBaVDUyFl1LPV/YTFxWL9lSaircnh8XE20nG0UrRCDVlY3yUuPOFi/I2NcDRVUva5p/
N7z55Shn9AvXXEAPUaddBMQKH2nQk4wL9XYOw3deC8hl3xZDAXp1CGm3qrnPcUjhocJzcbrwG4vS
ca+sLh/zpFeHdCaHZDDGc6Y4d70EtgdWLWn5uKrp+xRVaxareD15jYpLNAEPZhM+J+Bjxj8o0Tx1
6fDer2nnQK3rNmo5tWhat/0hjTtxnGLhua8456VALT/S1TyQadX0B9vc9naa/QbcZabjnkUVFEMD
uaLS/ECCvMxo329+c9xFpYokrC1iJPRcz+TMsIo+Vss6+x32LiUFrdc4Z6stkOisT0V/TCcvDSUu
XEiq3mOclsVYPFIx3A6duduo+dtrpriQFG2GWK2RKaBhvyVHyucNFebC+sW1LiTVNcPehAQdr3fc
MSjBXWcsqZdUGIbF2Q7pPiKhqfE5l8KEZ0Or8CAinvuFhS4mVY2ovq/WKpBjU+a3MILdjgvQYb9h
dxaoSkQyw7Uml7Xqn4J2ebMO3HOWu5BUsaNaEXo+WEN1i7NNo0ol6EfPSe7siHbZI47i4uIx4NEd
I526621a3PmNihPRil7hpC/78jHZdn2qwlIcWLtd08O8cHq6gFQaN3CVM2h9Mm+39Puc//TqtVt5
AZfdshgJwolY2TvOFzmU1+p9L92M3MqLfk0awkmA8LCe6DsGleysjlJ1HLpavDEr/6nqtpVDXqyP
wbKsh2Ud/N5VhVuWMeOkK0C5FI+24zs0Eff1pGxbHf0GzVm7G2+J3SauHhkGbSq2OqsX5bfruKxa
QPCVByqghBKW/SEO9gcbh8qz487K5a3SRgVUPYqxPPZ0OVA/n3IuXFwtXUyCRBBB0zmvsqrdv8bF
4PX0KVxcLRygnRnUaLse+Tkth59dC8kHv2/pLNvF8KKGNrh6jAZVZm1oqzuDqMzvKuASaZVpAlvT
Ea3PZs1Iyk9tvmx+XXeBtLrmWkVLqx6bagqzogr4YZlhU+o1MC6RBtNpeFpaDMw+Np9hKvYpnQsv
5UMuXB5NdWkD/E8jxAOpfkfz9lNBE+23EcfO6hSkHU0TrpgtUYwnxuDBgBvzG5Pn3fmXJ6sOAVLU
hwLHqsXjQx7uUWbE4vf0I1xfSKbagcM3Qz0mwcYOvYkRRBYju7L2n3/+KzkRF0WDI0cN/Y40kFVA
8gxPhmM2CG2PO+SLPEfeOV8hYpCamkSBnGHTBfRYQSPeeN7xXCJNBF3KZ63VY7ey9rDH5YeJDH6B
pIujRQvB+7WOUlkgkNmq9U6Q1G+RuiRaHau+6vD8LhNI/qF+Kl3u5sRQv8yRi6I1pVhNXWypDGyv
D81IkuOQb5+8ZrtLoiVzSQc8dOKVXUynvLRvxqS9MioXMt8ugdZENYTKehNIUAXtDZ06c1/l8Xy/
8pn9hUxVdeP1E9zndwjBN7laxxQCAuoY2G2DGosn3ClcObStNInYcc2T8BZbHirY0t2hvOzk1XOX
cRMqFU3QI8jOtyY8zQNE9NY2iK+M/3/T75XdwMXalj1RpV6wVJHgrY5hGHYP9Vbxg6nX79aM2H7C
yEpod5aZyZenhI5vdRvmxy199mZP1fvCcH5rt2Y94FkWPEe3f+hipg/DwMLbRRdf9KLVB1YOd2Qe
304VZGRCBsqTJWtxJqSpQHaJz35j5ew7xm4K7yh7Lgv8oMgOsHbmw0e/tp34gEdRhNR4IORWRsOx
yIsngDTX9K+fz41XvoLL0e2Vbku7bLhJ0eYsLDSyWkzPK9/4UuPCOazaAW4lYZzKvE/OMxXPdLDf
zuD6Xs5tUAQNr1Kpx9hMmbZh0B96OjV+NUTCJenS1FRjEZFUQuJ1Ppgl/Ybnfr/N3gXpYrKMZElW
IakKFT/Oa2nKA2mD5EoEf+GgdcXJyEjxWGiwJ9e1Gg85xFnuDFuqE5nV7rc5uERdVNioHGeeypGH
Ug8tOFvReF4SXKJuY+W+rRoVHxCM4U2GAnrIs9i0V9QvOeEaYVZpD72L3KZyn/kA4Tnd3rRBK648
216a9s6CTaJ80RRaflIt9v0YhH9tlPl13OXozL5ij9x7rKhoOzbtKewLz3PKyervOyQ7477DgqL0
huEtGoUO5NoD7aVndRfjAszQ1mtV4YuuS3W05SJupmifDk1u+4eoK+ojzkj9HU9FYZTpkef3JumD
05Ck+rbSOC9XeAlfmbqvG3tw4WqY5ZwkC+/jXCZ9OD30om4fUoNkW1buoTo1QtMBdxk1fh7NmDcH
YOTxmjEDGuoYEV4+4L2uPNZxMiwZio23h0bt883zE2yZhUVZ35IaGvB/3vtfX8mJS7PgkkyWYhyE
bOe4PeXRHJ/31vKPMEpKvI6XxIVYGgrVfW5iIUtF/1FR/30YuJefBU9cn7y8aqByOTY4uoqOHsJu
ZNlquVesn7gMy2R38ARTLaTqok8MRZmHJey//nncX1/CEER8eXJBUmmGtKZIJOAOfir0fovyn+no
0zgMwV42bqGKFatFpDKkwZt0Wm4J0+/9mo5fNo2QDVBjgmhz2KNP7TjDlWYd/erTxW9gYIOVsOsp
lfFC39e9uW+wWP367cRPK4+jkXYztsxcPOVN9H1NI7/d2GUCeRVN8UTQ9BRtD1UufgZV4tV04hKB
di4YdKSwdGLW1geWzFArhCyWz5AkLhJYlMPUrVoImXJTH/MFnLQd6it74KX57ez2NM4b2yGNLq0A
nRXWzQ6BncRrEiYuopXC+zEOQZFKsufLbQ5xO5S80g9/HpbX721J6hyudI2sxRO0wH2Tr7emqcKM
Jvl+1GbHDlOR9Mq99nkkfg+ME5e9ggolymrpIhDNL0glGFjtFVDJJ/2R87C+C9MV9GoB54k//6wL
H8QFsWyQDvtW94kc+vBb2lZvOSFeGUA8jbzcEwT0e6IiGBPZ4sExY3x5u7P6ya/bz1/pl3QUhLLA
lsJyRo7Mfugn9R22uV6hTuKKkvGkmLmqIpxLU5d/XXhRfoLRrZevJU9cIotHNN1tjY6LLV+PEJ37
MrDEj90Etf9yVPZqjfo8R+P1sIvsnFLAZH8e7+eb02uzMnrZsolpERXwzZVDFdM3cUWrh7Kq1tsY
lp+ZjofypiZLcNOGqr+y3i6sAxc+qPO5sMIMiSxbhjzmUGZlo34mNpYJXm6OkV4//vmnXVoBzhGg
y1TgHrokcutr9tgHEznoIPGj1BKX9oqftaYLviZyTxJwz8OziqoN/M4BF/ba62EBwlVxZNi0PqpF
T6dpvabfeWFcXJan6opx5EnPJUCKs7b1bTvm/3oNuau6xcpirSG4y2UsyvS4V+lT9+we7de4szXU
yzTsdOEMmQXs1rghFh/A36grDzIXnvYgRP9yJTCIbkRz3WG6pDTssrZg05ciZfFjaqevHRm2U1fv
8wmLZckGu85vEGz5KYolLuyziHCykBRjEqVK6ji3cX1DI039zmYXyVnWLlLbnjBJtjzGoR/St3vY
xdeuFBcOUFeSSkfFCIvahMt0LCAxsvHqCI1q3FjyMbTvdjwV+cWLicv5o0h2jxiuX5ITOr1nfLIH
y3R/5YC+sC5cZLFUJGyqinLJilScRugm2tDvMpz8hizOimzrPjO5tuOD6uN/1XKtFuNSt53TWIcl
KoNR/izDaVtOLNri+4mZ/ui16Li76DDlF4D9z0Nul0NHG3pkcAb2a9xZcmsQ86FuKEbFmDpDZi+4
j5tk92z9ecB+CSXU2PbjSjBbEtLB2re25BYJ6H/8uu6cyOVaoki+SrEZBfBN7iKJVz+/2p3EtVZc
0l2rusBGN/E6zPp9uRmbwnMXdYmucZhRtN7tTKopCI+5zlEDAAdpz+niBNNssN1WcosxN+XPZOXm
0CtUyniNuQt0dTlKTDRvMBd1W02HcAYlynPK/KpvEhfr0kjOYnPUGPd1ex8if5fNlHrGhy7YtbXr
2JG6ZbIMg/x+Hvt/d+ge++3wLteldoaXJ+DyMp236T5fRXcD+Y9rVZnPC+aVGNHlupKoLucIleu4
S5NvMFs722H6+udP+rzSX2vaWaPVNKOOVeyRpHUdvWtt2N73Yz7eKVtXftu66zKJEMEMIVyb8C7X
B1AcSzLYz/PDn/t/aWic8Jmi6omwJqAyJpD9Uay7YVV8TWr8UuNOABuPu2hCM6Dx0swZpB8feLv7
3bNcj8kgQt4lYMXzXA/hWmCQb4fXr1+KJHHRLvBXOYEqNpOFgGhRow8gUv067tJdC2OYMrxjEpY7
P8aq+lpH7MrN5MJ4u3BXXigSjxq9jmvxdrfV7UquedFfato5Ruc9L9q+KCMZ644drRn6bOgCP44g
cRVVdV6YpKJ9JOHX9pWUwXEK6U+vCe6yW5FtGRtKGPQsKdw54GHQZp2i+9GvdecUXddoBwHcUTmT
9kvKNGY5IDe/+4KLb/ULCmBXXG8lngNsVldKZSWwOr+V7wJcTMw9FENWKqGA3Wew3/17t81ffsPi
nKL7kKhxSg2VXZP8jMbwpxjYJ6+mXXprLDuRlisnsh/hSJpBo1J/bqlY/XKMv/ED4ditKhwiOamO
ZbQL39Tp7Lc8XTZsjAQfERdFOEHDI2/r8KCLwo+ZS1w0rJtNGeaqjSXL9b8UTy5a+62g38AwCF0S
ClN1Ge70CeKxb1KSekaKLhcWrabK1WCInCkEKZJVI6+rRO73HuIaWLZDWqYbHYmstT7QDaqOlZ+U
QeJyYR2AgzomA5qm7EeqivcNFDL8ZrhzJLcRHvoA50eSwxAAghjBj37xzHy68mRiHNcyNlskSTWH
p6YTN2ta+DburPqgSVU11CqWRdt+ivcGSpfV/MVrUFwarI+htbPOqKPsJqszO/KnHmlov63Q5cG2
zkLTQehIJh1v/47rsPigSPHDr+fO9XYfdLJV3RLJMdjsXWzqd91sPV8tXBwsz0MaqpUQuQ3BdhNP
Q3AUxq/+JHGBMBpv8VBBxl3OfftxTQbY/Mxenms8cVGqoi8b5FhmIldVjwcFp8lsJ0Az/MbcWUJq
z5tq7nGp1XX30yqDFdT5qd0mrr0kRJ4avldRKMuqYbdJ0MyHWKDCza/nzhpSkypVQfpQNnt7nHV0
Dmj1t1fTLthUQJumj1odYjfcZcHE57UxXkUciSsPZsZoGCzLd1lbeOIeUClLP82LzT/+uecXLlku
2tTMFP7mJgzlYuaiOSbV2CGFmcfBN1UM7ZVsywVZ/8TlmwDKrrrdVSjjpmT5gca9fq/DBsaSe6cP
AvK6maUt1Mlw8SYRfAXgRWkDbKN7oLZ/WF8Upz//3Ndjbbysv8z7hE3dpwNtdilgNnorAv51WISf
7GjiklaQ3i/iJc032VeDHQ7TCA3ejLREwIIjF62fvljiAle9jXkyheku2621EIww/NB4h90ua9X2
+dxPE+Zbs5mf0HwrD7Qurpw0zzeaV270LmrVrmm6JZbsMkmB8dMq0l+LRUWnLWzYwzJ2FfNb6i5y
FWI8VBklO7JkbPualGw8EMjGX3sOeL5kv/Y7nJ2k39ehFFW5yzRO1xMKWKof5SD4PwEovnuemAKf
PRzGU7fu5MgZLFhoQgL4ge1V7BfJuGyWisZigohiKHf6b4KtOBvD0jO34FLEiti5w+NJKCFLxg4N
fODjsh6vdPw/Q99XBu83Ha+AJD2KdXe5TaGCmBkEMCzUzc9zsXXHvBLlLetRGGhs0x5yupNMp1V7
qEkHk64yrTM+5R2e+KOpyMQYxCfI2OIttVjhw0SLbbut+jBujnk7Nl4XUbwyv9wzzNp00aRrK208
Lacpxbv2Hm5+YTocQV623pc9f65CR+utKjK8zK83CRXGs+/PK/GXPHcYjE0eWm2fKRrUc246K4Ty
O66hTv+ycR0BQ552YaSp8TLVaohLwlDCq+eJC/GBuE3racM+FBCYEOfVXYc//LYHl8lLt30uyrTb
5Uq3b4MuNXhS9uRzwiQub9VSLowi7S7hqvV9fdrr6h+/huOXoz2j2GQU+4SNuW0GeAFwpKOzBX6X
ngMevWxfh7tGRXexSwrRwTfC9P2Bjss112qKVl5b9U6+csnXtu/zfpeczlEG57r2tEXdNVLhUuvO
hlzPQ9QNA1qHQ3ye8WIIs5XVXhEY9PRfDkyAOoCt0HyTw6zYx2oi2xOfpsBrLkIz+2XrHRO0iQKx
ybbo9ElvqEdN6exXMwc935etB5WmXUuGVY6U/B2RsTp2JfHTIoUA7MvGVV0Boxss6iaatTpMRue3
4BbVlYPidfoEwoNO63SPo7aYrSS8Tm5srmN9TMswOeuaVd9ZEo0PNlEgCdJ59vxFLoeVi9j0EHRb
pC2w2Qwjar3DzStjAg2gl78HyYxyoJNaJFiF5T6PCblhKBT2C2xd7iqmRvMcKqMyGglsJsskuSV4
o/Zs3TlGTE824Bt8knVL7/T8AXi8F3gFYYCXozLFaTTvHZ3kVOf/huXPErZ4fivLpa5oY5M1x81M
tmy/gXfamM0m/OmzGaOk82W3g3VHtUk0T6Bq3yS17TPAV+WVfj+f/L9vldx1f9zasWIo0Ztk2o/j
Deu3+QTgI76LYe790K559D1R67Wq9dd3Tu6qXumV4FJc4IfEuyAZa9L1nZ2m6pvfMDlrWKdzb/c5
HlGTs+z34NvXDHZWfrASiO+XH2HjnUIdVjNKuIT/MHkoGeqlvTruclBxW5OpS+ggUS3zmQX2W5kG
focVd0GouV7TlbSY8u00dbKKeH983nb8lqoratSxIM6DYB1l2qFWjYVhltrST66CuxxUWxXLaFH4
JLGXVW+SHSiJDnovU3POXdIpnurAqtlAMK7aKyhyLyiEsPM7vy/qrFjAct2ewjdd9vV8E4SNzmBe
6Vd7hpzby5mY4KrPp5UP0lZJcDdVaXO76clzjboQVRwQlfOoHGTbRh9QhHBorP3+51G5kJmBYfDL
nluUOeFTDoOMo4nf5Ta5G8yKo6M75HH3FBB2GtPkK1emeNCzqt7QFvDTZptr7wgXTnkXrNoKi5SP
sYMURG89Slo0vZ0GEf3TFoU9w5VVkczo2Hwvh6LymwoucAVzapi7ibSXLZmmc9eN/alt6fjxz0N6
YUd1VeIWjFstEOrKEBT3cQ3mL732uwNwl7gKzVKRSc+9nNrPFgmOrJtac+XYudRv5yROOhYNaUs7
CfPP40hmVEZcy/tcavr573+5hW7WbtCzqDEkRny4IfjDb6idNT32idgqbdAuCn7gMF9nNKB+xarc
Ja36eApSxm0vsc0NNwnUSk8xofnBr+tO7FyzLv8vOJdLkpOsV002osbUs3FnUdfQWFt0QDppDnUb
Jtm0tZ6Hl8tZgVWYEZ/EnRyLsD3zYVzPUedXZ8tdyKqJhqkQJWvkVJL7fZ0/NfaaUvOFKegiVpDT
bqo82VtZcfENZWgqG0z53utbuoRVzZscNMjWSSqij2tgzxVDDO7XtrMqO1CtYYl3ORlQXums6St1
hpBA6bcVusJZqV1oqCOupbDLcCh1tR1suHkeiy5eVYhuy9sobSVN8+9Bme/ZMk9+a99VzoqqqCgL
EWvMlYmc9jiYjjUpn/xG3VmdXT5TFD0+j/oY3uGK8nks4ts/N/384V6J7l24qoxpWRG2aYlKB/5X
JwJ2ZDveCSbYpF6pyL4w113CCvo+W5znHXZyGnyEmQUEZ9PA777mIlZBEkeV5buW1K7iGCSjAiLa
+kkKcpeyChu+EEVUK0W7boekGR52mLJfWUoXRt4VyWJzwW0bdL2ElMP0bqaROSa5GN7oHNS+18d1
Yatn53XUFJadjHYsp32aqwMfuuJU2nD3Qha5C131at2NmCusKd5JmCbfLTu/knG5NG+c47Towh03
5LqRNmpKCXPQ/FTZ2F4Zm0utRy+DgKqebZ/bqZcNxIjrPk+zgJnPfuPurFdRxtAQCrpGFmGz3yvD
xLnvbX6E7/O1R5ELt3LqnKkGIiDhyvJGkqAPPwTG6DKLazO9KSsB3jio+GkrIn5ll7gwWO5L+FT1
0zhAUE5u7faWl39Pux9+yf97lvklFoMqA1fK9o0cd/Y5Dbp3cX1NQf5Cp11+LBxVBDZNdHJKJn2a
x/M+RH6K7twFvAINk13kpRF3dF2SNdX6QEjuecFyAa+5DNchNXEj566AAkSw1pkaAr9Ugst4wZEC
El2QgpGM/NwEaMO15J7JY5fxqse1nyJT9rLecqS30qi+n5aVXen5c3bvlaPKZbzmKImnMhi0nIHA
iAcasaI6gJo0sFhImPqhWe+nkcFd5msEqLZufashghveJvP6oV/9zNtQ2/1y3zGTiOq4M62sm/o7
sml/9QEkgLz2HZf56gwA6b5DEFKkhR4Omlfbx3pSKI+soIrpF827SmDNouucEMRodjLrQegdHnf5
NWWkC2vWhb8QiaAMZou0JDFND4QvzakXI78yPhc2TZf+omXA0maecJ6nw/DGmLyFxW4HTyu8xlfr
gURJf7s1mlzhTC6c8K48GJu60OzD2uLtjXQwPTARMDkUMRJd/vjzB780XM9L5ZfdkypGNGpUcUQG
dSYieFdETPnpEnAXCuumfILzMBo3HaXnhiy3A6+u6cRcGpvnX/RLz1szpXYOeywDqLmc0mL4t6Fz
+VBHkb7ysS+NjRM+NGkCi5qJNFJH5jDlcB+gtvnoN+7OIp5Ts5VBM2m5cvWjCPpPUzBcCaguzFGX
3Vpg0bOrzTRyYGZ+z4FZfhlQ7amyumZj1pVDC99Q4ccScxfnWps1H/Fwjs/ASnLL7VAe05wWfluF
S3Otot05Eu7YKqrpRxlNdwQq0X7xm8twrdxW/b71Ghnroj3aIn7L67k9eX1fF52yrUbVHHzjpE4i
cUx5n5xqqK1cOcguzEyXmFpKGJJE6aIls9VjjDtLlo7zd7+eO7N+KSgpALFo2Vl+3028yBSc3T2/
pzPty3YPky7va2moeGND89DMi9/N30Wklm2pEJqQSrZDAUmzobMZmWa/m4Rr9hhEKV3qxFQSlj7N
AbRPcFBk97uCuugT0nF2XnZSyrHNP9e4J+56vtL0hb3AJZ+COS/7CeWJEgblIbLRZZ/f036cH0zY
kScVBARu3Lr+6jV1XBIqhQJTm29LKTuxpHfwjVQH5DPzK+v1wobvAjTFpDRn9V7KZc67b2abxxsV
ke1hhu/kla3zwrpyORqWV5sq7VzKtsxRnjNV+0EPhB79huf5f/3lxJpzLaBsq9A62+7XzhYnO/DJ
74IVOst2m4ztp4Yr1HSsb3u23OXT7mf2w13pIsLtnFMdK1mBeDxoxeMsgIey354QOnfdGpWz7Zps
Spp0+asuYCGaFB/8Rty54yaLXpII5B/YbvYpn8bHJm7/8mmaueBtTlU/i1KjaSPuFt19iXTwj1/T
DlgBU+l8ndSgZLlM0OehO65w3A/PY7/hebEd+rwLgnOip6NppvuV9F/8+u3EklFgQuTQ0HROok/R
zvusCmCJ5tf4867wy+IZcFavvCqVDJCyO1kAyZBcKP2wIvYbEhWsS1dGaXBmYftUUivzRXhFAszl
oVSL6jBlo+Asyj55O29d8lYtudehx1wcKlqMaua+UHLp4vWtKKg5DamgXnlX5vJQW5AYsnVMgYci
z9XnJXRiQ3Ilznj9aGIuDlWUWD9NjK6XSxkUWRrQ4S2DjnMLuf9ovl3won0kaXDtZvv6uyxzSSig
l6sgiwnO9RCU7GCDrjx2is8/hZ75DZJt7c3WD8Fhp6zw2pKh+vhyypIAtnVlUgbnbV+6n4EI5iMu
FLlX9SFzASliV6LstOAHkf77VKinBCJnXmvNcQT8X5F3rIF0MM4S/hPy+t2xjFh05RC89B2cdUzj
CaFIGyjZwo9MNrzvb3Yy1w9a4zVIx+mSNSjrf8BbrV+CGfjhy8/A8yVt53kKzq3FLBYVLDvr3q+o
l7ncVEHTFbMXuTVi+xMkOp/6UV2J3Z7793u2irnYVJ7OcQUOMT0v6/apMdXjXm1ecQ5KUF4OSbGa
MmhRsiBpviVZb7Yvc848J49z5oZmg7RcizOXhttDnPCfTTr64YzMBaSiyE4lh/rUeWmne73lTRYR
EvqdMC4itVBoITNl8nNdN/d6ol831K96LSiXkJqKJJ5XFQdnMJP/kt70txGZ/ZRCmAtIwU6uGcbd
puc5bH4WBLzwiHyaV3DGXECKasztKB9xBPSQZRB6/ZaEi99bMPuNj0r7oRxNm563avsKo5l3a2/+
8hvx+OUMp/Nc5jZk+bncIRO6x+v3bWTqytb735vsK0vTxaP0wChXOEjOENtp5UaS+WadxfKoqiVc
HkpcIm4HlMxnMNjNbxPFgidsce39BmtKeEOOi/mLpLN6ighMjDIIGtHDbOdUZP1az/9SlMF8TLq4
/qfiO1VZVNT83VK1icrahiOPo9J4+VmCD/wrDinYpmCoNUhHE520Evowi3D5Xoh+v8EDA4qCTdO8
LQoSLJmtZgNjVgTCWR+k85IVmDKy43SHaXYUHbgSLfSUdGgyWhR4nDdj8gbgRfXViqCAPKdY2U1k
9vqsmkDfBhDTvefG9OiSSf2gOcgGvvxyPS3gCxHHsISupzLbqwlP+X7OjsyFwzY2gdMf0/zMYOLS
Gd5lS4RN5M9T7vXXBeaSX33SFvXy3PEeNe8/R1z27mFL+qNMGvWoom6++/N/c+FYcGGvyfYjGyjP
z2QIb3OhPxiE9Fd+wqW2n2O1X4LskmvI36yjOOch3nUCvZ0YHfxMY5jLeulG8B3IxP85O5PmSHEt
Cv8iIjSAEFtyshOX7ZqHDVFdVQ0CJDGJ6de/47fqUpc7I9jUwmWTpMarq++ekz8Ixx9UHn2EPuG+
QNX3A80n5GeaZJAPDZV5yoP3AaW3Su/+nHaIfKdEaWNLMHmSh7xGCfzI1+KiB0cPZtj2GRxHwlus
hJ4Gpzu4oI9iMKkI1zcV/G939in7vU/nDXBuHQj5gKTMPd0qerATrfZtD77AFpvAQcf1Jh/GaFqP
L9ZXh6623a6jU+gTa8QuiE9WvWWo3+wOC5KSlyEO91GTof/uYs4DmeTjmsVuYVkewvwAF95uV/QW
+naPRI9StjqKssWZ7Z7ySh0aCPMf9ywCoU+tVUlOS+xAcRZE04e44SotkzzY1amhT63F0O5oy6gQ
IAF4lM5iFWlVRPuwTAiW/T4eR61I3wm3Zgi3uvM8lPV5zvfJGoY+udZHYBCHmPJsjuKvhVGwpmn3
3ReEvjJYRVxbmqjmmUUVw5p8NLndlV0OfWiNboUUwkiW8WRIjnHZ80Nv1K61MfSZtYkPDQUozrKg
clnuIEFL4p0xc+hDa5URueFWsAyJ5fU4JHF4rLjbFTWHkRcJQEA+sWU3sGzraH9Y7Nik8Bjap54Q
+tyaNLjmoFO+ZDYsmy+ayXm4KzdSkl2nf6i0/j7OA6RLcAXd8CwukfqRKtWk3rdPhz7fUcY2aEO7
odlF26d0Bij8wpnvWlt8vgP6SKgNNO2SkXlaUlsO8bHf6n2uxqHP8i3we100FGsy+AHCT7Joro2M
3u16c5/lK2ZU3G9NgMXcKoiOt8NdR6aP+57tLVvJtIYcZVMs63gZwu8EMfKUKLpvyfVRPjnzGmjp
uGTVuLJDzcb7PBj2bdKhD/EZtYnNFTHLBEzeeZuKot85EH14TzseR1uesKxYwjvgZFCT07fwxj8H
oxCf/H0CJWsXy7oTImtc8mEe8zMyXre4xtee7QVFk27jujBznNGSPyPh/j5a430bv6+V1nLT9JVJ
4LYWFE1x6Cv2UgEbrShX3zcSvQSLoCulfRxiBoFaH9voc+Waz7se7eNXpDGFUDk2ojhPULs/WgGx
N3HLOuaVRvfxK4DqulkgoJRFTKhzQYb5WS2L23UuCn3iqmoZ58YikrMB7J7jVp5Ru7RvYfGRq6JB
MWEwOJa5ZcroCA/sbZ/DaOgTV90WiTVZJ5aBt1/OQeiSp07O5Nah9LU29wZLMi7DgsKJJWvXJTrY
nFcfZMyDfW3uw1bdlqDGTZgla8aYnyVC3lOtl2bfTPJhKzooDfqmW7OxpGFqVDHD3xWpjl1j3Wer
QBxX0EqEK6IWc5WVgvV3xujixu3GK+3ui22NYTw2c2l5Rkj56Obpuk7x3jf3UuhJTyxbRTBn0USS
a1Ku0x0Eq8Ndl/ghe/lG/8gB6AkCHpBjmrNqg4jNWJfNR7gH3nIxfa1dvEWdJmEbJqLi2DDkUeTk
BNGcXVBM6FsiDnOsQjXoNata0aWBtusB2iD7VIdDH2DGqUV0w4oXT/qO3Sdy1accF6k7J5I3TXkX
JVURotFJVKt7qlyf5Xq7Rez+OYUR+kRYPM0lb3CCwyJQjGdKYv6zSYR+z1fX3/gCf05+hT4GRsYe
dhM2oi8eo/KpkKo/NqIXp0XLAHsIN/tOMz4QlnTQ8u3mmGaxLb+Gcfec53xfhOfzYE0wBUNnQpqV
S02euOQmLUYhbuSMXxn4PhA2sRDHOvXy9Dl+S5JAp64nf+1aynwcrFdRC/5rXjKI+tUfdVPOT3PM
UYb334+XmPn/znaH1Juz8epIPOh5zmBour5vKTQfUuietqemZsFx47p/Vn2xiFSXpf7035/5Elb/
+zP5v26HF2xV4NpcZhsaXdYAR1cVBGfSUvoZgpfr80g7pIf/+8Ne6xv2+5K3jtyudR9iQY2md0EV
fI8TtW8P86m0TpRz1MIkNDOzPDg7/FW02859wIfSKojmdhAVmZA2aMrD1E7PcIHZV3Yf+lBaFDcE
Va7dlLFauHsoI00nnDW7fTGsz6XRMGwdEIspG3vcyeYz1HkHuXMi+xgab2KkCYiesyayPJUU/xTL
jXH5ylDxIbSI5e0SdBQvTufguDRjcOxjvQ+FCn3+rCIwMoP7kMt0AUxkDqbUkXl5u2uU+0JO/YKq
9AbqohkOsNWdioM8dSvMEf/76a9sAD5/tgwNeI62mbMJyOGHkQHGTJuqbw90LIF6jtVOEij0abRg
DNY8EuhetbGvYzSm+YRq4//+Fq91r5dyGlYy18aIKYO/epQCGqjTpu6+7Hu4t8m3NmriQM0TtgC4
xCxh8mZxy659kfs42oS5pKH977IkXpoTiv8tUpTxzz0vzn3BOO1so8nk5qwvwuEytIvEFTOUFPY9
3cusoF53FjHv5qwrYFVAtkmnREb9zqe/jNd/hLM2h67wOLop21Tn0npAaaRO7K0Kwz9HVtxXjHOD
S2yDAtIMCdzwTLAiPxShlXeryOtdOwj30TS3beU8FcWQzQF/NJz9PVOxT/CO+2yaoUUFUxoMd9ZW
4ylyZE2jSOzT7UVV8e9NP+pkzMc8H7MgXO0ja810V49RfCPi/PNU5T6cliQlwSa1zdnatzZdWPK+
UvvMEbgPi71s2CIfqymbQ3Jf6W9Tse6bpz4TJsOaiYiwOYPDtD2s48bSjTu7a/niPhMGpptrOqNN
OGmmE1lHdcSFwL4aTu5jYbSeWNAlWHgJW6vMuBK1otDV2PnuL1PsHxN1dpzGw1Tj6SjOO6tt6A+d
HHYdx7nPgCV1Ui8BUVPWSfoRDPZjvJF949AnwDDEnakrtLllsJSuTP5sCPS1d62NPgMWGgXwi/Ax
U/CZPxSkN4fO3Hj2K2uXD4HpyNUB4BuXQflrOei2by7LONRHNVf7cnLc9w2MwrBUxajGrML/nQdk
XS+qifaF7dynwUxhyAKLyDGTTb49BMH2mU7G3sDYXmkdnwbbJo4jbUyWDBnRur4DBdu8rUlX3Q8F
E7c+5JU1zOfCYmcN1FLpmLFqvDM0/LzG5a5oD5zd79PJrTpsXurfM0t7no590Kc1WW88/M8nQuT4
f3+4Qm0TgbQm1kcVxQ9LPyWneXEQNQy1fA9/NnNgbUEOXb7cOoO+1lIvP//H6gBxA4ZirWnK+rZn
BydIcyLFpo67pplv08nmaKWQae+zSg0PSySfeWVupNNeG0feJqjCpmVkRNpYGBbeBzNU951j7bED
Z3MjQnjtI7yglUjABk2MCztZsuWXJUl1mh1mXdqb5FYY9cp53CenJGgxy0acY5Oucj9cVZKTG7g9
Vmql94UY+F20kmZXoMz9683AoY+braizdbM/TdVVJ0Fw0NrV1z6mlRCUKMi+nTLN5eeinVXaF/3O
JcmHs8o8SQKyRANuCaNf8G+4UrPPWoX7Mly2CpHGG1+2sA6CHCk3U/NXN7R0n2YA9/GsWih4CSTx
nLGGNU9FXkIUb7K7rvK5D2iZqlWRy4chk0s6b0b97Juc/NjXod7SEKNUfdIu6ZGesp81U297K/cZ
CHKfzOKopAUZsNrMqXVIhyK672p2IyP4yiLq003laKu56iKbwWkOvhBlxohR6dTWNK2j+UnBl/sc
NftuPLlPO+VGILUMtjLT4aYOnJZRKmSj9gVBPu2UkESjxGp1meOF/YaECLmbKArGdvWwTzvxNZks
NeiFASK5T/la5xc6LeWNBeFlR/xDqtHHneAQ66YgoS4bw5Xb1M6SH2IILBQAK7CT6ZjtU7fgPvoU
RoMEjEuGDO40MrUQXklZvpobObVXtgGffRJCB1Nttz4jYs3fKxhdZU1r6HmUq1xufEbySlt5G39g
A+M2WcxZsjT0ADew4rAyE7yZmauOdVIWZ4vMcypnykA/49S673DgE1LQRSZjLQZ6jZa8PW2QlD0F
yz4+gvuEVA9ntm7ZJnoNipKn+RbBC5Puyyhxn5CamxBXixEe3pSNSUG/QiD7733Twtv3Rc8FrLbw
6ERYksrR6HQE3rXv4V6yyqzbNNmYTVmyzQglOOqYsq6OlxuXda8MVh8DWpUSRRwKiFVNpcvTbrDl
Q2FinulF8htR6ssG8IeJ7eNAdcBasmjkxxeh/sZd0UGNTXmjef6fwP/Tw72sVal7SN4WQ5+VdC4T
NHy4QmgHdwclxPhOYSHbuxx2RffzWunDWLT6TCadn7jV+teuHvKZobhutJvRS1mkUUQg5XeRd9/3
Pdqb5jVbltGsw5QFdIHUybsq3lfUxH1gqOo2aIqFI6IYXT8v8SOf9tGC3MeF5gjIpIHbBC5xgrfI
fX4Pi31aTdw3V9SmzBtb9JgLEPQWsVW4rKj/2tfU3iSG/DUkT9etexEf/j4sb1kw7pzCvsJX08zG
jbKkV51oBHTLievkxun4lanlK2PllC+NWQssPRpYQ9zOh3A2n3e1iA9O1rDgKMMczy6cAn84mOFQ
in1MCffhxq2IK06tqjNnzFeuo0xxsg9Y4z49xR0J2jxOyLV06/skDD7Grr4RK74So/jolLICprVj
QK4F79xdsCFyCNtWPmpHoiOqZbYP+9qe/37MxrWZsVuck2vYl2le548o/vq479Hs90cPSL1XEGuj
1zwxv6pBHR2UF2+sxq8NR28SVcGyRmKW5LrU6y8Sx1/WPt9XeM59taogb0VhCjRJYdrHTrPoCMlI
cdrVKD5AhemJccjw4p1un5XsoDKXDLfEql5pFZ+f6iGZWXV5RK4wWnkquLtz674iLe7DU0neJFrW
eLRc1EHy6HshyD6dYrTl7wPF9uEERfYQr81xNZzYHwGOSfsGiq9IVfNWFkpychWy/mCa9pO05kZE
81prv/z8HxkqNbPJRD1em2/0flLJpR+ifecf3wCxh9xMDK8NtEj53fbrVRpxI3X02kt7kxKOdWxq
KNqD2fokx8Oi1XnfyPamJM+roEPk+7KS1J9IvaVru95YDF97aS80ZasJk16hOfqqeDJNnSre7DvH
+qRUsboygj6OzgYytanUy3bcyuGWBsErL+5DUlsYi9nVFYNIWfGhDNYZGt/rzsOlT0aVJZs56RW7
Ji7/Wk3JV1kv+3Zkn4xyspsXPr3Mmi5/NLM6CEP2DW0fi9K2TIZpxjDJHc5zY6FMOuXxcdcY9Lmo
JinqtSDOZr1q1R2KW/nRVfzWWfi13vT2ygbIOwk0xYRP3Nep6U9L6/Zpy3LfWFDKTVW23mrQhlym
XId/tfOyL3bzkaRKMZEHhaZAUgO4l7jLNuudj/ZmpqmWXMkpqDIGuZCwSpfh666e9GmkmFmd5Ase
jKIOLLD2oJ3cF5f4KFIkoXYuO7ddp2jiaSX6JStJMezbFXwWaQlYnUc0qbLJVTBSbn50otsHUXGf
RYINdh2rvDIZJhAAKgKUlqdrlYz7etOnkVAGPs01GZpsqsvtThRwIRTT3pSOjyMtRT0k0VDbDEbb
33re/ujjeV/NK/dhJBjU60YvZruiUl+kK5tIytQ+Zyru80dbZydWxXq7at4eQ51/5Ly8lVZ4ZU3x
tbA6qUkPtNtkAa+/5lsPGXUd7TzGEm92kkFKa+EufXXjsjSHqK9ilpJq2ie9ynwGKZ8UFivaN1ke
RN+CxTxUpNoX4TMfQVqagPS0iA1ukvP2fmuH5cxh2H5jo3jJa/w7mcN8Uax5IEMNBNtma9va73Md
knewDVbviym5JZP/555liRfVylbyUG7cZNu8fmsq/YYpsospYT6EBENlklOUGWeJhcx52Mbkvo46
d+OI8n9+/k+N8/KN/hHYxmNULcvcmKxRDobKi+7O3IbruWhWemBROB2KzpI8pWocP25CbpcZY/j7
HMzjF1wLFF8Y9vf8CNnf/FJPpfi+9EhxCNqX5lIvkNqHwATNT4xE/bFQgzhvQ2RudOxrre7t0bx0
wZig3a+4fDpCz6pO+6XeJ2/LfL5p5WqNwjkqM+m2tNLtpR5v1QP+v7LoT43uhc8VHH3GhFqbqQBL
8EGBhj4GhXXxXQVMpj2MEE+IDqTq+qcZojh3QF6D9hAE+XKYkiI8DXWIrGA0VsGRNZJWKUo6hg+8
oSTLi0ldymIix7oCGxSjkvyL62T8iCJ1FJKrJOmPOV3RMfQlqjE8pJ9ml5fniEX9m57helnDweP+
xaU3y7vu1v3FK33lQ1f5oOqqG9CcQv/s5yQjbp++AvNh8nhrE2fawSIsCcnbbhqXlI1JvOtuE8P0
9/khRhCLVRvR68DZtj7nAva0VTpC9zjZdSph/lbZ2DpxfbOSq1HT6LI+KZLkCuMU9mlPdMX87bLm
uPjia8SvcXQyfdsluDjq5vxG+7yyuPr7ZULrkFdweUA+bx7Gex7UeYqLcsQqrEVt5L6Z/q+ds3HO
RlHBr5MM7SfRm+VzzmW/b4n1t86Y9mwcBASt3DKM/TEIADovBHI8N+7V/jz2qb91tlXJtS3seq37
wA2pGxZZpn3Q1rtGEPW3zxwlP3wSPbtusl/S8gU0P5cN5PZ3nfapv4HmHZ+LcC7ZtRlofEDdm4nT
YLU7LQapv3uWdd9zY+RyJVugvsLpaHxIpiK5scW91vreDA503JNhQKKcaw19FN3F/XFU1bpvo0CN
2+8rBFnjvA27frnC0AAuGzBNhaReGa/7sE/qY7xFHIzbSntypboacGOtB2x0ZaX3HWIgZf/7+0Oz
T+ZzhxnckDA6aTnUMEwot/ntnuWH+iTvYHCQhkHffE3qmj6zubb50UJuWe6cXF7cGzdTXzo2rdeo
yd13M3J2tyF3+W7X2/vbFmQjWu6Gcr4OBZmz0iq8t5R63CebRH1imDHeg7lF60TbkFgwdZS8A123
/Nr3+t49ZtPxsF/lulwbPTdHUsdlDVEs3u/DeqkPDU+RGJHN5fM1BzfwHocNt55qKNHvM7NnfvOo
cZrGpEDUAGWjRzF/qXeWETEfpk4Uz5GdQ21wLoojpAe+wtpqX+kW81vF1lA6zaOgzrqlf5+UOUTf
8l2LGfMNiOs4YA1K+MusreY6HWVfXSAttU+qhvkgtWZLbNqmbbIt6PibJbbLSdO83beJ+yw1IOEo
yctEZaKKHwUhAD2bXRkk5pPUOVm4brZYZahK+CsP+o8bDW8EOH/ePpgPUrcTtIkDpVSGpn+OA9wn
xnrZp9eMq6Df115dKRtCZEtlBTKC6aoBp7RFtSv9z3yCGnVgNA70HFzDKvhWj7hvQZXqvl2P+QR1
MepgLbYxuPJVfWaFzcJmH1fOfG5aNSUMDy0S6WM/VG8Wo+47zcXznhWR+eT0EKyNKOVUouBmeESM
N6XV0O4DmZhPTsMNJQrjsC0yw8rl6FpDUlNsu5KN7F96mqYIC4jrgTWiKj9BgWBFLGB2ZephlfT7
QDQccokB7kIz3QTLybJcpqjFfr+vzb0IYxtbuS2YRVfcGY33kdy2o+7ZPsCL+ZKSq5Vz40oqr+MG
B2wNLOKO6GQfPM58NFqXa9hV0MC79rAQPNgq4qkrp2BXZM18XNnYntYz3H2vA03qw0C349KV+6h6
5uPKaxEjXBervAbWyrQK429RO+7z+mA+sDz0UNODRLW8qoCXj3nAvwVi7PaNRp9WliNtOonA+irK
6n1u+Xxqou1W7fNL3P+H5ItPK8uy6fuN5+IKSYPwHMM68wp+uTvC/GPfgYn5qpJdS4N6KYm4jouj
R9qx9UOy9MmNA/3/xTr+9A28ycq3reOwno6vfTyw+FtI4/j93CQkLTdF4ZhR2YPgsD2burx+hgU2
nzC01vdrGU5vR6gg/xyHbmrOYeSKY940/BxVw/wuZjl5CpEqOqswJx+pTurLJLbk4KCmfo+CPGi3
bxBO3rUm+LRsVE40nLo6ukZct48tsfzNYAWE1HY93sevAxIAXM1FdA3n/EsX2PcUCaJ9j/aSdzTA
kHmJZa5BA3+STXbLoRDJrTzZa6PTiwiMTJY47pboCm0sDdGFTmwHJnr6jqrJ7AsMfOJ6ZJFaUHEW
4aqgWL9KJ9dT3JS3zpMvZ4s/jE6fuLaEjLnRyXZVINLe1V2x3FdYPItD55KBH0jbQ+pPhKy9cQAU
r3zey8//kcEGeuQmu3XRdU5kcoSixHopkYY6QlBMnQ3ClB83+v2lC/70xV667B8fROhWj9UMOoM1
jk7vbSir/tD2hh5l0+uD1XObrjyy7wsdkfA4LhFDgTm1Dj049L1Ik5eqF9ZH4b2oq/CzipbiQ12v
yVuA14NNw27imI+agJvcZsA3sEd4CWrfStKUT9UYFBfoX84fGsiZ3TvTwwiJFEZkSNp/3KqwONnS
1heNcta+SSWf6CWBH+el44H52HAbPNhGjHMaxbxKbaOGzwVDPuRG47zSNl4SxEAAu1Fdvl2NM/QU
UbOcYnXLqfO1HvbXu37qcXNQi2uFWX2BDFB1jnRoT7ru23eDWqsbebT/a578qYe9QKVch6ozSYut
IWhact/quTvi/FbQdJaDOoEwNp8hFNT9QGlidKpZ+YuyOkypXptUAUO4DOUqd3Ew7F8sbdjRukDV
znWw288BmnBprtG0u7rLx2mDzkJ5N0TGMHTi26LTZhhvrOuv9JVP0/KgqCvRIHgngYF5qFH9gZAZ
PopbKA89SfYlTpgvxAcVf6Fo3jF0Vc0PQT5eTLyzWor52qQC/jzQQY/pFXMp/ruNZX7uh5r89d+N
L1+ZK94S79wKcUxHQ2SskuRTTMblyiuhH8IqtqehKOx5buV6jUM5X/77E185w/o8fk+mVUx1F14r
XH5eQwzVo0QN/L4jlU/i07JDunDU4bVLwv6qjKFpr2jyft+7eyms1QpOcHvBr2ZbjEl7i4ikmCX7
+N+P5/K1K1Aftcd1c9soXNheLRFlER7KalsxbC3hQcjSBDJj5N02T2L4qXCLnJi02qoFOj+smgNI
+SnJItjZbjAyr9o0Z4OpxHMBtGdqDv1A3VRCtF9IQDObHVZaH2Bx1ISfxv9PwXRcADH9XbguKZYU
l/hue6xEHRU/ICVUIzW1FFPHadpuujKPTM3NqV8TdinWMApOA7HYLJbJqTsNmQ15KqGk8GXMu/4C
iO6B1Wul0sJAbXxqTUQOoS6jI8STIctKS2zAyYgC9Du45UYPDZR931JF8vBINlXOqcvr8qwS+neh
gu1n/iJw17ixSjuSjJ/zeMkfLSzbvupkcU9daci5jMV2nrdcV3+vw9rbtFlEkz/1EK/6oqUkwaWE
RkrzFLsBwyMdEP1pDHJVBWnNafeUqLo/DppUKbTR0MdrDcv23kUaZ13ePSiqyp/Kdm1ai+Z9W2/h
Q4LvoFNZjssBNxP5UQR1dagrp9/G/RKXKeu7+NyiO58JBN6mx6TJF3vIIxM9NVGRPwVw/bxrnKZB
6hSFMuvW5AOyxwtr36MYCgYCpU6+BBUEVWVcCAaDH/YxLBT5kYfsb7HWFvd0qv8UJbKwKYqBiTqA
3q6PqJ+KjrodhmMfju5cyWIAgKmCHFe5MeR8+2loP7VDw+SBNeWisr5MmLuby42RpyRYUAIHF5du
vqv6fOEfO9t28SmwBn/v1mh5uQUOTX2YYqHvOiXoPTrA4i1NhdK2+3YuIMvWzsj+jKmKoZr9KS/k
DN3PoU7W8oRl01bjITCNNA9U4k9Trux02PqCPCtdkBDWwIad88LqIoUyTOiC4zjMtrgf60aVT2Zx
/VlhvD80az+fHW+Hh9nGbXw0g+JphEOJOZpG9+3buJYNOUdDF5Ozwa2gOFfRkvT5sdUbcgIprrBt
+2TiwMk3UZd35SfTdYI8WUm3UaQ5IkdyMKWpuxpv0jXBBclDtpmDMgA5riI0rjkz+OP1Z8hXFPz7
NE5qew5yI9VFoWiu/YK7gXqmD9xyNncpAy8wwSJomswDY6ThDwuwEPVDbQVVD1QN+FWNNoneNrYi
QbqiM6JzqSIjznzoE3k3m7yXB0Ny4N1pSxobHaZhTeQb+IEkxdcYlSn9GXVmUMWTFn9w3LQNIAk0
L+GYv80nyOGcUWol5nPZtaH6BYnNASQNDmdT8dRyDMSLdNMkrta2VYuEoFbIN7SFA2M2bls1PdfS
FaeqD3IgVV3RTXE6JPMsPjec8/Zrt0Z1+1aGOkLEQiSmZ+hoy+82E8bL37BDDSZoHcyqezDhEhT3
XEMI6UjLqirvR1G24y+e9BV/I0lVj1/rPlnkHcohVPCx0GGLANIO8SLBQ1Y8PMh4bvNP+Cvjntsu
ggFoOvNAmkcVk8FdIHgs3CnUAzEfmjhc3JuYYlxDlF8H8aljYm0/Q93SRThpNiXGsdMkubS1S7o3
Gy/G8i6pKt19IZtkcJcP26Ggh6nviCvSToxc3McQADI/+7x6qea0qOm8VBTKYHfNotcia1HwQO9E
mSByRxXV0mz3S6KnuTjUUQSPsJEs4cvq6mDn9RlutHY8t65r+QPDarRGJ6tsXl1rhYLmz1MoBPT3
hEkES42ZYRKYopAd0GyDtULfL/hO1dselb/2lCf5EN1DLiRqvsI0c4iv5QR3FdWXUXNpZvz+0Wyb
zU/Q4pbd25zZgTRpRWtm7xDGwN/3GJmJNHco91eLOW+JHMzD2qBjHgMRgsVJi9ppccFGhKo9mig1
3s/WzeZXXAsm7piFMEGqIBtVpEMv+v7YDnVDf279FLiLhkENKIa+j6c1FWUUHIuBwrH4QLTt3HfL
4oU8m8bUpkqx0qgCKo+UdAXSVAJppKFJKrKlG7XYoJJIq/wv6GjMwbu4o9RdDXTxlkuom1g+0JpO
8kdl4eT0cYSgoDlXgo/5F077mb3RcdiN78IKg/TviQVTfF8CnuoIDGwYDf+COtjY33F4/JBsMNNi
0gj1dt2veJqmtUz5hJuszzFTAz1bhaKlN/VIxPIwdxyHo7SZCll/d6PLk0dJm6H8umAiTGUaxvOQ
f5SryoNzlc9MnFm8LsWDQvlecOj4SqPyqFnIIXwbzMGl7l0XZTMYMvUduSPWdKgdhsvGcMwVS5Bn
IdhMyI+tdEQd8UG6ro8vk2NYDzl079c5ZYb1JD4xQaP6QTGKGvnDBj2s6eemu6H+XpmoGr+Pmwpi
HM/gl/RRWlmXH7gFo/nLNYqv9tjLQLjoLBRHPuk0ji2VD9Bv1f1bBifGobzTUKOV8wFKDmN358pu
4cVdm+Rq/aVRLIbtQUU8zE+QXUi0gtuTaKMlFZtWkYAtATQ/wnRkbTA9MNmpPDVweo6x2+b5ABl6
0Y99RE+g8oQcjiU3kQ0vsQOx8nVQkLGLLvAyh3RIuobg1L9VLurG9SDcBFRNrznKsFO5mmISqTAU
VkMowlXLBaapdqgvOQQLCnpUIpGBuSI97/hbNkG6dz7wJRHd90ob17Ypr2mprrZ8kXQ8hIo2eksb
Occ1KoendhNHOY0mLg8JiCByqUxQtzW0YnkV3UPiea3v4sDQ6e+ItCK+zEwF/+PoupYs1bXYF1Fl
gjF+JezQOZ2e8EL1zHTbBGMMxsZ8/VXft1NnakLvDbaWpCXNZwnqqajpkS9oAWeqB2Dau1XS7hRr
1ooRogwaTJu8d0c4j7kfkl9RK6e12bci++oPNsWfTLl0uMx7DEUuyZJqtN30lEQ7JWU+xH12HgE3
ilsuErJf1ogWe7jQI05vCnROBNzXXg2ndokc+W9KB3E0OY9a2p9Fsg/oF1wjF/8tVEIuWRZn/bmg
uL8b9F+s1FXcHWhj6ySJE3Q6ByT1VWDpEnh54fF5EkpMyGxRzhmsH6bhGm3L1Ai/ISx+3pAv7JDg
c+aAUctvmKhgG8ePDEPAdRm4N7yU085ZU6QFfMflURA+XT2QJU6Nru+2kiN/+rmAA3oyJVCVz6Zz
GGySvMQo9hbRKWXE7Dcq113/HMUrAmRRMpEAruHVRfckFvEnLv+IKDXLpejYTQx3z1UmiHfECcv1
Lz9zZIOa9Ri6umchKa40XpcCv7ZO0YrGKkK7P0Nosf14OBnJGyDrPP1pF9xcj7DYq+SlnQ8yXNHf
hQcwhzsQwobtqVXnfYkM/iXFkB3bBd/fPjwfOV1vslV1/yA64TLs2+MiNPVfjK0Sxh3vJjc/pWjF
2O7YLEP/mGIpmD6GHeTua0ixBHPBloDqZOlGSVEOMaYhnHQ7rPqTx3FET6OwpPiVbWzzr3TDmtVr
K9TS/u3xbwXeGRg75O/WsignWNc5ZP54KN5rBBeMoyX4yUg+lZKMHVYb1yzg/V1Wt8cVGNsulJpk
TFwL8NunftfwGyM9ce7OyeDYirNiH/rHNt9EBEQ5krPJYSrsuIJhs3FFkSxvNCfGxRXp1BK9btp0
s28gTLR0vnw3OJ45K3BVW9YWXFYLn6IU4Oyg7F+LANTUVDkq3shD7jztrsl+UF0maJk4HyrrX1mv
xAyozzDHnXSvs64oPUER6H1WLNMsy6EvlHlI2mHUcbnlYctxP0dLsuKLi0R/3CMvXG666ucQSvz/
CNbmkcrtecUFgeMPaywt7E9i7aY6Dcs+/6NtiJ7RsobpXSHk9nYCTLcHTrRkOcDXZZF4w1OL9HGG
UGl/XQuA6BKL3IE8xNYUEGNbTrm4y/MC2+DV4FCy1OAPHi8DYoT2N8lm7vd7w+PZPHmNtsV63MaR
PAModARBBkOw4hQpkrOXjQOtnKYl34rnhc/Sn9eNtXdZYRHawak4A3KJAYufZODqjAWoNH48AANV
Myd4rnSzIOFjNVdHNZ0NEPU3vydjF6FhtTfua/W9ZX88go7efZ4UnxhOcZideFCI+XdJu2/1jKDv
fyHnruogJZ7siqS3tlqKVmRThcMndaHpPdZnzTnbwIiaq1Az6p4w4POhqLMN/aZvEn203tZQZK0R
dZQdRYoenm1JtifKV588ZbmMfnXGFzCrCkwGRZWGqRuKd0zGSPPahllMyMbzWWCs6qMlR3WdArWa
0Vpmk0V0puX2Xu4p+VhT1EHO1d5HfdLWiZujmJWqxx7eT/R2R76O0n3ahnI4fOvuze77vYM1E0h2
g9xFxqRZd9HOv4tuLnwz4I2gLwV+iO2GG+bpWEHysXVv5rDBtlVodOJFuTuqeUImfYJxdx7dh05p
HJ9DkbTQztgeLdE7DlmVL5hdoyE0h4yR1VvyJdkzWho0hG7nfJBU3od9SdOL33ixfboCgWaytEJB
blkPKBP0daX9sNwphFInHBm8G27SlqRoEBw0rkdwBDf5OA4VJqA5bgq/0XpKRZrUy0D2X50vojNL
kuxx2kIU1RFK/M7g3tNPg0yT+WR709/jWclvs2LgEKFsiCrr5vSq0uDe+j3Xrxujw14iTZRjXAOR
acsYalEoSRozzd/yLNshQ0zzZ9rD4wNqHZYTGN2Ochc8fy4cRixAEoTAxhgLzx1OWhjBjwwL9H54
WtMFJ/zeHulNp9Vyi7drRTvZsQ8guvlxHRBsVcFea4G+vbtQYgFQ9oXCWVioCjtMy7mfnahjOKMu
a0q/qxZbf9N3OKCK2OlqVprexzEIm1jOPQAbbOlF1i7onjlIw9YlLpGIO1RFkvqKilWfncvmX6tb
cWgh17PuWxY3SILMARHgaEwL/2OxfMBYlgE4WYzcx7iSRvY4M7aEHdVgc18WOuOg+UF42D5/T6Wz
eOSwdoaDom0i8CcJPoOoPdmBLJiYtL2GaP9rszkHahQY2BTDv6fTw17F+9ri8xdJvFZqsOa2AETA
FJBtX8bk8X/ziOMj6yL3a9Srr0y25E/5Mvf/9WnfXpVY2pu+MBPOE7OiF8/kFQyOogldiuy0OFei
wc4WYJPkJrrAVbnVwfSAdKijsr+30KOSssXyUg+fyBt2tqE25ak4FW2iLsMMEAjb+35kFY1Ui8hc
jM0B3qMzHNb5Ldwmei4pjoaz0C4nJSyoFpX3bVYohEfS/Q8skQDAGG6zJ5TGdRj/2T5/YnWBXNYs
Ci8ZYhfOWjA3YOHwwIcmOlqL3pBmTM38d3K+uN3yfH0V+5zgyU86iCk5mGSJh+FkqEDrRT9nF9oL
1aCqAg/6oqbL2C0BhZfc+pNCdaYsiWnlpxhV99jzVPzUfsjLxEVKNamM9fs4tXs4DbBW5jcd0cOp
Uzbf6jgbp1cqxPw8ZyP9aOO5+3Jij54WnwOY8aL470DPenqP2iD56JapvfpE8qjckftUIxYGGCAM
mz53EIE+LM5Bc8kP0Fx1L0V77mm7I1VhHomsUJsYLi2PhWw0iSJfMjL0cT1r9DSXxerCAuqo36Z6
wPXVoGIxxL9WteNeLjvYxm/jjB32PaEWhTecuqhrRswxa4NpPcvK9eDyIT2YuE/jfNgaDyIPJJIK
fwkJ6lcOv8F9HiFqFd8dRkSMlQ58Au7JqLGsWF6RYYqE7WVD0dhX2/XDXBFgKHShJnuOhQ6byRIV
geuTiAEx7dFvN2FLxqWc4sKIB6hh8/BwAP6KZrCZeMwSPvH6EOZ7HBmBL6oCV/1Hnu/sCp+fPiV5
tHy1liwHOE/f3mCzRrJyAlalFZ6OXlQj0VtfJVj5ekyZx2vknSJzzWKKCJ5xiTxaTHfKlnJhnCOW
fWWzQopCn5rryHD7NUql5rsSZO6AIBV9lolZ8/toscU/wrpJVvmwANDG/a5+kTljeIqhAJAGhhjA
FIZvVTdjEexvYLz1R3vw9lObJaVlXEQCPas+AzSW2+Swi7VjyqyC427Dy7KSn5322wMOhfhjMdJ/
LpDlnnyB1f2SkAHPZOQPe+89z2+8FPJvPlr6B5CN/ZiIYpjJxOSi24DukS/ZAr/BZJ+FvhbASQ/u
WOVRZXvKb2OxJjjM7Zq8DOh+nkuC51+WhxvFbQIEIivTT8l6avf1mE5izZy+5rFWNyb+pkAY/jJe
4o+YLHCnAqkxGjlWKfYQ2Y+uENlYC7phzSfBih+tNm+cfrCUDEjqZjPWwZ/WneFkKzKcf0/HsbXR
zx2o7oYuu20GRMvm9UF2MK5IHhx4A4OHfUVIMTpsSLYXFEVwreDPB7TWCxgPzGY4FEkLYqgY9Z2x
hJiKTSHCXozBeSG1yZMfUsz88Uh2/aZjZHrWB7PtUmXo24Pd27To88R1sK/mdUQj7l9rEYO6k2LN
miio6SW1WfQ70oqd9VLY7nYzKeAfqliH9RJ8172j3TR1NcE8++wRZf3ZH8M4XGCxO7Zq2UHtnXKF
0ASsI47q14hlpEesPk8PM8PObNNSLZcGnEXuqgkziLgRYOW3C34Hv0lgMZrOKYvzvs7yReN7Ip0R
1V6QZW7yHBs+lSRMYuaA58PWdsnSZ+4DvlD82dKUTE7HI1HYHCo1LgtUaaU7riyNqOrp1ovef3R0
XZfShBF6Rm6y4kyyxYJACQEgPFs9doBcN3gGclbIWiYhOpou3YW+6Y4Rb+oAq0Zyxecm8oamtr92
HAqfn2xMrgk+uo9o86DeRwCTe55iL/DUknkNVzYMOrtOPGM/l0274YnlXTKV23BMeCFws+XmCvJA
Ds3CQJBdjmh3eZVtqrht5R6w14mWMNDauXPxI7BXsJgSnJVV4XbSYYTrna+xnvB9/yat5vwirBh+
ZB2R8zO3sYyeWYiTUAGg6/0crTMaUobA4qfNTf3HYA8M0rQLoDMRqDZAW4mz+O8oGRBIWtBVNLGd
sQJFsKCwofI8oxYzrSN73ZmOPc595P4sduuQjzlo3mDCA7GCxdp5RA2jHD+o69OaHVuP+uUiOFlP
OZDBgsFMnwru5XlB2AErh45Gfw/H2D0YiSI/h9SEKzQQ1f9N54W8uEUozEJLq+5mgi7ZJyZTcgUF
+SRHnz7Gghw3yGXFJ6uDRrLBkrQMZOOkZHqe1h2W1anbxK+Zj6EvSZy6K5qm+6xKul2cjwT9MT8t
6oAaYtYFAF/7uznrM0zpfp9MTXcqyDli8fzDzGvCa6DeRWNzTG/z2QQ34EreMJiV85AUjQZRyUul
Y9RzuUzO90lc9LZcgSxVmaXKvsgJcUs4Xbw663g8/sl0gyo8SsSrP8yJW2zDOcI2bqjB0Q+WtwC6
oN20fif2RQBrJDGI+yot7TJZ7/mhXZNknPeXISdFXoEdTdUJYYjK1xPJO155gRidfPU5NI+QYy8j
R2uzK2PicaKm2cQfaBHtVZQV3d89HQaHGaMj7tSTRbMGZxYwDwnilCcT78uIo4kMkwMicEshtbLX
Y5qDqScdZFGOo9OqVgYWNhSozMOVbWn+CN6a1v2YioeizfCcJB17z20CvqrAmFsieKpV7yKyaCUY
dj4C6vX8/6WYWT/UFHLj948CE0jp+SZM6ePUnrExc5BSrenY7JSqX+0mLeq7Nwz9clXQWRxfXrZF
h9+UbBS5NgoCQuUXQO5m6zqcBHCXF+RJotvlbTyOAQmY7Ty8RAPKEB9MgTI3DOseMVsa0gS6otto
BzsKi/J81jtY3AovHpvKdUZ3SwkpLbxoYcJWg9PHPZBs4P9KO5PZXokY2Yfgcpi+jnT2fYnxEmwB
mTU+pEk7cdsuaZ9U05RN8OO2MjqeTC7a4bzoyBkgZMvv4NW3T+2G6NImn7qiqDuY1my9Mz4c1dIa
8bJjr9JVAQlHb1DWls85ZgGVZX3cX+gY92fc87iZhFE3CrwYVowxNX4rC04+dh7PFKJiw0hvpfFy
vQkdy2cIauAZLpvgam/GPowfBmR3I3Tb/fRZ7n4hkD38CxhsbkDA46lLw/6G7ERsv41YlS1OQ2uy
xw2jzRWvVufrkGZmrKYF68KYbkaWIjgwjda3WGc2P+dKj/P12yIfKogD/mHK4Au4hYA18d9hP2Ko
cQvQNw6MRX3O8xL+LodMxMkTF7/1AuqY6Ex8hXMhv9183P7DwEPX8360HRA6xJhPmy94CkSxx7DP
pDODMJwbzL2tDnc0B/HnsKn5Vnj/mLQ0qxXNBncBQNBlnwSUxMfG/uN6X929aKERNlMujtsB5c7X
wqTLnfWKniUpjrkCLScpOF90GdamVftV44sGQYoU+6tiKy44oLluLdWeLaAdQJeiQhmLEmfY65N/
0kBUKV0EcQa7Wu7LYfu2w1HvhlKLrn0Po9kZHq+V6VpEi8PB4429p9HefamMAwRTrMFRNBllUFmY
6Pz9bCejL9oWw+seSYicWNn+b8fVhst4PToQmHsGIdgU002rePwSohT5xDIijZsT3cQEWlmPMwYH
XQpkmBaSNWlCxM0xb9PJp/jrY2Llae00OD+OZadNQeQpJ1bIE2jhWZSeuc7U2GU0L8PAMYkh5BrS
+0La+7nTgLxu2O2H6wdTtwuluFWiUZVzkRyntkO+LjQr0aLhmycXzyb3zvZtGyu74AzBxgm794rN
lzS0UwZtp8sfMYFB74ZoVk0jXUACtCL9tY6dO1klxDOcA0Vtc+brfab+xxatoU4gOb8YFo2PCmVl
FWhOfZGsjd7xtsMuStBgU4INi89bu5DGryAQcBeK85hipwu+jxZjSYE60kqpDu+lOiZAuIB9j9zL
jzg2CD+ghcbo1m0Pi4Lfs2iBe6sY0tYlWcEBkEV091s6JSUo0R0jp0VU8b5kS4l+STQe8CytgzIv
Dq6QOkmxyEx3Ri9Kt/sliyHGTlMIdxg2wmnHG/HkaNRdYEmi13H8rniP1HFG5td4Z0fKm8n0fycs
klf4rViJnpe2Kzc9xL4Mugu15jt/GnpK3n2nkxrCJHkEqTs+zJ2K/+JhT+sjk7pKU9e29a4JVA6R
iFKnkpTtdLRNO7j+IxXgDFNFxGXtYlkzcaw4xaPoA3azFoRm9xGHXJ1RWl6cXAE/Fp6L7B/D4v8m
mwPFJKLuczY+S9bZExhpyKLtvtfpwrYzs4FFZde6Pwi6BTXTb8fV6OwfAPenET5/QUhGqDeE+jzs
PTQrD57+jQjCzpB9k7qLdn4t+BI9rN585LOem8FIqCui5ejXhrSHEaTHbdmz7A3MwnoGaTXcEIqV
cZgODS7y0H8mmdUX8JD587jYt5WN3ftIcpSibsAA2FBaW4SjDsMtcsuLl3jsWH0s4CNOUc5VOciF
J6XWQZXBMlK3U/wXW90rPk9H64MvCv4VGXLWTMjMWCo4WaaSe+p8JeGekLjssbpQmwG2JrNb8bRj
izTpkeH5If2U7sjpZmTKs0agWbna5CFVevZ2w0U45BH0mCcTeiLu1LYmaXQKOVarwEpZKw6KF0BR
98MdfJ8ugG1hfwWV2muIVWHJ+H9yddlfOgQtH4ncmWl0XITlqwvpYYdy9wOda7lKk9wfHGUGH0Vn
iL7Bx42wGJrASQCZe5nlY4KilvTuWNRQZ8Kp5EdI48PcJEOsIDem1kvzwrFStuDaczFuSTKa2P+H
zXFpPovI5yaU09zFC+y8+AWgDcRN+xLdD5ustqwX4HRDzH9vdgSGzlghHiB/DnGzuKn9fxZA3yTM
2jfpt06Vfi2WqGmd6UMFUpcBWmYW1nHciKh4h4d01on8CGbIoHm1UZaPD51ozTsGyhkYacRxo6pu
PMI7QTPH8sy7wssTYiVjUvHRzPcgVRLYGYZ2mL8c3HvT29zTML3EqNtZKt7h4t/RveWXvuzwsvZ3
ep2NqniMfGvMnZCxshLX8jQ9TtYe+KTFAba2HAII62r08QKpIc1gmbnhPM3CHdIWWvHTRjoUj0Bb
pHsPnh5zeWzZ7N+7yeBhShJIT3GTBp/8gvBaxE8DSBbxJRG++7UxOLER8Aqjelc7SgpMsxoMw1Uv
W5xWYJqO6AnQx4pmLWT0xj2eEqTPZ4M0BMaEjmExXhhKTSmirZvQp2o78MaWOvQqVIUstv3VSogz
dbfC9RSVTMPoCy+ttruC7Etasn3FfoaDr4GepzN6t48SZX1r3sL6gHvfLg1v42j7OdBo8p8clFKR
ILZ22ZcJeAxJ6ntlcK2DU8b11EH8W/dZ/Ej7CIo40rnSIrqqWa6FqvsZdrObMYHlaIAYj6qfex6o
ii/w+yzhui7RqnTNVlWMD+u+7PzMZF/M5oryRgFYhMr743fmNiUqT7D8DhPaBqWpVgoZ9P9JUFvp
845CotnU+8q2vEVUFUWkXpnHB31AjRbfIFoncGiQDJ+QK2kLw8BcRpHY79Y4Zam6xUyKabecEkSV
/qOBUrqeUpd3B+w/UoOyuEWshtDLae8cOLCNiHy8N9DDxr8QsKbjx4oDi371sSUQJvNu9B25EKyB
ZgpYgcErB21rwM9e20R1RdwccT5NmJ2kjSzyw484AttwVvgyxXjFeYIBDiWzOjl+EuHYXKerLbrh
BWJB8PqhIAlTpEb2lzn+5LHI94+RbXKAwh3y8c8ORmAzpy5NhTzNRbebuVoTeph7cUDARttDjkyP
HfSAOh/fyTUv84GmXwjwzpoKeqjAZIQwZ4Kl0B77CSVyi5Mv8P0Da/D2jYWrCxuWe7jSx+k+phjN
9Al3KSvGst0o5pOQ4pzAJ63G+Q9e5j67JzbpTGl86rNT3FuJt39AQXrl4rVA+pflX0KS7sMB/+wW
OpekxVqht5orcZ4zcYwvbb7iuj6IWp5wmOT9FeKWoq9D0W3toyejs/fRDHfqDWKi0F3arouq4Vmn
TY/HDdjEmeKf5P3Ayz3tDV5RAVgByGhs9K5wZusGP/+4NR2s0SPSa4q0iXNybA9tBkLng4ojn3/D
8ZX8M+l+FKAWIKCC1vZFdkchUmPmgLSRntt8geEq1nx8KeaOo79zz0me124kyYIwn2z8KWGy2R45
xotQQRhl5h7b4EV3Cine32bmEIHLdNuPOamMxGrgu9fWpw2Pyb6WmB+Ox6C1P3TpsOBxVH0P/vUp
guuFniAxoxatR0hHACDZza1JzLZXbTu28oLEVglVUga01eHlwTanTvYXIyKf/SA+J/sHmYokrsOG
gRzkqAvvexK7BeAYocm/XMz12Xo41lKRsytPLWg/Cm9plQwj6vWKhOBVApHR40XvGBhsjg6riuMe
O2qt4QIo6SEZCmzwACRv7UDBEs1jNGJXvR+f1qww+eMKtAvQIu22Qy3s1c0wdOy45kiYucK+nv+l
fCeygWGD/MQqmXsV+GYR/OtNQGK6yuEGZWR5WeARYP9ycPN/2hZvy2UfJj/VSCECM8gIoOCVQX3P
bmBKcM9ZlwWQ/GoqUHVIiXvwQ9QPt/0gNdBGqraPbObp/kB2Pv+Glrf/Uy1TQ8XnVmal3rIMqp7A
nkgE92rleeuKqne9VLg40GMGmhH/uQEJQ2rClyXK7ojG+3ks8mYSyp1pwfYeTS8eNAT5fpF1wqGG
hHn5LT1iY6oVcjruCjcLBio0Gd6T1enPEULhP/QP6OP1yKj5HSKsHTz3KCJsb5dliJDwHyLHTy0U
8qWBcfKYaz6tCsDEp3J6oKHzeGw7kCgn7Hz10UsOfweWvY5h+QNJ7ttn/E3Xr+W+6w2M/i5nSHaD
IEsLJUb0aeW7DQ44GlKuUaBZpAMuVEraRxC42PUq4Xcd1i80O4q4kbCyAGwRvvGhnmhQ8Tmalyj5
SXSrzTveKua/9x9AcHmD+u5HDhp7KfHFKfa58nn408XaxHiGjk2ekII957fwkOGq7lbsfeV8MKw6
oji5wKDUIxtFgliwq56fXZ4YkJsLrArdk0h0Jl5AVOUvoGAH8S9fMVOQrXc/NZKTn7Fiuk9VnON8
wMrUtuLsj7YxehE4u56zdhesYszRosl3OcB2ykyUdbd+nNPxx5DNE45LISN68RjA2IUXoIxOLAc9
coLDq9tqhD/AoqJCgd0dKgw8PmzsSXg1+NV9KdH2luFcYtlUhLVB9w/CrlIhTPKmdpC7+3lM1JHW
Axb3noRFh0+TwZWE5+pQXlUSFfGgZ33CYVwpUcvC9KMMg2x/j3Ts6R0IIdcWVT63RVaCRDpMk5qc
0ftCABo/ohlyuSrdpRlE6MXgXNp6vt7YIvi3eT2MLCOarLLkRkF10JA4zyps4soUTvqLC9vqUYUM
Ax8EDpxDt3NYj+QW9lEyvGrcSjC1T1nAjydmEJU/6bHprPEcmSdN6rxban90+CnyDvnj+dZOr3z3
7I3wnP9IDJ7kCmWqJPoK+yzx33RqPxObLr8L4pg+7VCwHAKD5l004wHquIoAy/K/Cc6+SJYbR8bX
S+FzejROydW8Z9jsj04jksXafxNgBvtxzNQ9LyIZbyNAnZd1Lgw8KMiUuaixpQEaw7axkkRZv4I4
ZgE5G+U2TkY+ZWYayaOL4UO9G1sb3c0KjhbcnFN4mCPAKriz+2F4MFZCU4HzEwtXSo5jQ1mEIA02
2oNCLY9F+jbBN3fVsc3F06QWWXlMCeWMYdqVnub8skzwd7opMj9R3rfychSJfJxjBN89UZyKsj56
q39hMhEwAJgMqEuDxJnuBzUuaPxEn+AI39LQy4oU2Y5DbEo4QtnSPcEZVcjjVx5iXcG2vG7fdvnk
aVxXIp6V6xf9WqBOu78ucjTf2B+vSnmEFPRScCl92XPbwXudwOB3lkD/ypasDQe8L+AqXzGRcN2Y
JXEPWTLRezG35sqBF2C04FGSvsDRsmc1hq11fT/GBPZK5nM1vnVzS6amEzscOzE0GDCCvl3FA0Eb
9OMQk4lCYRjW4SR8q4rLNDva3cHE14Mgdsa2X5AUevvL8HHWb216QBUCkLL4Bg613rcgZLMTPPC2
APXoNvziarU5I94Kvn8hoTFduLbOX0c4e1/6LRmS05zM7VhDGg7iKT5aSN0yghnzQUEMQ7ybijGb
l6lOiH85og2P/TwIa7ElgZuP3kPgxg8xdQmMij3eKmzK0zUvp/aw5j5FYY26ZMMhDwgsFl5OcOTH
edWROo3w+FyNx1FR9ti3cBWAqn1Yo3W7WQoE4k1ai2fOVn1jXYJuex7lcANFAe6pBVoLbSi6xe8F
9K9KbxF6rM3SpulPIIqQVyzKdHrNDnp89TPeojd/jN39uCfm94qVE1H2Gv2iFcZ1H+6t5Tn8Fbg6
bAUhFs6/OZC4v92gDvlGmWi9emQM459pNHui7XcQfbSl20MY5+7PwvP5zHZLsJ9k051cYOGny4n7
gyHb9wBIrqZvlucGXGYLHqeVxzlDnbj7LDilrMqcj6dq6+x0hQ1heTE6yiTwZsgCr6nG1VXBBubl
k9sOuBDwJlqMaox8wTqhKmV1MjT4y00GucHk6W1qoplfV2WWscY6GNpl2wEz+F881dtvcQTbwOeF
dYQsb/XSzLHCbJ+NKnGnRKwzAGG0P1LjilMv+iFUbtsQyGljHFa1NsSezbHqf0BYQ+Po4O9oFqsT
Nia3ege8u9sEeE2NnYPfnuv+f5yd2W7rSLJFv4gAp+TwKoqaLHm2j+0XwmfiTCaTY/Lr71I9FYzu
24AfC6hWuUUxMyL22jv4QcqSGMJVtlu3H+p7q0hkva9yXd4hjdSHzFrqu87InZizzEZzXPS0U9RC
myJcw4OQhb7nWx7GmJKwktAknjlEdLjQpY5Md2OKXvAguWwUD5AQqidzYUOfG8pxC1JBlPqSjsCq
rgohutvSV4wF15n7ou9dNJFWXVyxpu9Cuov9UihrsNz9jIvIflOqyFn5U8zV2e5N8WRnXvAjgXxL
IzxGybQJDERiH/Nqv1F1Yf9ZoKPWjRlO8yUT7XyonBIIpl4RaBt1HRuwu+SG9SVBynevnF9OW3rt
DnEV7wDydlVHU8NimGO6wk/Ulp3Kg5mI0KEksMmLNFP3zBOjDFhUAlhVWh1bBUz3NglyRqSedI1h
J3Dn3C2ZHi58yBvYFsEmBBGsT3gPMbWWgSqtKMlG87AKaKM4rUqjjRS83EomIndFsPbpMZ2NZSNp
vw7g4/1TWyonYabkTfrRDxoGDSu5uO2mVL6hbwFm4cIp+owXb3KQw2c1Xe/6td1btgiGPUKXXuKG
K9H8Y5qjzY4kSKcyYjABYzg7TrVuB/pcfcdcGFiNg6UTMjZWq57Z9WBxV6wYe9o92XOuse1QR7NH
xCW2Fo5GSGOxQdzrKCwLMzTCU1JkiQL2qeiOQogjceMPIwqp5oI+cAwCZg2NTGgw53a6p593P0PZ
e1iO3ClbNpXhpq8ecNvJ9I3uXpCl6cbuqlrrlnJzTLZWCyL/w8xLg7GgaQSxPy9Uy/xog0PHb4K6
jQI7iwTtI7KYxbbOLaauUW9q32vV/drMWcIwb7E6Jt99mkB0wNY+UalMI//bPMWSUbXNMyHhvnGa
JR1f3IdW9+K67bLlQEmf2d5EaUusbU75na+hx4JUJKlsA6fNQcA4kVPcRAS4JZuWogtVfop5xtan
SWMSZ6MrxI6rElYhBRtC8yqppDdqLiFPZg1he5koWL2I23Tpz6yC6YqdBQSi762x6y1EE5bP7a7n
MFvnkCXNYCMqKIYIL4mVxelaeN79vOAN30hPLt5dWAt/vQPky+YjXMR1b5DJW3UpeFXr0+SL3j3o
VOb0fuYyu/uwTazsj43lgLReI2fUkSG4zhuzTIL3sA1c754d973LS21kNk6jtkq3XmayMHZcktKL
Bg6FJlJywGay6WDfugc9cPdy9KcVEFZEVrLZROSXJYgRYzJAc0baAbY9h2OnBBAtw2zjhX93co8L
tmPW0jvBuVZtm1ws5VRJPDdL+uqMTfaJPYxxt5uJ2d8qpQXj29B1g/EVNdZtburZR/RhTAm2Cc7a
wWU7Xb+TJh30ZsIyZTNXhQHYltDxDIv6/sXGtCN3de/n5r4J/OlPmkniC721l4fBoV/YsJZc73yo
zxR1Zhxvu3YY69066UA9NutYGkAvecqapiSTKounsCl/GYj4/W2TpUEfu26o955vzHozt1VmbIqr
y4B6uU53OslzzCOYlSNv8YLfcGbuY5fI/Jy1PgpokNl0tsGcA5us66B3ilJiiXDJmPIZ3Zav3kh9
kyk8yxaKTVpNTnIYW1knt46xmle359A4AOUmtNjFJR64eW/nPr9rmsbXm1F74llIln/To5tBcbYF
rsnL3CNO/ElLH5/X2mT+k7piXAh0aMgnl4l2vbMLsSJHGct64YdkUUmX83roe5HcVyto5VNNw37v
cunCEOCr2yaiX9azXeSlvwuQuT8otki0tRtO0XwD57z+MAcRKryACvI60M7EqH/M3U1pr4IfTtu9
92HXbBXKzx8vNTWlCmmyB2Oasx/Z3DfPvM0IlyKxDyMq768uF+vTsgjvbDf9+lPnRbUjE6k4+6bv
sc8KpgH1AcAwV8Uvgi5kE1W20JiuxXI2APP6aFTdguqXqrcaQwOtqRz92xpnKDcEd6dlNDXOxJIR
uW8P8j3MPQM5rVpfgRiXuxX18VgZPt7BOgnzuGCRzI2xtPmtVU10xmtiMP3yO6JxaMVsH8I8HXed
ZU970JHhA67MuJuzHIUdEvMGY2kXxhjamt+gUWaEY4ZpfT8bz0E2q8dWy+WTnRjL2cKscr/4y6nk
h7SnVuqezKnj7jJ9Ne6Bz9NTMCl1bA0butooqTGJ/zJjS0y/mEvgxumz4gwVhgvMXixWp4XiHXBY
kuKzhNeLsQbKYfd6e1xTYR7sudEXn1MY4KRuf7QpUK3BE/mVTXn7t6k8zCzLYDwvUEOP5BnM53Ja
xqMLBHJ2nEL9LrVjHBn2zUc+is6Gsjq7BF4ZntPpSvT1iVVBElrYPBV1cTVJteUkCxg8Wk2KGGbq
GM0UFRIgWzAeW2BuwgJtEhc9Lph09OQjmUzLBAIWGN2G1rN+sG0ARzEbTWwP+fxWTzUjV4ZbWbjV
hDoe+mwZaIvZGBOpgqZvctx8K/3a5ko1gU5ZC9+TeSOYcEdpFYJHDFKNMIB+l156owNFUElbRWZp
ffalbxxZD5WckmDx3xfDdRjKBeKCBjL81IUxAm2Yxets+agu42yfEVjmozGt4w1GmGabhCqIU+KR
T3I08q1RpMsrsigx6IG5bAYq36v70No7NK8kgS87DFKfPnztYVjD6UAz63wGnRxu+lW0DwwNmb46
PbU2yXWRIf2pQm4xXY683NjDxpZYE8xwt2DCJE47WX+tFk6zAjP4D29o1M8UB80D0jiG5xmhUhrV
tGdF6sANyc8I+liNWwZYdh/pxl9f+f0CrXRt8JKgb5VbezLTv7psjBghgJ4VzfrW4p1DvB0Tc6Aq
NZtLr0thRcJxrafUEN2CNG/WJ52Wkka6WOwLXZh5kgieXDYsQwBiRrVh5ZHVwxXk4jXTaojKbkzz
DQs+sUgHMxWEvfbb0h6BgJiq6KfBGGWwc0td/Qg8lyksI7iYfghWzp/64h4mjKkOgwLjqGVYH1oH
DZAluRiHOKObDZV/ucVzN/7yGi9/w5/RI3r4M0FjbnmRaVY/hr322ofaxUWQZbJ+6xu2xG9CTVrL
JhvcgAYHXzSOugqiyB7KW1k6IFyAZftKFMVprBPG3okzLGiAiz7l0jVvcGirvYH2UsfUvuXzQlEI
/4fLDTOGUaEwsgZU2NL5UbflRxN4Hb7jYeQiHL2CnTyEpCBMeo4dWTNw9aHQCkiXLFMUaFzbW6qK
aesxUwAfGuu9W2jxaQPl3fZ4SbZ20HDT8lg9bpGZFihDm4ioisuIX9nyagKZjRukMfx3Hjv5jsJc
gMm7ng49M5p8N0ND4GtHb/BP+CGdh3b21EO6rvrQWXU5oS5nI1RTZ/0ti7U+YVE34flrA+4wdGnA
gLK68E/HZDXd6Kv1L7IclsHb7lheSMAZ/BvE3UJgzac1PICoa+gm2KJiQ7HTJJsZU9qBUjC4dJlK
YobB4CRKOlHNip6f+NoQkiHBhtjsu+ElwYNp/SDKIHxYLA2okXb5WBUbz5nxAGJGGXd+PVjHWoHq
YPkcd3pK8XxlXZ2M0WQO/qmrUlL52rBtlpNFNgGl2WA1+6FfLLLpTbneC4+ivQzlNG19r1p/JF6W
RHVGKvq+JI7nI229/g9FhThoWqrdKiozxj7TPttrYD2vzmT9kS3uFTEGCffSiuQ3O1X6kanJzsB7
bPec1c0Qk8UOZsw8R5QbB+ceA7iZMPYwN6wTxMXMHHIwPoYQMx4DZr986ebaPdZDbnwyYnCbg8YB
fYO5jIj2ss6Ps9mpi0iNBsgzbLtzaUz8Ntjgd5tp/r+FgtqWN4qRFBnxGR6mfg43TL+Wv66X9zGO
A8HfZIrnmb03+QbJG10OeveJDLDkYgKv3KaObPaM2yR+pE7vBsYH7sZIJ5nFxO+1T1Pb0awVFaOY
rHDaW5037c8mN5p7I/SMg/C79bmD/sL/yTBqjYZwlAVel4JJpeeFO3ssq4d1nZ2dNa+C4UMb/vHw
JxFgsJpXGLssDwMpRiwmH8J7RwX5uUz0/HpFYm5tlP0X33entyqj+sBPtf5WVg8sPkz0Dhsa2OrE
CE1Hjhr7kwH//3A1GWJ7MfhRRF1oTpelrzHTDPb6KzMd59EHtT4SMl7fF/Y6/nSUMzuYN7yy5bRH
aoD0ZcpKzFqJCEBT12OBsDgIXX9Mdu6STLeQfIQcEqvWFJHbFwyzgSM8yKg0aF+CCc9szE2j79Jh
LJq4Z5vvk2dyTZT4W38uowtatIQI0bcmXqziM08sdCZLQ4mHzE7+mpCGsavGav2TE0W26wd3DO6C
yYIrGoxqPKsU38WJvYXma98zpoozYXYggIP0i2OWwpi0DIXTodwmfQGDkxdE4+1xXgf1E1EroRX3
OmsvkMLGiy0ZQu/Cxu2yXeujYEclvGO6w0wkfsss8dq97nDKbLKA+5swJLs2X0vL86y9YjOqHemK
h0CgxjStyoP6a3BlL6ORnHo9LWEXSa4Bcuu0sBId0fDN3RnKTrOsN1TYqRgnFZPA85ONmh4Uk/TO
HQ2nYB4AZrPs1DCIo+Hrzv6oEeSjoUqs6ZFL0B+e5zlIs+Pa2rP7QLTaumzKzuDNpZlzbnz9D17e
J/oO9CuoznViVKS5UUgX/a3ou2IZmMNZ646kDpDwReVusDVkNxntzhFetwVCt1lhp3xTSv5Vct5H
c6sz35zfgfOvciGdroHlSLYBsSaExJwr8vec1wY9KXxGmy1bTsaq1D9kxgQ2v0ivd2Aamm62YrMm
SlDv+1XT7yLLluJCWoo9R0x3OthIMsfb6XEZStqg0gN+qRPTlUtUCLdXF2S0IMBtUguVwpH50Hcb
kTZqvZFj6DSPq4K8uzM9E/g7wm64qnsnoG+HchYifDYbk6joZXLH5cy0TX+KNgQG2eCTGXdths4Z
blQCzkZB7QtvYqkk5hVCC0jRB6ZoHxIAHGxDbOr98JYAfwYDwsWJ0M/yx5oa5Q2dsDvxCPunUJQJ
YwTDxazhC/dnh979kWJaOY2dC6VvzUQ4tE3NVClEMfvJ68JgXJFUQ7ep7jJryKNWQBiKQIGgzIOH
mwID33vjDA19YlhddCaDZ26FcO/KgYspL7l77aDfr3Cr9AjMwLd0zO67V5mOxNdAvNoGksGKCnWl
Yhg71lEV0Ghtc2YmbE5qm51XgbL3fVEJ5qZJ5W4hkOz7skrFzaCm9gTZ1j6C0v+0ZJhj2yv6d8rG
YtfbXhHrlFcjdGvryQzkcE9EevW8jFPy0BMcICIoYvPiKR//vdn3U/JUXsfnkWdM6bTtVoObBt2y
3VmjJvBg7dLyzQ2Tbn6dk9yX+7BgTkBSCac9kWwq5dpzLXeC0nRJfwhm+OYtt8bEKq92abJ9JjiJ
qchzJXdesXCxTgm8IgkGAWP2fyaj9WzP1gEVPnjgeRRVvC6BFd62ReAQzDGA9W/LKsja3xlhH8ku
J7nFu4UZqnXEbjxVX/xmyYudna1dtxcI15wMi29cKtwrsFlYVz+8ccXr27X5Z2+DwcWgF869mXQL
9aVHcjzijeGE78QsoUrbADZy15Ujr/ISktJz9BJ/HY5od8wdZtX0nzOgfX7EWlUZGNwWViFa+GlD
4m4KWEUfpK46NZ6cP7vZn8AtQCVc5hFdYG4cZeJ6w3asysNUNxwLIBa9fb+yhW+894K0GPZK2Np/
9qHdzvagZR5rTRDIgeHRhHjfj+UQgbYMdZyK1F7jStt5/WgzVaDpBnDCQAHU0b6V9aqnc9dgNd9O
WTFSR4vWsjY1ECBNDrWAPLPAnpLJNxHF4pIpQrTM9TLdN6bPX1kW0mi2MmlXsZO+mCQYTdmvGwxk
Ns1NMXp/narmSuGK8V9HW/aHYcnLj4BpjbiO6SZObS88mtwtItnA/XojBtRSJBd/wlrx3pkh7h1z
Qbh47IVpF2fFtmdzo0c8QmyFyKf+Xmco/HmdW0+9i4Fti4tZ7wcsVApAtQnkxk5gWhhu4TuL24Xd
DJG9pI0NQszEY8eQhqUSJg8WyCQ1kYKhx5biDheK/PB6SaDjJN2RUoiMw2UzE/CAcpYqTpp+Yn0U
xcC0PjdrkX4UZT9zPPoNc0YIII8UHCuXOM9x9iznrKj8Nz1nrohKNirlx5H1NHFhL41xdmVZ9vvh
mkCyh7Cs5IYgx3TZW4w+jT8Eo09F1OepuvI5YZH+qnjZZjbiTbaGPrcIZv00RChhV4njacpHHSY1
r9I4lMQNjImbub+nvOjqv0Pto/Az2C+roya4gBIlWQjHyVSVTdvQVg3wXRAoHB1rVuXpjc7YLfGB
c9n3uR38RsjHsDEzN4tc2qfpVLnz7O9x8o49Bqa2F3snn311IG6geURJCR+VtKbnYZaLHSseSr3l
Pl7qizHU43zDzKR4aFgn+2OdPF1FXgAStXO8ek52FUE1h1a68iZvSuavtP0ILkRQWKeF312UlV3w
mg8Kx4lLwfortxOdnJyW6uK9IBDIwxlB7Cicntafmrltx4ayuf8E9iZCbRopMW+EChN/z8BZJHEH
qnpJSyv/XDAjPTmGdn8M1D4I5OAuHEoiy93TSKiC3ig5mkQgUekGT6gHc/dUJG0EDMK4qeYelUF4
k5AtEAfFiLstwJaxxGSsQfODlwyPLePbnT2s5q0mlOCCkCggQYx0IM+RRCNyzxi1vAAwFACqZZrs
rlAV/FcBukN/JvKoHsV4LBJLjJt5tsGMzKr5SKvr8HKdgvmTMXTxlI1L9WdZ0Dwj3jCIuYEiaMsB
Vh8Y3SQ71m6zeQNxT76OxJHtJz/zbuqEAAk3tI3bMOXaGSWz531qzTNorYESV/PJt+EQ+Pa+Wof+
tieXCotmn/jnxYOaKUK7L+IsobqMSrMsn8PRsN6asHZI+bVH60gnW9Csp8USz07amlvm9AL9CaSf
K2I1CqgdBmx7N3HENgws9HSp/ZYIDkwom1XWFmaoejAS5FmVM8Yr8HeUPeEEqvNNVLNVHwXGQ0Jw
OnfdJ7QeG3KHp8/OlzNW+3II5+MYan+nKD93QhXNHTwUQTxgLtWpLdg0h8I331Z1ea0Ukuy2aYsE
oGZwXvzasMpTUdV4u0c0ittg6MK9U4TGVonwQZuudXLJ4EGeS8rwRC8sfw8oJge/WHrvvumSsL8g
Vr6ktC9x4dvtttML2VKhkXEyIZjxWnfrA3+FuGibhoDBfU+o7DwQFQa4QBRLfcK36lKfNuLY0+gN
dxUhM5jWyAlOiSYI4ICTPKv/GKQ137RLV54wnM3R6iW4+8o+/QU6OrwFeaPg/jDpEyfQEyniBXy9
gkC+jTUxlEZqUHha2UZYnvm9D/uKNI+4qsaefgG/6LUzuAo486iwe3pQztvEdQR/AVs/YrwbP0ip
EJHnyN+1La3boSFYjxMGo3E21fsmXMXzmJv9r3oJFIrGEB5VXjpPLWwL+cY0lSmvggVjE/hgHIEl
947BUIzBDLo8O8M6Sg3cjt6GVAN94/TLTM1B5bbhHbNcxoWuOwBUNiphKFgzXJJtyfDVW7MLLGlw
qqdu4Z+JSFwjvJzN69JZMk7Ibzln0g0+ZTn3P1tiis7au2bSeBoKCiH5gJ3PAvhCHjn1HtEgvu2m
t+5ceY/crNO2tpisEoUhnuhSjLNXzeO5s7Jq2Lo8/eYEAGidPJf9t7z8RIq02FOvGMAYvjbw9Va0
cCfnZ7eq5GenlHWQWcDXKmAK4tQdikNNQOxNmYzz1co9zIeJNbdH9OBxm6SD/ZPyQD+biY3UHSxd
qxhVpV2M7dXbzTNLiLyiCA82yxTxQyUVJRfx3e+96GD2O+xDGwFJvGdqyuvIoiepY5dmNT0Ebdk9
B8qaX9lGkYKsNQYJeBJaYLH5YYIp8ABBZeRm6ifKnx6z8Eop+EhSojgH1j+cxGx31FwGhypyrS03
9WA2t5RyA9yZYBCQrJDkVaa6g6765iKyMIkHNxlulgJhHbo3ObmdYb4o5ocKocvAutBes+A2fWf+
lh3t3VzhBbE8K3vkUi/vPC/rtqntyVezHKsDiIJ3QUjtd9peOAMkc9590Q3hlllaeeJgQ67xsrx5
d0BtpnioV4/USqqOBLruKgfxriI/v5uWFj/mfjR2xuIWF7omzNLWWMW+A36ZtsFEWBspSb9LLN8/
1+t5q327vKNXs/Q2yOvlYo0tXsxxHYqYoAgL70tLn0aSFpmdM7sWchJT3WNlE0GldyErEgpCFnKy
0X8WRWvLc8GlluFGmkXXs6sGxL7aEBpGxbxRhi+SWzOjaGN6znK68RHIMncLimJZM/csSMIhhdHJ
wqCG9SQtDPYJIqi+9+jTBTkuSTZwsNaeXPtbxt70F7QuQ13ecQ/jbt60XgVjeUFeZzf3biViJP2j
awKnd8EK7fZogJi1f/7/zNT/Fif7JQh7SGcgHD+1TlRztyFIZYef/Xsf/SUblxyH2p+1tE98Oe9d
v5waZX5r4a3thMTx/iu+O+9dy6+qxjphkcQStu+r4ZtbeZxr0u+/PtqwoFNKyujTMmhat9Xb9OYs
v5fV7HwJwE2NhNmHKu1T2o93tDs/uPr+R+D1f3mQzpfodJ1wiIHl2Sdi7jBrp09GCfD9rSfpfPmR
eLMJK2Jjk2jr5Kc76A+fn/o3P/tL2jgqA5yL448nUmwqzmrrmBvf3D3hfA0bd7Bl2ky9TxlM/dbJ
bYcImkB982F+SRgHnw8KYRKFQEmJyancAT99L9Xf+bKXoO4kwQy5kCdSgTftm1Po//FtX5/Yf0hF
d768k4oLNKMnkycP9sKIKjg48BkgnJwA2W/uWbG/vJ2uLzBetIr/iFX+dWR9hxd4+61fov3l7VwY
DnDHN/JUhcFHqdp7Jhl/v/fRX9/NzhnK2i/1iQv1znRjPK7f2/Zjf3k1l25UCEq5PpkE0QfLvdDl
94Ll7S8vJqFzOU7pVJ9SNgpvXeu6XYXm4ns/8H92lvzrKPSlZXZ2byy89oFzBy3RHSEux28+yi8v
Z9bDFvfBOJ+8ebrprXRvtsW39hTa/6SD/+sP50muHfn006mxh5j1Te+9P3zzG//yZgYOAYCD1U+n
hEXUMaCNiP1O29/8xr+8nuRh4XYH3jlZukhu1UKLS2x9/r1b0/ryXpaEN3TCgVXtrz5xOXp/kkR8
7y+3vryYRQjHMCsSY0WG8h8aLc1C7Zb/49j6L5eb9eXdVEYtk9peB1Il/QEgm5lSklnfe6TWl9cz
CPusJLW0Zv+LD6yfnpXbfq8Esr68n0baB+WUqu4ERgFiX2Gr7iwCvb51YlnXb+tfP3M3XQQR1CSX
c4ATEmGkL8VSzN+7gv7Zq/GvD2eP9WqLcpSnxLKudjSfYrYkSul7f/qXuzOwQElWv21PabMGBGVM
twzl2+h7H/7lHW3IQCqsnD8dM0i5IRlkZ2Fy/eaHf3lFx6rP63HicsvN6pl0F7SYZiz+x9ci/rmI
/8MFbX55R7FwmY4uBF8MHtln2yj2rTu+oiKSmCbZs0guTXsFlv2j9NfT0qpI9816FkFYrzvyJNJX
DI3lsRDss/GTPqTXUW10bXSQafvfYoFwAeEar4nzKkLqfkgU3S4ZDdAkBt5SpWESRyhDoW1x6jTx
7vP0y1+IRsW9uGEYENzPTVjeVSb0IuTacosbIz/5hEltssw4VqP7lKvwrmBD1ThPPxadLfGylgzJ
aPPWhv+s9Btjfg6aptwNnpnGYDXhrlThVVWVDyX2krhKRwseOJuOFoCgAFEgO13fLIuf7tZWjP0L
CwAOTqXmdoOty/hNBLDP5EBMEBCk8U6EogDxOHuJxn7GidoyhCoIks3yu7BLkjvyMGMz7ad3tgfj
cBy8Lct/nRie/8YK1NuKXHt0x+rOaCbEh6wznn3VLp9LSGXgmTd1U5Ikk0j/YBkE8uCpJJQgyK9J
v741EeywTACYRr9sLKcBQMGr22DQcTeMGM55OgJstjeWrI40rc3TEiTJXhiEX3tg7LdEl2Ft0yB+
E4mArn0/Ced+CsS8owmsMY36C24uDOFRkxhD7BTzGHlFWP0ocrCqfDD2FojIfUnAFRlst4hVzbZu
i5e1qoOI6qzRu1UaB/JKnqWhZ8YiWCipN7chipjekq987+LCiYBCCTtSiz6QG0CUfZkFZ1IZZygD
fTbwWuJ9E5GVJgmLdElxNxzh4933ln1CsujBcyxMBo2/g7/qX5kygiNMKMpk/jOt9GsvJK2mgmKM
bMK3IoJNzJ03G7YX4azFi+bZ6iZwSKgnzcbtSFhGtxucXhxlp4dzEg63LT/GazhtHITE9O0DRZVF
js4sonrSh3HwznPavMyD3ltlMDZxO2FuckOveuxR6s9amJeCJMq4Jy04yvwQy5JFdOZEzuwN7qYh
GjrzxYII2ZmkYPNDK8I6EkFdnvwVMdaHq/cCnL5uuicwH+2xv+q6AV+oHP+GZaC3tY8f22f4dByx
RG07F4Nk6gU1Gy1WcoFH88/qrg/DwNqp+zD1e2LMe0W2kLWcSb7T5DmzJjr3bgMbigbhZblolqGR
haK7FX8kehF2wWFyTil7Kt7cccQFqQLziVgK7yzmFiMB2bX1j5m0F74Ed45YeBXqJ8JrLoK5hv2S
tCOLDtpj6XjmOSfS9a3venM32uF9ZxTysM6oQ362Jcbo6Dno+uEy7fqr1oy9zYo7oTajy/wygMHa
B3lKPg55BeQl8JuOrtYePDDLQ0kS0K6e89NQOjfkmP300ym4tQqb9KZB8WbrVa5va15VxCLkudgT
/W9H7czMdOqyU206aF51r4mYIOKWLRMhALkn/HzddVPunIXtF+nWHhdzR17zReShHWzJHgdMI40r
hqpIjG2j5bWy+sgyllqQclJFovDaP1bSGAzOy+41z5G8rb5RcYbf8zytyWuVe1d/2DrVdy6jn51d
tyc0eN4NwnfD8TrDal2oQaD5Dbk5HDOJe8Bl8IlB0noNDZo4kHU2wqKedluDCScMIPgs/zyZd4Kg
i3iZtYEOL69wk68MIw5ww7xkuKXioFf+NmD9O39CqngWGeY6nZvNudfVHWBNcmFtw53BES4bJoCO
YwBnw9CwS2QmYozjwCJC/N3y5KEp1YEfmHGXYtnZJX5G6DECQ7DAabWqhg4QHSlaGP14nZNu/S0b
wKiyd8onAC4bmnBO3ywjnJ8K0/XeVDMaF7OFfIzmcQjDD8Tx8ZdB+K4iVafpnhM1/gFcM27IvoOV
1DxKCNfxlBpE0mme6LYb/PWRomLdDXUm1y0IMAgAKtmvyVX005PHPjYDA4pZ4wDSbvXBYFyz0nQq
Mc9JOw5X1W2zUDUktqv7YcaIVw6s2nPcIYUzUQtPxm29kGjw8IORYnowhy7/ARIwtKfJcCcdDRB4
52KeQj9ywuFd9XCgDkHip6mewenKPtAIOd7wOcI/RE04rGAZrngOnStMMmBATBAOtsSb4Cgjoxj3
BxE0FtEhUS+lOoSTDPZr2aZnhBMiny11wgec4a3u3HsQi3rrIDcejdBEcrBl7AjCpCNdp/fMHVlQ
tLrjPBPl42RIqstf5FvPvzFIDe8+fOSdqFxUuhfSJ84rVM9TVlk/TB4pXF+N24o4itaVQr6Q3bSO
26BTrbMNCtt/q6YQpa0zzeC2q9cDecz64ArYn4X1D/uuWDG5Gm75mZaZV28ZpDcAZ85fYjWCx1ah
mA5V/tsxkeqg6qz2bdSNeSOnMH2brgp5h793W3EgkzPRZn6xoaapoiwfB2wfObkXRWVNd8aIn3pM
atKp/CFwjoS6P+PQso4ptCA2Uz978Tup74yidvdXmQMi2F2sOLQxoRFAh8pE2N9dMUzrvWuuNB6O
OHGgpUQmViTQ72Rf+QVbLIA6Ih8dt4tqs1JcWa0Dix1aiB61bPobaELiqljMND7MmB6f22Lqz4E/
NS+YpcZ4EE76CpYqKRDg4YcdW4H0AfV/aU+lxRYgkvgywbapHpluzBrOoKJqN7OkeTZWFwOHmxlb
wPU4Tzqy9D3tbOfWvcwE5W6wTHOqzdWL2yczqwqShw6G28K8pKq9zU1KXUdWjTPyXyj/8Zbk3UtC
IRbBkjX3Oi14crVvfG8npvmlkxtakDaiwtzT0LpdGRV2JyDbeyia/9EqXvuq/1TifmnmsJoOhAxo
h8wSyN8NIQn/x96Z9saNpFv6rzTqO30ZQTJIXtxq4DJXyVotedMXQrZl7vvOXz8PXdVTznS2dFXA
ADPAoAvorrYlJpnBWN73nOfw5CU4HGDiEoDzNAx/72SnH53s4hB/e8gu55wVhl1k12DhpPwK4OLH
QeM/vo7/GTwVN3986Oaf/8W/fy3KqcaB0h796z/vi4x//mv5mf/9dw5/4p+7p+LqMXtqjv/Swc/w
e/+87vqxfTz4l01OM3267Z7q6d1T06Xtj9/PJ1z+5v/0D//x9OO33E/l0++/fS26vF1+WxAV+W9/
/tHZt99/4yj5Hz//9j//aPn4v//232nwVEccgf/4VX/+/afHpv39NyHeuC7+WVeaDsuvlHy7w9Py
J5rzBri+bbqO7tIREcaSMwyFvw1//82w3+B1dpf/GKbOIYdiUFN0yx8J542rHGG6gvAJB1CH+du/
PtjBF/PXF/WPvMtuiihvm99/Qxd+MOpsabsIn4TlsiHAzGQdx8vz1fqQmUgeGciYSu5rvTFNjGOj
lfTCGyc5ACZzShA1nHcNH6YYhGhixBD7cbua6xEToLXGlXQn/TMwmMBoYd6rsmvWKNyNIPuETmIJ
2nDNaELsqhMFkNWPcdgJ/da2Ax1fctYt3IcHwrOqPv+MRAScoofmfhxwc0ObN9/bEGwIIOAQy3vf
MO+tB3QJ/XqkiddvnNllT1w6efUWjsci1cUDE26nQp/vJjQJxtpwwwDfPH6ylTBhrwExMwmf7Ys+
/AYbKK12BdCS8MxcXpELoYhUW3FiQtY/NzERQmKcIa3hm0TGV7kCtAu7TkRXiFNyq4o/m+1YjuEq
COtZ7W2JCP4DKBO8q5u0twdxh74Q0maTmEZwWXVEDaRu6TZ73J4Ju0qQQJB+25wOI9+60vEgwzTb
Z06pr5Kob5MtTiY+CylSqDBkXtK7r1psJuuuMEi2McOp3I+lSyilQ2wMsVoEpokdUnInwFRi5P3O
NBpcHNrYkua0dQhI7PBR1MkCkm8q3iyCbCx4f/N5hU/PL5H7IZ44TwnTPXOUZqVwV0X9JSGjBoAn
iEMWtAi9qu56WGvmsNqi8YEwuZ6Q0tXNecABhmXFZGs63iGRtNFu1vwZuWsaWxC4liMQPGsW1Nid
Pq+yK92NME1gcpEL3Nyd8DZ3ydJVMQQq331GSB+shj4DZJJJjaCQQXOccp8JA3SWVHqVbDln2fMG
xzLY9aip3H49T001nAPKaa4q+D3aTu9Gk+Rnfs+4R0VpObdEQc8TWgNWX3rafVWtmp7QQ4gfGf4Q
V075e6UmdRtYRfy5TOjarkLlyPcKyLNcxYld3iB1BeSbwRW/0Py6RoppoCm0qRjZnkuQSQzCpYS7
PkuOWp5Ik/xDC5jTPIPkG3xHCRMTLSMA/KA3DUz9wo9xcq7SGMYJNpcmVXvlTDzbEBuSu24KpV0r
jbwHb4iHSKxocbv5uVWm4acxLge5aaMMfKFtKAd8s0l6FPhHXBBbPRubr8lsETM2o/BNGK6ZdoNy
os1X+Fwo2qTYcpotmRTgq1tRqgfhAo6DUxugzHTVAC6FQJuJ3AH2w9jb2cME7MOjDm5iFiocTnFA
UMQQ2hqhkaZQj8Dcm0/IsLTvS7WVjSgQf8BXtkQ0A8UWqQ8YggGeeQNffFtB5HhH5b5DaYkLxrgo
xjH8DKXZFqi553ZY6WMUBRsDhe+jBmuoWid5aFRbrWbG9MC21DtLz/1iY/dd+sHCK45fOm+IpOJt
nd/mqiFvyakk7etc6C5Dqub50iDQwxlYZhLNMLcTEJCQaKfZVBVg3DHudnPnjj628LJ1Holwytxz
rZmzPiWVphD8l8m7NmywqjTqvusJ17v2y6FJbx3QXS36RZvU6PVi+MgIO3HSzn8cetJj/FUAmgPZ
ZwQZK/w2ItBxeLHmCpkIqibQiPgLUK9cO2GUgKLAnqsb+6ALZPKxSUMH/iQ2O7wKSdvUdzCkaws9
FMLWtzZG6eQhJHfGmLxyLNvqLkEbma7rno0mUy6EsQyTuJkzezNfODM42dGVdE3GRkzTAEcWiBIc
tLqJwOzZDfP3BvimZp+XLvKeD2jWlblDxRu6V5FABrvuZQst0Iugb02fsoGQwFvHT134iiRPDB0w
C8csz0YpWvujHclW7pepl35152hRjM2q5/z9Db/7rGONm4kfWgKqNHZAoRyNbUiSDtQNjE9kq5Rs
W9YGzhFKsQMZkmcIzpzHNo7k5x7eqnbX91TimE47E0aO6oYbDNEwE0mwJLQQ0ly06fqxFxtit2T4
SWRCR6cx+B2sHzkgVYGN2oEL76whvXKWotCuU0DE7gk8wSzHGUqh0TSH4E6hNLtPUVqMeG8nImHG
bgzpJqD+ZovtVCB0EmkEEzpXMnEo0g2Rl8ZaFtCegkTnVaUcQB4ieKx4IYsSeRfbzNvSlNDQDJTw
73ugmLAosC9HZ0kMTNqbh54XrFuizLBZhGOzBsHU2+Sp1Lad0dMFaHrmp4VrMpBqvaSk4Jfis1+n
ubOPe80Cplvx9iATT6t61xDTmnro7P0lBxXqh2fBQ5/ZrsPO3UK4B2EJ2RqXeBgW6Tv0mrG1tkA4
bXVzALM9pCwdHGPqINjnoVlV9NsLcW8tiuy1oAqmLkWDtBW1V+kYuwUW8D2D5Yieyq/FA+MYVi4h
1DJY53iwg+uuxyiDOyYjoBBKV3k5iHR6r6UInLcpzzEB70I+1sa3CWtqPZ0o6WYThibPWtej1D2f
s9rZBlVV5DsZxcS+WHm6pO0EBhukOzD1FtmBKMjr61y1pHCqjHKZB2Csv4tVTBjOUJniO71VELWU
SgZjzQm/gWDWlaMJRCqwb9K4d2KKsGj7txVJtvcTDltjTaJgfgeZRj2ElaiJRLEIDMQORdamF1Ls
TVZEhQg4yybuuGV3o8JNwh7wXZnXkDmBKRFtYlBj/DJjrnHQPWFfE2PZGef4ix1Yveyq1KaXDYo7
9lVjjS1/ZiFfy7knd7lyq5EoPyxpxLIiZYN0A1AAnet7WiF1vON05n9FUEb9V4+a4L6l+CXeBvYc
5VdE6FTd1wLs1XcTZXaw6kOp0hVBPVq4Tjtl9VS2qhYNHhsZFxtGZe2jurXQklItUUswYF4jcMtE
euubU6LtEyuKsGT3BTu/GR9pAdDdyCiXpQOIY9XkpD21WrWkDWZyzTtcL0iHfNSxCUKphrWegtNK
iDWqVoWjgkdwYHqxpnIDAikApGmfta6ZfC4lTJRrkZZ2+U5mU1vfaaHW1DthFPV3N4UUtTFz6eO4
GjpsncngROm2xCRlcwSvB7XhPKAmolWaND6PYF24jxHxcEt5FfbQzRwbiaRmptXWJ1LsmvRGOhRA
78hnCTHZe0NGQWrSNrTl2ApgNnDqshjJSsKghTZp62oGqlfeQj2MI4tWwxwYzYVfh/H3ADrZ5AUA
ncOdnESMrbiv5ewRY95eAcifMWalAWdnLbYpRglnRG9OlYW/MqQsieehUSPjcIAOp/u6UeYlKyxZ
Gex8Uh9zmAo/zsjNbtld+dCPAqMTnk9JVj9D4mgoD+viVK56Jc3PToIgezVayL/Q0yriBUd3UfQ2
eFgfAcuhiXWK1oR5FBRazOYqA1HJAjcgou/r644+U4BzW/SP7FqmEYNEmFqreTKpzHCIvMcml+gr
zI7BbZIOErvi4m/yQLxhmq3jYv7MjAjGCaKlnqFYrdEN9xorcWbwXLdGFNqfCImGQzyUJlZLIrk0
zPuAtb7DKezLXdlnDSK92Kw/jFAA2tUYFSOWUOS1cgtQLPoeuuwUtsjkWZUIZHScvbDsMiBQQ+pf
hKWQsOERnqpVTYbFXYG5lQJL3Bnf7BRmn4cAWy9XtirraAWjjuo2nQnW96AmlmYVAnbAPkJ/k9Qf
s093ia4B9g67pP40FTLHYSExWZLvludInKl3PbbRqD/FwBB74i3sDlh4GrNNNbW+67y0UBjBSaID
Fvb68/ll9LUumuJ7e3z6PjiwX5dP+V1bPz21l4/l8d/8v/Cc7lDS+PcH9fvw6R+7x+zL4Vl9+Zk/
DuuaMN5QKGfyMg1dskFeet9/ntaFeuPQ2eX/R4QqDXMRwv15WuenHI73FrVBpHc2LYu/TuvGG4AP
unRt24Yz5ljWa07r4ofE5K8akWUbtm5KHaqHLQjp4KBx2OIu8fNOY5reyjFirGrkXD3AZLNukRam
EYtN7Ofl4gZp3Xu7dxt/NXIQutdra/g2lylGzgASB1R3h8JykzrpR2OiOornL3bP0qYwPrJ5lPrO
qHRz7YbR/K5QKJqpLZvAryq0ntpFhVM+3g9TF73vWr16QKfr9BSsRsqAVu03FUkfoQ4YIUsDXiTL
Qeyd6/2tQkcs12NVOQ9AWwvaNFEwVCvMXMvE0hWUG+J+xoVmUqlvWJKBFXuyh64DRds3N4quHWya
WgOfNHXYTPCjk3q+KdFdU4CMHE7FZWXAzyaExGSq0v2vzZxSGRhkYrNpis0wIFqUBXBNIDxgockh
dYB9FU5MNVXLsqRwua38AE60ZyH0r1aaHGxKu32PixWzYn9f6q151Xb2bHpVRTwksM3exHBlLhuR
2qrpS2eiGidC6egWnRmczTeaTqKSZ7Ru9jEhyXCkeGFWH9mEpsZKuJy4QTeOONxLaFWgeEuZkvJo
9LTSSamyr8io/9EwLfEY6YNPzupkx9j78PhYS94BBbw9LV/A5j70fOoWIGEtERKD6OKWJM8oqtmc
0orBagqXMNZXE1SWZgMsGXe2k3E6h/HcRekaH/h835LRq4sPjQwXHXSZYKrvZytp94LO6+zVCjEB
IoIuvUgHDKRb20f1TePOLrNNmlXjuz7C3QtiEWotlhW8V1kIH3zTFK0MibDHpA2GfoAk//8ntXZa
iomK6t+/n9TWRRbl0deD8uPyE39OaUq8kSYzk8tx29KxUP41pfFHpk350XF0JhZDN/8qQArrjaJK
4bj4bakLslP/a0qz3kiOxrorlG067Hvd10xpP/TDP81oFrVHTtpKpw5JxVCJo+q30Ic4bCPC41B8
62D3HcJhyXLSQK+TiYD9CPGaBziAuctMCQvxwiBt1lipFyp+xgl+aHXniTTvc7OfNI40bnkj8lHu
OipePSAUmX+XBac5aGschD0SFWpnTbY1EnsKWW8jpbHehxQuLmoH/0Ts9NPHspCF3IRmn31QnZDv
qVB1O07UM+ma0fjWH0v4EnVJEMWqUtLajOF8VfLGd9v/Y2O6fyKNqX76B+t0848tnB42D0X+/8CS
bTO0/v3o3pCVUD8dDO7lB/4Y3KbxRlA6t+ldm0oxglAH/bFcG+qNiQWRIeVIRwljEcb+a7V23uiC
waazigvXMCx+6F+1dfnGUOZSDHdM3bQY9K8orR8V1rmkEMIG6yJZqm1jKfz/rEaLLPJNQo2VqHU0
uR0CoTbJqLW7n57GnwX9nwv4vL0/NY34ta5a/uE6hu2aujySX4VNUsh2oAhMxFf1qXXTcW8TO3Qe
0nbtPbsdsvXzF1wken+9rz8uyPbIMnn3l86Btdz2Tzq4EcdFhrjb8saqoas62tReoqE9T3Iy3p6/
1C9P0FVsp5bbo0/CbHR0qWlq4zTXAAjgFsofGtQKq0Arw/vnryKWPdPRHTHBmTbDhJFkSIbXz3ck
1BSAsETOYoBHucltn2wDiXPojjoSM0NaFE9+m7EMmp00tqOwu22KJuIT53B7a4o5fXj+A514woxd
nf/wgE25zMo/f54GY2sB1xfPvWnJ3pOgmFZF0zaPQQdz429cy8Ish7aFsWQdXSvIkU/l8QBjFuPZ
dVkN3X1pJxYMgFQTfyzQB03Bn4fqD+Ho8YNGhkLctuPqjmUvY/mnoYP3fppwCSlCvGLjXGCJvVeE
x284xxeXFrkPN1Snq/NQx0yMdtanF6qLdhUh5PB6LSYCVu/9zitk3L+N2xTzaIlf6/kHcmLMKSEZ
bNKgLWcd210mvuhZQE0EhwK8C5BuBeq4eJ3G+8dLpBRPgd08ZR7zWNWIHqizQ4e0VrtSI9u82bxP
bAh4LzzxpTV99MAZQcxmHFtYhpyjyWHJPx/YnMGlQSu8VTNk7NgR8msxxfWZkU0Y0kM6jRuag/Lu
+ed46q1ic+CQ/MAE7RjHUl9J9kiM6AT3aE1Vk4aSAj4ekPS57W1fXFM6gSsZ9LRaOmJmKYG4dbPP
lS0ApauheOqtplg//5lOfLeMOpt9C8/eZvo/HH8BDUIYUglzZWb5t4tVek2Gd/bCfHJiRqaNauPq
sCAFMLEcXgUY2kDyYcy8T2Tifshm4rb1qCaDLQP1vTV5n7++/r4cKYQU3JxgGTi8ol+lgA2igEQw
eLcrniOVO+Cg69dfZeFd4oKVdLPdo2kSPamw58CFxE5QGKcugnCnQnP+2PH820li+axHQ9ZxXS7A
m8HM7xzpfWmqSHDCNLeipuxvBID8jVPN1fXz93JiiuUqCoaNySTt2EeaDk3O1ArJ2CYnkKgEmprW
CrVvsR40zX79DVEvsCkISkQvv0x6dk4fTWszC3Is2mFnTPw1FfbihTd9eSxHj83VDbYuDDgXSfTR
DeljnWFwbblKozrmSZA3kUg2BrvkopZ3YDCpWBnODXLTFybME4+SnA+qHtybQW3i6AtzLNJoNIB4
nslG3iutBl3J3EOdrXPthcVqWYyOb1JaukL5oOuQjI9ukoALux1Zyr0+LrbUowFJEFcZ6gG9pVye
Vw183ufHyYnR6LIW6JbNjodV4WgCtdzCaUmVMomTpY82NVmzbmhhvnBfpx6hyfRsGYLpGuHH4fsr
VVaRVGqbdCl6Y1+A0dh2bVZfDV1nvPASnxonnLxN07RYgvVjI11gAmlHUmx6o66CM5cQpbNM74ad
y+RyERugCaQGpweMZ7+l6KO/cPlTd2qx7hk8SwYq2pWDHUBB+ZiGi2QOyRTLnmaml8qt28tUBOUL
D/XUYIHjRJFMmIrN/NFmI8fHK4gM56urh+vRz9+RVl2vk3r+rnwApAGK/9eOFUA41OUU2YpKB79w
eG9dzgxJpwMatg+BIk58+TaKsEO9/ioIf+xlf+Jw5jEOr0KmI/zqJQQxonu4tuEPbosUIsbzV/n1
e7L57RYVS+ZhigdHV7EaYpcJiDe9mvxp5K2h+5WSTfsthbO8e+FSy+86fKupJUCdk4KKAvqoozEh
icjjVjnBsDe0Mb9HDngBIzLQW9Izsa7doScwKHSGvvAyqzcoXPE/UxqLg94iyeyjh9nnt1DQX8r1
Q9ObGoz5sf0e6X06b8ehsptVjG1C4kLPss8J8eNEGau07cmyrKPLycZnT/2hh4IXxVr1zaXbaayw
1IOnsXllkTMX0rr3oVAAkM07OHloNrN026LMJsNctN8NFsVry8rjjwWRHqZXlnxqPq9Uw1tomOY9
+RVs6Vv4a8024AN/DrW5yzYyJyXTtcn+QldSBee0NMMEGIll47B3G1IP0Xcjq+8MoAVrss5N51WG
pmUvyqbBRAimdDaKkgr1wTuZjrEdhYFuAFOw5GXWlQ/OJPyzF77lX79kiufMOhYQNabvo1UCqmrR
2MIyKPFC0IgNSeLgAlivsrR5aUCduBR6O+XqcPV5FY/GU1xFsL8AEHjzmNGDUcjMPX9CS4EFApDZ
8/d1YptrC5Y+tvK89Jwej1aIPJVhMaQcoHK7tL8OnYWcPUlL96YeyyHz2Jv1zcp2M38lFgcmGgE5
fTPCJtoFQE5uK8ttX3jUP3bWRy8UT1IK3WKJBPy+zIw/HbMQ5ZptwRbXK1soM22pmga+a2TtNYRC
pMXQyb+sLEabZ1ix7ayosI9XTa9IKSjKRdiOCJeq+Uj+KLm1doj+dnT06YXp8tf5me8bug8yR9e2
KNUcfsrCkUVDtJrFI8rkl6aCtZOUmvWdQ798GiahrgJQYU/Pf10n5jWws9R9LCB/xIAcfVvklhOf
XgBrLUnpu0DdjNBaj8R+bhPtBY3tqftzKCjo1KVcWG/HI17EMeer3PKskIMsscG08uzxto6Kpwmu
kT0U8wtP9NTNAaih2rToOCnOHj5Rw8+sLCZB1esgTO6b0pIfUv5P2IcjvJPXP0jKTS6DnnWcCu7h
tfKcfk1cNGzTRdmdiUFTK2swygutmru/cymGsmu4FOd41w4vhWsmn3vyVLyZsKU9zSdGR8rJjRTc
v3MlxiIRaLw/9AAPrzTMGa0PCO2eOenGtmBdJRSa5IttweH0ddbdP6ZdGPIUuCxbX6bGw4uFNtG3
uc+ERIMpuZxGc95yYFZfnv+elt9yNBfA2+M85RJEQ5H/aMss0GKQaMj0hBoluybdttjPepP9jZuB
aM46TuybDU//aMpxKeI32sBwwKHgnOWhNC4Ure3962+GXQmbEtqpQj/2VDORUQHTDV6ptulvUatN
66By5Qsv7jLxHD8yyj+muRSVqd0e3Ys16IXVpigLOMmzKGIb8UV3Q8jpRaFRSnn+lk68s8xC4Icp
VLN62EfvUTx3kz8aXIwFxvgkCtvZuno47Gp8JS8c1E4NBXZYnEOpbluQKw8H3GhCqotJ6PFsPXAu
GuCWW4eI3xeOuyeeniE4LekUnOiSHxcULcAFRTxzlnFS3d47Wt2djdlo3lWtk60CA5n38w/wx0xz
9HVRQVO0jlCNchI9WkdGAlYAhHKk0MvcB2yEuOsjyrP2XKMgfTuXYv4WJbO4E1NSKK8Pun5PqpO5
e/5jnLptWmiUEgRFL077hw93NtQIvo3ZnvjMeV/FGJfsWJMf2jaMV5PfDi+8Cqeux8yB4IDXwYBf
fXg9cK6kyM3cdVDr+RkELUVYVRi+b2fUe0zY2u3z93dinNIRwVS4aBkkncTD69X9SDH8R51Ya7qt
A5xwLfpAbSi1ffobV6J6xnSibIui9OGVotjUfTsd2SrDiloNFqhYN+7zt2nXDy+8EaduSoLONlme
f8zDh5eCEaKJwOSdRu1w0xi5/QG10XypHDiEz9/U8vUfDVIWLlKJ6S2xzT6e7DEpubH0uRJhc8kN
qwK5ddq0Ts2aJk1oYyjr9VqBRmd/9vyVT7z1lLiocWEEWHq8R2993ZLTTXPFgr02Ou9ZizA0puH8
wvA4MRwRxLBkUS3hTOoczZmLl4VQM+YWxwZ0R4DSJxusuxcQ/4OH6/UTNPULJksKCPBxj2sYlTFz
MCPV01MBgR1WizbdCpEgEHQ+QHBX2QvD5NQjpNOydBJpedHOOxwm6Txry5EOjnWNuiENbPIPMD++
8EafuorN4kWn3qaadry4sdlKS2wesO3n8H2CZHkzxC+eDU5eROq0YNgjMlke7XAy3y+aikwr3IDh
dIlLx7qqdSE2z4+5U+8VVX+qq9yN/ctKkxdGJbTKsbyJ0yzMVEWqbWXG60LE2t8Y3tRCLIP2Jx1d
dTRbhHAK2JuxoZ9LrDlJMLoXcadZL5SLl5fk+PVlF09th24cNdaj2baunYR9LSMAQWGE7tQKMCKT
8Nkb80wSVmGtbWxDtU7y7IRg6oXJ49TjZPfG9oB1i/nj6B6DSExBp5N60GeJ/iEtm+Ax6lx5nbsk
ur32m3PY9hhUr5jqMasdzRZoWgMEqxbbxX7x6+IFuguxzO9Gow9euKtfp0QuRftdUIVb5t/lrn86
pQ4VnGxClKhYaxjaV4NhEaBYVdYjuUk2ItClWO6g5aJluH3+Jk9cmXMLG2ImEAapOHqf62qeleY0
huc4lr9LOATfQal33nMGdVCLFka0YbcXIXCVdHGev/av3yUHQjZgtGnootMjOrxrN0/jKeN0Qbyb
jEg5G6N9m8TB2VTY8wuX+vVdx7DMZsTgRGhj8Tt6133fqa3CpKRla519Q9p0e+a3/evXFw4XtJzo
lHKyxpF4eEMUWct4xD/OmSlwV0TVays+y0uigxP3IvnOjGVTwLv+owrz02BxELcxMbMdl6nW7hUG
beR0mb559ZfD0GcWoe/Osf24iYLZOzMEDgXPz2Z9Y7T9ohGsg1UD9vDs+UstC+LhjOIuSlKq6qa9
FCSOZpQplEM2UCf3ZNZE90HXOe8mIsYfg6HRb5mjiXoLpXj1QsZFaUqymNGoYXI+/K78wHbToB4p
cgZ+8DBOM9FFCKy/PH9rJ74rthlIUhTFHcGm/PAqYiJ+2pbo1k2O0VvCHfAtNdm0/jtXYUrm+MSZ
7/gqZaGAYLdcpc5jf8PXhoQhI4Ty+auceF2ZoJaj2dJZpTdzeC8NjydMWml4tE3mDWXLeWW4zrwi
WHx4Yeo9UbZjNuQgiLKX4p1yj+bega7ZNFEo8yq7qHIvKsgY1mx450sUnTgbWQGIWDDVphEawdSD
zL5xVHVdr4IYuUu1MN2o2hrexU0u14M1ma+uEy+ztatY/yjSg8M+fBa1KiZQAyTjGAQp783C1vkk
0Uuz1q87Sa7C+0DBh3YpD/PwKkHt+xGgGMML7EB9NGw7BzlBcifZqSGoGQHA4/mv+MRwRU5NpXS5
KMvC0Vc8Oa0LWoqvuAyUfjmkxrxFVju90FA5dRU2Q0tBgVObcdxQkVrbdnMEtSmxM+M9H+MTKQsv
vXknitHLRGzhGncRXdAlOnx4I0NmstqliwHO/jKLHXWmCFm9a+qW9DM7CvKPhImVqzrLi8tED9Jv
c4I9YT30EOktO8xemOVOvD5UGhalGLUnSrxHQ2aqHSuBTMuXyeHyHUyGaFcQIX1ntrN8YVE/cSkW
H2p3y3QA1eLoazRTrOS1RNsRQ8G4zuImvYDzD6lq9usXXoRTl1qkqjbADISz+tGlDILZ/mjBETlX
fXGITt9BJ6zWfY8x7oVF/MTrgEKW7phLRcWkzHH4jQKwngi3pKmoC7/eV/MYX4Wa7a6jXmnbBvDN
698GeqYUWpnzlmPh0Tfm4tdm85KZVOVBIcZFFO2VPtUvzHXHT5BnZnHgJuSC4gV11qO7GloL0k3N
VaaORhAR9GqtO0F0H6f4il73ehMxpi/qBMr9fFXyeAgqAkskjH8a3nTtVlqix5uxwcL2/FV+oAV/
Xs+Xy1AKRhRNbwER89HkDXth7pOeyzgYC8Eh7RLs1AaS+plIoK62NzPK/DEhFsyKBbp8//2sE7MQ
gEyXL5H4fn26fBaWeKryFu/VcQVFplM/o8Zf5ARpsTII82aZb50daKL21U+XYhADU/JdUhRyjr9I
lcOIjVBkOFmJVVOFzdtmifh+/ukeT56LEo9eA43WHx1282hHYaRplUW8+pjV1PggyCP7WJn5p1df
hCGpTKSm7DEZmYdv2lR1IdAKHSCdCwwrTEiXNC3SJ195lWV8MDwEp28KT+poeSOKB8zDwANLDDKc
iYub4Kq5yUtXMY/nDUqCAhGCwcmKyZf+7uHdyAZaE01tw1OInb8WKBofeixCD7Mq8LHN0i6/t6U7
vk9I8Xw0BlE9GlER0xcbYrwvIfI1Aq9EtoTuFfZ0w4RnVXsd4P152o+6fZ9kU5lgcyvtehf5Gfmj
c1EGezsi6akTvT1CYKAfdMYeOL/I8xi+m4L5+3XCSzpvomDS9nkPc2itzZPRrYgRTklgl7psNoBT
7W4NB6K6IIq5KsEPhO1no/bZ52UpCRZ7AIwlGfCzdPYpfKrHpnNJp+z7LDZXo1QRsdh6mgC8SuEm
ECfga+A88NfJ4Hp0u+QqnezpQ2+Kolu1VmFdh7y4zRYuQyy3aVbPpSf0aa7PdDOtfPKjsuwjsczh
nTNFJdmvao4uCak17nXc748QF0zy8dJqXBxVAhrhyNbF3zjW2F6yIUgeBpI7xi1EJVNsa3cU7mUV
E625DyNZxOQch4DdanZ2wc53YrPcGs7oal6C2QYbqCiXGOBR5Q72WivsdxK5VfA+rIixWNWqzGyU
k336Nhtp5K9B3WQAuKquwJqMXbVcKVUNj6Veig/Yqap+hZUKrORMBN69aY2qOQubglRAQyG5a9wR
/zvTW31rhWlyY4L1JBvXH7NPbFsi0KFxXfgrKAPY7lvChQi6wT2L1QuCyqXUDPODLPKmIFRIJR8w
OyJTSdpe7RstkTVacQeDBBkEfb3uCQ5irUbVnK4JPkjYGMzIsL28GMgbinTyFbyokuqLH+fyA6a0
uoB7kPM3cDCRXV3ZVvUtD+rQv0RZNSerzNCM+0BP9HEjs9j/CIS49/e2KAln6DvnhrB44yyeOvcs
Cs36XCeFd2Ugm8PEbxgPk+arD5TwG+UhQU0yTzOgUqz82YhpAUUVPjUD33yB31Nk466hsvFNH+2E
zN5sGBnsjhNpTIK19oW1LfmU6L5bQr4iQXTlIPkYV64bDu9qq5/LdVWy4/QauyJfheoZaABFmEi8
5vSbEDkV9PYHotAxWc38/Ne+H1MIl0T7XuSuU0PjaN14n+ol9l6GHiA9CPrC9XJQA9/aMbW/LGAT
1u5R9+utUcbhx5FiAym/gyrI9bKI+Ev1oja8SYDZxN+al0SOTnHZERPbhjM2GDhe1+go1GNYR1a6
HlwgN9s2UW27IYUXhQP5mo66iKUTD9dWUxvGvZUKcGOASgJehors1lVuxpmxThWhS56mEju/RSfR
fA6XFtUO60Qk0eNYvU+GUqNnl1Bkhn4F1yD5VJugXbxgBCG5yqto+pg2UwUMP0/IYnsgG27eCgKX
i4tcZcmwL1Ee5nTrmv5zHc5hweCYgM+0JLZB/7DKsPGasa8/dfrYvwuEVcCF4Fmc5QTFR4j6Gic6
L61OzutWBLYCgEbYlKebbJ/R66Qjmy/MHsPaqYPIAb9Tt4go5t7vLyyMymIfR11+UVQQA72+jfny
5tR8yDKl3zH/Nw9lm9EtcQzM8uj7ykW+VJafy35q3K2hKWK3jVDqDseqmvDfwB3a6xjirbUadSj9
HtJR/tDC2PEBCEhw008qakl3lXNH9keKXxETKPZCbait7yAHt4Fpp48CBOcNESuW9KJML6adj2uU
367HOKgmjgfpCke3OZK05xTBKnOBjm3aIDKu26ySWPHTeYBsSS4QkIJocod1i9g32OOYInt1M7Zl
J8+oi6ZBvJrdfLifar+/DUSXYDoJa8f8UGHHItPbasWDj73soSYtrj/vhDUaj0rlHIXPepKHh13p
AG2ceH+H1ZDX8rMm+p4kdhlJm9BlzAhEdVrJDfU0xmZlwCPZJpameNiEeQJYcNPmNrJBzSGySDpn
JxtON5jmXTfZDCKermp37ue11S+Za4XQq3FTAXglQs4v76OZUEcPIZxtnauw65+QcM0VaARjuIO7
i1rjY5enVXhWtbX5PsvWIAzVeacb2fcpqMvJ80NrPk+SHl5F7vrYNZZGkyRuzWm6Vcd5HhqT0DjP
ur7uRKveINQJNB6o2iqXzhn0A12sc73SH4aZWWAda5PzRQtR7nN/hGqVpi9bOJGjHLcNxe6ZWcZE
2RsV/fSouUX4PrWKNvMGUCoEKfFCUQtP0wiW8VzGDOAMYOcG6bH9bo7omtudMII1knwSzDRCs1aV
7vDZTaB5BCkqVX4BkVB0O5gnVr5WZsXZY8666CxqnSU7s8oairNm2FOadWdIMqPmZlhsRx/+75BE
t62IhnnDElYT0Qz/Zt+7lXvn6AlcC6KqR8ie9J+stQiYMjYmU95tOUaiIGatK02QXAa5PoFrzz1R
Y0J7m4xlr3nlDKVqb8Whezv7/WgSfF5VV1061ldday8pceHsb/T/xd157UaOpNv6iTigNzcHOCTT
SqmUN3UTkEolem+CjKffX/Y09umq7t2NOZcbmJsaVHVKmcyI36y1PnTwQQQdzr3lQVfEAddc8N/J
IoR1bDPFn2/WBZXfaViKRpyVMOSiwnES3pddOpq2nZbW18mogEi0GbCY2N+W0h3LHY+1N571yc4u
mTI8pSfTTXMTFbybuveZPXD2Za47rduUuFP3dTABm26guE7dzuxLNFXZAOrmpJVkPNwHgXTMnUYE
rHmg5WmmQ6pg8W0JpZbOFjZrIiMtKOV7345yOq8EENy3SgixhkuV2v6+KS/RNYK8S+4lhtz125TN
1tffl6p/aiOMS4uGVoAlPu3ar2svC1LgJXcKH8Mqm01qkvFa2Elx9lyZ3P79S126o5+6p8tLAUqi
aUH4z+bh52pVswx0IxaWag+VKfeS68Zub/Gs22Q6b3tXTMcsGczDQAb0ZhgILv771//LXxXRAgO+
ixDyVw2BLMAXpdVAG5OpYNuNjvXUCWuJCSHu/mHt8adehl+VbTwtvctNS0H786+aFmQ6rqRxE1bF
Aph05XXXtePyH44oKP+x9dqAOYnsdBC7/fwqmksIlie5ucwBJijwN9KCJntENEUQy9+/d3/x2aHn
vMwLkDGxbfhlGqJ0HzifQr5bFrbOONtCHEvqyxr6qWvdcJBl21y16WnKoaxIR/jf//71/+oN/W2Z
g+TBZAD0y+t3uQYH06I5DMgk260r5DnpsEb9+1f5qycE2wtTC6xDSJB+6e9bYIt0UpKorb5pNzag
0I3tUVgQGRX8x0/IJeGBaaTrIaX6U4vYjwTf9bWPtCML8o1iK3ByB8f/8fe/0J/ftsur4GvgZmO6
9JtX7w8bFcMzqGCYOEEOQ1dtzoRAyCUf/+Ft+/NcxLhYQhDD8z8ssBfr7h+3fFlGqIyX8DIakT9n
+m9vA7F5jlBAX5Kuhta/WYZlotKYlxu3MrRNs4J7Dh3EJgd/mGcGzQTGETRZ/8My5PIV+PnMYZPv
MnyixL7IQX/5ilRrN9ikEJCeSO74ezI72lbnAibuihLdx6M2hpAG/0kI8ldvu4E86CIVYlJr/9L/
iwCiLFfq5aQzAHFXDUX8klr/cJ795avguWMlx64fI//P7zpUIDlyctrhBFN6O1TyRdfBMv79E/Tn
EQPeVAYzeKhxHfHr/PwiXGgQDlzuB/T7uPJHY3qtm0EPQWp6dw3szH//Ur+Hu97++7P5JUX2lz/+
n/+doTUcJv+zAf7/1lTx73/MluWv/9v+btqkxHp8vDRtxDhckhh+t7+TOsv6ng0c5wftATFo/21/
1+x/XWR57IxY78Mo5tL9b/+7RrgsMyNWoOjoLl8LLJL/gQP+N1XY//uOcQMhCGIez/r5Ymc2fpWF
Njh5LZbgWy83R33XlyqoStqrKUNS4FulTnL47DyswyVPLl9AW1NMskA2u2D9TDTXYzCU+tU78c9E
aU5Dsbz2dInn1Zm1byOM1yY2ZSpf+tzr7GgYc3mDHiT10YqNPTkywYwRw6Ap/44lJGUAgQB+IfWB
eVTUkV0P4D1fmVaWxRQ85M4y9eHFx7dEvt0AZJyZrFk7If0keNEzDWmWIk7wsaFk7bc2g5SvhB1K
FRdJRbFnlJMMIn0os+d1zbuGuLCMV2Ailj96BHB6QIAcp4kbskb1cBHTlMdzDwE6JmrXtyMqsKYD
QNvpM45nY3y2ZQbVvJVFXVHzeIxfOsTdASFei5TJCbR1ufN0pmic3KvfwiIBFZFnm6q18vofasGf
DxQ+SMd0uPh0NksXXc+vDlMaVmWurnsgaN87F7onX4RYmHD84cH+/Qv+R4P45cT44+NykWRcvOEX
QwWSxl83oEFZjxP2z7OcC4uwdeK2q33fTEMKd1Rl2T8Unf/e3v7h9RiP/xYBwTQWWQ1mkV8up5q5
E9vG6cPFg1bGnVWU0IO96j0LggGdNPzL9Bg0uM833uDCnaDmZ3bG3hziR7pk7VWTYJJAl57Kt5ye
l7xIPrRu+EGerk8EfJKsQb1rMbfdciQ39EPJyOzDH1fhXxEsN4L0GEhKC00q3J6BR8BUxuqskhDN
flmOVr/UpLVVZZoDj0raU2Ck2nhrjUYDKHHNULDMoyVjZXv+RqnENqJS65YgnohFRn1HOqz/KBjD
enBkbKvaKE9ZhDb6bR/bEwd4SDBo3zJEteR69DJ3bkmCQgOxdfJm+tQrAtdWnq0CnrWf0+CuNtz3
gXDk/aR6Moe7zNH8neOUzg9opg7lXSvTWBZTocK8QD0UjBtAl4o4JLMjfGWeIqrfvI5ykozPvbdq
WdiTHDUQl6mqD0RW9ABJxxCTiY2rzbFttYu3C/TKuV3qegiOmUtnHlpYARryG4viY0zmpN4SlJb5
EWPtQo/ZiwoGk3ZT4fthcvNupAlMl4mRtRG5Wp/Z4ZBqotqWa1Gb90phcGBIlwJYIdZluhnAajjX
LkEAQ6TPUhwHRyRccOVUBFe9WfomEw97ekkt8KDh2nvgpxufn/Not5bK0cDk3TVgirI65L02Pfak
KCehhnPa3BLFZ70owhv9EBqEtkYmQ6ZxQ+/hQfW2K4ZXObkAkIeHjkyNUWMUdxnhLw9tIhAMAQ+2
sK6Ru8XuzKr9ZbewEcdDMOdiiDr/IrokZQFOA3R2BOtjWbHLsKxFO6TojNI4UW3WQqF1ScP06lTP
olyCJ9lMBpReZv2Z8VyQgvxDJmvxg1ZzAtqrkUvOt1G53bFN+uoAKn6iF/SH1o05+tR+xD977QfZ
LEPV62VEq3tj5gTeHdusZ93lW3lxVMgU9AgCsvNi+Wp5Ir+5BWMix027jPLHQmr2CxB7z4w9u8+h
dLt2diHOkryIJLKaqqhFV0ugtjn3jDGLFeNSyRx7I+s1N0Nj8uc0HpFenUdD2d9d3uOXUtMS5wqj
WZDhRwZ5E63rOms79m4pNWY3jfi+6Sx9cjcz34t1UL9EApu1fFhxSUzQ0C9kGgD02RSxPWeIqk/M
hdkrZKCa4OAeRld1XyUHTB3mTS0NGB5O/wQxCCpDbZn9o5EWyw9nkqR9Sot5u7MYWrJjYd475E1W
5Q8+xcKLxYr0B2u9lrYbf8VGCq3bFXfoNK18TwNF/Ag5n9oQNZhfCE5gCMgU3Wz8D9+cypO2rotx
NanW/1rQZZ6lnrQ/UnYy/UbrkNbFel+WGt+tPmMtIstagcu2iqdUTf3Ja9XyNVUcekxzKvHawqvO
Qx6PzI8TgxkEF580HwJ7aO/XduWv8SWCJGNOAQsyliLemck76a1lIntvW46eVm/9tU2+14ndvoD1
XtMQtMlIQK1mlgFAJcbrEbNfnj/lV9l+sAgv3RKmHNwLv9Yhh3iZzhs2LxM/7mrrHaZ5HcoD12NB
3LEtfrjKcfMQaRWIhCYo8afZ5exfI9Zp/Ol7vdTkP2pdl+PB43Hl78ih8q9T023u9GFpWXIBWgBH
UuJ/RqCQKLvZWQ3uAXUlTHWJ+Z7GS/677mjzsWNuSf46YctaTHPIVJXjwfNCm2XhVVGuCgC1DarL
JFmtBjqj8jn2azM7K49pb+QyOj3BlU68TYuF5ltBDoa/19ay/pG5zOy2bpKuTz2gGZeET7zs2F17
lIH1cKGMuEVex03CSLHf1YPV3tAsTV5MeirItYtA0tix7WqrCCWq2xIISi0QC4DMSSxFRirelPr6
sxxG40cvOv+T9TTv6si65Uxlr70uc27ykAst+8qT1VKhcMtuOsqiChyCnzt8Vp0/VHyF/MkhXKBJ
p68a15EdJ6C+mi0DSb1H/0dWd1gKE7AfGMhhYpiSoWOCGaQGmpxuyck+R8UXzsJlkjUHAad/tqr6
kRh07Tsp5vZboMbxzEzNewGpon+vmXl1YUAWNlWPpSDPgIMkMh7OtxwvhsrZidtE7xg28L7js2RJ
+JJ7mmYjQkycLLbnmTE2CaGC0URTAe7IbNv6SN2K5QP0ckkJt5Iu02n6eBYcvyShw7AeidTHh3Dl
EBHxnOhj9jDyvLMPYhB9B66Yc78tdXFeyFuSMQhQlYZatmgGe+NSvrV0kwR8auwiYgYEKo3tqq2O
zsK3C6MPyXwxl2Bxi2lq4tJZg8aJsiIdbw1FLRkjwSq/V1bd9rjPLP2rm6f6FWyi+PQLnTWpmyf+
qz9PfPhGzWrzEgyfjOQENe5nmToDVeTS0peB76nNTVks7qPqS/d9JDj8rRr50gHmGdEp6MXQkdmo
4+8OzUSRU0zELVLO7EIPi5nCz69VLdxXiBnK2QJlwKesmPN0S3lVSNmCmiONnSB5ZuvNV2Wsl7R1
ezBvWMI235rWs747niS+DQyeYC/gqhRCXmV1RVyBfpyvW98re+50mfa3gx/kJMWrkYF5VoCeNxSZ
97bsJuKk57QuoqWbEfR4YirKDRKxWUWDYK1E4rmPpokFdQkcoc2Uce1YxFTtPFxc41WgwA69rIkl
WA5rmTbfL2kNqiqRsn5wNAvMN2GIS7fvNTXyRNa2ufR0G40S9hLNjj0aJDOirDM+atElcx7qZrIi
VsZ/TJxv6HYrzu5dgedn7cIJ3obd8mPAUngpMkrKY+e01coaefBBB4V1IsHWTfVMuxBWxBFkH5lD
dPV+TUoLgk0DgvS6bFGiS2o+E4gXVeMsqlvNXSXbZ40ywoys0nFSVnck++YyqqhaNStyy8zUblc1
qeIah44mkssKSaWfZu+UwMZYyKED7omc/gSCwu/D9i/L7A2xoJV/0P1ZB69kpEuhT5ECaWhGaHKb
bNsKs2/jhlBLwWTPX2lloFKsUMa9qcuehoAU6zLOOz+fnhUYtuaJxPiKVfrAGvRxyityL9A7IH/b
UoqYBDcHQ95NyGTwLd1l7J5NL0Q21zNJVzQfCc77hdqbdbPHLaoxxO/jpUCqRuKpcJvhaSUKL4DU
kDLnDK1EU96GuGp7OGlpk6I36PpZnliwemPDGtwvwC2lC43vQdh9p5+njrVDVDEVkndtOwvzwWQQ
5bLUT1jFk/Qxwym7hNAbBcP8sFgryhu2JFVkiNy2XoCOrV+D0Q8Eoxb9fGE9dGa5r7G3vQ74YcXG
WYL5qnNX9oVDISTlidVzG9YwKB41auslrHNdudCPKva8rjOayXXuekxPJO2FHjUE5u8qA8Vz1PrS
fE2V2XaMyybb2HepXbJgaZTTHgInDcyjIbtUjzqSrAEfWLz5PF/C5YwavYGm1b4IfRVopuncjaXF
lpfs/mKz9pTkcVZpdnsk+SPJNnkAj6Ix6OhDMtmDPGSZ39/rTpWpPa6AytzYQqe0X41yvF18i5+s
ucrnKrG5ugl1CinZEYTW0qYM7kTK+pf1QnkvDWf6buaB9anoe5NXTe+y17Ltk7ukqUXBGnMumLZZ
Q7+Qfr3ITxN/T34rGpsD2zFTjwjoOphWfvUGUIlrcHuTET786Hkk0tDQUNH7vVKAFlAc0kzoa0nn
7Tv9cphTb3pabGt8drgFyYxV4LbCcs5colvRqNz5TTPkob1gfNulg1X6kUa3S6Y3kfxnI/fgBehB
kjzqvVu9KcolfNzcEFoMbMMqt12qpXyF0kR9KC/3iaAl/b8Lm4Gc1mjWl8w+mE7uf++El9wJTLGE
z7YKTILbk14Zlii2uZTyCl9WwRrk/4fE9L9zaHbxr/7PU7OwGQf5Xv80N7v8i98HZ8G/8MLh5roE
NlBqX3xQ/86NNAJwTZfkCIbvpC//lhH2e26kZnj/8phPkL3MYgUF40Xt9ntwJAzOf13cFjpCYqSG
RPn8R6GohmX/PJ5GXIpbkGSJi7PJuFh/LhOZP8zn0QyhZx0r/G29Wua4Z+9dsBdmH04MqiH1CGVR
AmNJYMw4a6sO1C8MHPjht5Io+Cx2Om01cFwlOQHAvAn6iW86pBFo6InAuMTaiLbTLKdrqoIiOOoo
cfzQX+ZhfPIWTIwHS/XJSzYZy7B3SdcXp0Am5bsuFcCdek6RnODc8d8vkSocr8F0KxbffvcA820K
YOCvmddQ2EqXFL8iLd7suaYNcUT1wfqTsn+hueD6z2/ojLNXsXB8eMaowzgJrBetdspv2VDWG5u9
721fZnWEQH/c2PpC8WWvfUmuT57e0iph+l35SFFyuBrBL75bEJPMaIGNl2Y/mkvbnfuKfj8uuya5
m5bEv6oCgJrKBdV7ycqkX2XVG+bTwDWSztYNxeUwR363uJ96N7wFJsQcJm1jKEglvGU76zWhJ0Fj
NLaqN6vI6RPsqVt2dDjsNsZOGEfdmcY5bN3GPw+eyD6MWmeU45WPTlunOOSX5BEVEPIqjHLJ3nKl
v1m5Lp6yWeff9dWQbxxffPV++1b1rOlXZjohHy2wcnwKkWSPHVpp4Bw0qsUdw6HiybXkVpNNnOL6
GZiRJHRUMKri1K2dbUPu/hX8K5gipDzFyhqGp2LsjHMqjFPWFE+Z5RQ0BX4fxISLJ9zkvbiirqRg
b8RcffZzmsUaM9y9YVXkSbDQSU+u1BaKLhd9vpeTWIO4B8IicQfteRjm5TiQ2RUuOCjZdxL3cphE
r0FiNLWHwJ2hEw4XQIidF5u2hrQYpCn00hTWA5AGuIUlyodLHO/2Ql/gyA54veEGeqoi9R9eBwEq
0IVb4zBYK1TQ2TrVvdJitwjW66Bzb5yutq50gDhhXq4aSJ3e3I2lmZyEKdvHOveqG9GM+SfEWRdJ
zTBVh3LMZtxuK6wbO+2e3brU71XdtVEX+On3Yai6eEAUtqtrTH9jrec3HXqoaNVMRkNLdptZ/nAY
qNsi4n26Y70W2ZZotmtC1AGOJkYXMlPJUcxJLi44T5fkbbPlQ6i45NgbDyhm1gkjB5nkKY0PIj3f
uO80ae7yPEFMkK1PZhbAT+TgoBNAQBqXfn2coFVdKYYHcW0a36Rl54exspJ7kQeSbEXUDVHTuij9
y3Y5+/WSIjqy8ljXZofEZH2nlF6dRyQfW1p/6yQMLTgPsMhvaqhw+Pad4UplACUvwBP7s0lsMtj1
QR4GaCNXHWSGreENr0ZvJJumK/wQhWV9IVGMERyq54Sd6nKVJNiPIhnko7/Ftm8cE11jmhV0a3tY
E/uR8pqUjSBlhECVsLyOiu0Y4qMNuzo+cpQV5Td/MQloz/lnY1/3PDuoIBuV8N1ajILpzAWVBEaN
bkrGyDQSwtxrxjsawYgH0QOcdUVSvkgXnEqHDBd1iVZEbKysYwOURff6TwzaH4SaeLfdSiFVaU4G
t5T4oHBgu/W8VLlad14K6voitAoQ7PHR7jVZJ0mNJlKT08dgFOg00UujYIv7ZLnyZC2MOAnqm2CS
DHq7xDH247w07wWuuYh8OUQrue2eBBYCPc6x0+FDzDrjHuwSCdc0UlQLGzQoxjX4Lk4f0xoQnSYV
H+TdQnyPHxpJmYQIeYGjzLAymum0XGa1jd7uqd4PdApn8qbKUPD47WlgwMNRnhXZ+ky3euwAfrm8
xrWezZtAeB/2pSgkh6717G0+6mbEFGCPcOcmMYkyIn7rYbRGMoKEukA3Y70rL7Ke3WDo20oK/tzs
SwhJvrd+t7MHHbCQ5jtvnTJg8Ohbo593zWyefLPf1rli+lptrCoD3eFftQi5Kru8miuLnO1m17Ay
EqrfAZk7IFKkRqtv/N4MPaIu2znYVIm1JVDxTNm+qeF+I7Tk+JjNiHC50BgZVjF4blnMDEf2Lx2V
ONVjoYl7K184HMx9wUVEvXwtoV1p9no7glZaGLA+csAFBgrcmR2tm6JWJeANElZdLIxFJne9syqs
NmICgmpW6V0HHo2dUX3uLMBlCabSqtj2Zb/rtbyPu0o3945e2jdl6aSfmglg6ZgV0rgzei7bVCuG
uPaF+wScrA82hVE8eZ6XMpuXHIKeZbBncNcxItFMbXuZwYAPSm2DCpehWuI5G3zwXyY55TvoZHqk
auO6tpPvrcuR4jYovGYYCtFMd3gIFvkh2PWfRKoPEVsv61B0qTi7S1PHnWf1yLGb4+IHdbSgPtiw
GqL7z+0jxyIybpy7YdYOkpFiGxtNuk/a4Nx4/RpNiKTjQvMbdilJu2mE123YnvFNHudPMi9PBjhB
D5Heh6qtuG+Cc2Upcy9k0PNlah4cXdCRw36geIHlRUIgXJ0udEq3QHVtRZyhW4prcnK0G2PR1an0
vDXKS3k3cy8ig7IAjXOYlEvyks9zEi+zd5xWcIRiuNMT67qTJofkXO79yRKh3+twwKsGBOE6y/1I
yPSpq1fvXSKpOoJQqndiFAN7w2DJUL4xXpDjZLylsGdal0OcpOZk2nhQ+cJqZvJK72deu1VVbZwu
K17TSdfepKdO3CTAOSZaqhBCtf0Di/XRrXXzQGA8Hj/ynqPaAUWBO+GbmE1/k+iTgUxUL2U4eWW9
k6n/Ziyg5TVPPMgSHFeec/qxdSWPbp1Z2zSEviJlbqpbeGTIlKdxm1tcTKSRvIigkqTClucCQXmL
0OHbqAbOQAtRUG9dI13Mj+XQH2apvRlZtvX1bmIAOWzTpSujfLDuHFWZN1VOYtbE9qQyDW2n5YqT
wtS+hlbap0TJe6UX95MTEMjfGjy/7dVYulttauIlDYovENlWpCnNjYU10vJlapfPQbMv5tmLU8rU
MEDZSlE3gpTs9PVpyLqGJDUKsXbVZDga1hvGpC8HOuK2w9q2X9v2yvXaIJJV9+LCVYqSmaBhlsFg
qkTVbyEYWVk823SbJN307alFBHtU5WLEnpKPpkkJBfjrXfigylnbqUNBwxZ7F+zHbNyng3/Oc8ei
k+2M9bpPveF28Lx+W4wplI51ZGUoNHdX+EXzmZiM2CJDZ4xr6GMgIxeW47sDOT2cfTyFWG6rwQpr
bb0wDce7hncsDDK704Fy6s8m29TQ8eGM5cpUh1Wb+fMkkTrvjSJA0q8ldrEXg6PF49R47YZoZ3T3
ZTdDsyoZQRGkV6VJuKYkHIc5CQx3TIrLb7aW8IKm8s8iL/rT6DCb6tBq3iTuom7HtlTWvoI3LqO2
dOvTwCz0G0qR9DIPNA7QuCduo2U+MF/gQTMFaW2IWa9JyXVYk7BOPHlaYe0glXZbCm/vuHj5Kw68
mQR1Qxm7AZfFFZFA9isKbgqesnTDDIX8dsmqYQPV8FalbPKYjH4scjL2BdDL+jYZR72Ngd758zMa
dS3ftaPwOLQ1Vx5V3w/LTid97KZfp/VqMgyN8b6xrPqMVbupvWGXL40yPhdHDXstYJh0MkaDOWnV
+PfCziq5D7JyrdiBLv0TUwG+MDAwjXeUquklMg3pKewJ57r1Uk0y5J9HhjFekvSflla4bigLjQ9/
BRxYbtiJkmWuT1Xmnpqmqesrzupe23GMZ1qsZawh2JawiINWY48XuhcxvazwoL+Pu961c31rMmMn
kSNDCv5SL4za78u05yNJl37R7pchZ0WLCscuhnBhpzDxZcfVsVmSARijmrLWfEUka9j71sWFAHFH
eA6A8nr4tiBnRY5fVRnJpzOwsgPUc2XegogZOVzBo9YTzRT9WdgpN582iuzdli9swjxJFI7zQRhP
9diZWj8fXJeT5qGbKyamNJpc04SXF/K6XiF6kW23FthL9KGf3wmHq2FWCeSyd2kVVC2KZ4BzB9UD
ttvPWYm1YZ2z5VjMRTtdSUG5bfUw43sLZxSb5Q7sazIiU641GhlciD/Wek4O1mgUHyXT25h52Hwn
tNE5+Gvt3qYV1JAGg+2Wz0eLcg8Mo5gB74UaBukL1ia9Xcy5fMwSzA9eGvFYHnxHU3GRKjfMtUGP
C097qkvtfMHTmYXhHiCKe/uO1ZyVD82ZawPaQU03W6X9a1767cadum4DrJRjKpi23mB091OWjU1k
N8FNIWfQx43/LvAX7G13fq4XC9q65vXxZDfGrSm69EHo7gOUiCXs2+pJTWmzqcQYods/BhVxCvkk
b9G5xOgvDAi72pVRgBTMcboMphHlNnhcYyifpdu22zVbClyGnRHpjX23NtZbD6aULkFE2Nv1UGub
nVmMP8bG3SzN+ixlcCPX/EVMK3K0blpG5gf5Mx/129iltykRmjH8g/cSHvhYHJx6/J7rzb5y12ul
KmTd+fDm5nwASxBVo4rt1IuIFjZC3NSHvGsvm2zt2az1+27Qt+lsnKcA2vBY1UcRyB+wVF0s10Fz
Y2rDAxNNptl6dZvY8r5Q3cnozCUacINErD5PGHOuhGfejouWgFwdvwKTwUhXHAuxrNeWBe+umSnm
mwXVjUlh3M13qilf18D/Rncu91YhDm5nrZHn0iHxNXT1dne5BOtsX3VfuWDL7orb0ucqs6wN+o0t
h+8cSd39Vo7qKkVpjtMARLAa7K0m8h2QgDgp/Y9x5f1w1oNvWm9rwHx/ltnbmgKjFzI7rEq8lX7+
3UZFcmXo9TfmHwcGrwD/qjGu1kRtWEs9L4mpbyZ73kFRetdEWmKLYyfTu5nczjqq09Vq2E9I3rDx
BmfnzGjRVO+jzeOY1Tk/98z2r57sw7Swyuuwu00u+bnNwI9sXrY7Q/2GJLkJVxpXck/Kzz7Tts2Y
6qHFgR6ZRn5Fisc1qVSMJ40ccCA4bUhWM1si6156+VNdOHdDPu86x+nvMjbPkefzLmMx94LsgNB5
7yv2Bvz/RWt7iFzKh1Yb9iNoz9ard6wvH/Cz3OhLcpMXy/PSSfFUEoBbZiImLuLGCoonS5+RKPvH
dNYPkFB3mer3HkTtvu8g17JSXLxyw5683ummvJpHse/FevSnkd6+eIJCigGp3Bh2cqiD+sH024GR
TXk0+iw2Zju7DnTjOLbGTmcqaw3ak2imOkKO9mOxB3uD/MTa6STHibXeJGZwb61i2KcoNlkhk5bq
MejtDMgnfPGjcu1vfYKhzrPbnZmjHBjZvOZD9ikoDBVXdOzDU73JLHu61iVsM25x7EmrdRUQ87Qn
MR4TBidGPtdGnKerjBGLBLcspVrizfH9tPrgbuijnpfFsCJcvkQ+ywXoLSySO+bNJuOC9irruX57
WBghq8Ezu+wHEMcbn5yl3B1OfiYencLZKhkE9xN5qrtaw6ADkDtajI45R7CrZivymPIcVWsfDUhg
DqsBuxi1PQMenZwoc2PazsOoeG7tNuJuS+JO664UjLUtuohqx9jjTlgTycWc6wsTyj2sdDpDjbH2
jOWpqned7m0JPBHEKDsfyk5fBy04ekW7Yd7EFyVjb2gX9Q1mu4iQ3EOXcFwV+EwS1zt6l2VHFVDU
tIfcDzZ4Dff2omsnrb8hnfq6kh3GxJWe7rLSJFcrLoIA85n4rLOOUECMVe3iU02McS7Y7PRJGwdd
8gLsjid22A1c2Q09o+fYt5zXIcsj0jPy2Bup4yvP0k7Y8u6FCLZl7W7W8R7I6KHv/Ccdw9isqnuT
N9wO+sNk0q3V1OgGJalZbJEvTvjEdGaFDQLZWTg2vbmSW1rwhhqie/dTtUnW5LGXtOJZmbtbI9HY
i2msMwe928+N+aOutL0y1Bd6gAgFUgZ81i35TovLC1wkZTDpMm8+JQY/+gBS1yrd+xTcZujnMNdq
lo3stjtgut3n3NVs9eU3hECnUortSOauW6oXXJ5vRsAaV7Bn71uXwUzdsL+Wt35ibWpnvFrr7iSp
ObypIjrXfl4U8ujCyF7yqjjPBqT3abiqO/uG+Gzv5FScHQ7mrrAvILV7Itm4q/O29va5cPqbejWX
0CBViBO/xMQ6GgcKiWcg1Fto2gg0mzfmaYfFrXYCKl1YiASasZDXwMlZc7mMeiHAsw+ezKdENPhH
E9bq/GdCt1hOuZq8EJEAlqMKpKlNVsJCDI0c1tDI9Coi7+k4OrWxNczEQglVvWPaxbM/wx1ZyOE5
GGnOaNWw3+yFgrJrE7ktbUbcQIohXsxtf2wrm7clrdOI8d7HxEcQZ4H0dtKFYLLab8Wg6ZGR9ht0
FAJgew1gdQjuqrx8qsUUyNeANopSNrNXBA+IwhDkoK2qsgZcw8Lekg9z71eJVuoP1ZBW+KQQSy3r
pEVe1rMTnC778C3KGbONzZYl8lZqhrgfUn+1trAVs+bKztmX7kr2lU+qQuDI50FkyMaWrvGIwZEs
lcwmM4YNpON9KcObuTo5YQdaLik+G0/IeVsUo/MFdNG7b9Qs7zv8dUCMA6RN4UL15IWDjwwiTEp7
YsLZamrYuEnfvkkrMQpohhA16KT8mpuuksVN5rbsFoLZfKJyDuwIydWQRuaarq+L1640jgnMt60H
uYquHiA7nirbz57M5bLMHATSlxC5o+dGyVIrsccBxscYLHnNE9HaTt/taoxUwyEPGtcI/4u98+hu
3Fi79V+5y+MLLxRQSINvQjCIpHKWJlhSdwuFHAr519+H7dj6fOzr+ZmcwbFpiiSAesPez+Znt6dN
n+megX7pG7tpropXkF7dzci28EpMWMTDUlDz/qJj/a9S/ScyUf9u63bfD295/2et+vcX/JpEKDyW
axC8HBP6sbSEjy3h162b5/7MSo1BEiw408SR8YdcnSBCiVId3TFGEvZOJ+3xb1s3YRLXSuACeRK8
DJrcv1GrWz/Kjx2PNSCeKWIx+OOgSchPcmDtyZosa6d76E+u2mLu3eNkR9OdU/TyLOk1YGM9FTsu
8eraGuz6QPxUjYrUXa61PQ3HPssIy1bUOrFSoc8c/DwIuuZeiKk89/B4blyGOGey1csxEYuZr2tH
R+eNOsusjiT0f6emPtH1iL4AmOb7rumT9fHjBtGUreNG0pZ3TtbHCDVLf5P6/heT6dn+Tz/yX+i2
T3aSP+mof3kn34ShxNISPOynd+oLHaRj3Tt3VpGzVQQ0umdnmezItC+OTaDci7qvsSgHeMT/wWD0
428GxZIrg8/pEIULbgwf2I8fUvnkbJNgytwwCYZNuej4mEdSnseOO2/+/lP+r7fiIsPQwG4YegeX
yqdPmXLdDMFQNPfG6HZbgHRvhUubzNPQ+Ydf7jtr5IcvFPq4kKftL8vfUxLHj5/KqwhnodFqCAVj
nh7rve87W3/pULaYm2Y6zX69lWPvy5gscfnUmMaNqKwwTY9x9FZ43yDeorSkdkVDPBfXJHCh5pL7
QhbbIr9D/fcwOUVIZvAZNMljWiTHdoivO2UxpbTEP+nsP18dpNfzdcHegUaIc/+TQc+f5tRVVp7d
i2w0tp6pq5A4FmtFTHvFAx6p6N//Tv/rarS/mwhQ9GPqsrgyfvzy6hEuQ0qtcW/6pgs4AYEyR1Z+
pP4s9/U0BjcZ4yv0wP94hXxySfgnL5ntEK4Dkw4o82fIl5emE7LDRN73eGQ3MTzqtbZo+P7+830C
xXHNn6gufKmA0hj7mN4naYCoRZUaxmTd95GozlJEAWcSqsoOPUk4C5/q0GFUhGb9FAjmJhsdKcDD
El1gWrTJZd2X9saYd1bfIJ/4XWLx//McwGxEXqMF3FIQRPDZT1EzLgY8EsUPSRRXYUQXfeUJtJhR
PaClsidrMwh1S4a0d/P3b/wpFpuvhPRGzgYcvAAvyfT6dI2JbnFN5SK87uRmaUvyYRUzTPZuN42e
n1p7AC010/3HAYCN3H7vTLSxdrv2ChkxsOiv1Whj5pzFW9XVsJusb7GwOxSU8h2e61r6yw4dwWYy
/wmX/glfzl9+yuTFoIV7VZKKGGDG+rPOw6gDX8aQ/x5ANVxEi7tjQ7uu/OBSB+MxLfEFIYhMDPkk
+l+uo/9WKT+d6Ou/X7frt+7t/3wDfNPNl2/Ft//5afWtTMofahT+9V9KFHLcoWZBzwvsE+mZy+q3
CoVCg6AfoIwEemCqI++FF/0WKEtqLOunU6Ac6h8eczxxfq1Q3J8B254c39h4TSSM5C/8Cz8dj5Af
nqXw7WFGedRJMNpOqUyffVjWnEUD83BWLIo4oN2AL0ei2YS3XG7B1bpbvLSwaga10FGtxMjjeDNE
pCmOxkJ3no16+iILgSRA0RAx2qzxV4UO8AYYKT6jGAxEaQnxpeTYDsndI9u49f1MoEUVk7G2Sl/c
d+B9LpXd0j1kY7xAEsn9Bv3D1DKOGvueNVqGBBCG3IgGODRH/pNni4rmKnRodHAWOPlYHSungqYg
+zbu955OLHWdNgYNbt2lJM4PLua60DM44UPtmerJUnHWh5rgMP+gx5H9SE2/QiONlBV7TT2QzFpj
45oo9jH+THI+MiEfCuJC3ZQdP6Koj8ZL0tsehQUQzXGUOuwbCytLLKZUbRtbNveyFGywGtlGDxEh
PayTkHIKaCKObJmitfoOU2VthHPczflK1tpAE1tX41vStCylUf60No8JsyyZqC85bb3U4oNyuO3Z
DfcxisglzZudMgpZbabUgGgk+37yr4pyAF8lMMjTCEVO2m81gKX3ILPI4ikzbc1003OaI0/s68eu
sYtqN/XCxL4oh1huHEJSLhEvpz4MGUc5p2QsY0HmjA8h9PI5mjdWq7W1s/yTKMU2pPBoniLvFS3u
eJGkVv9tMEsrPzpt2nRXrN9StsPQK3p+Bief90EDBOOsHwqWi/YyMlTDk4GkEo3nzEayVx6p971v
u7vS76OPOeKM2k18o89sjjqHoaEqXivHwSLHsi8tfWZcjTc9jBOAvpVmyZ3sOqtL43BJvC7bZomO
0rAY6EtXHVHc187kRci9qyB94WLXKMozXELYGwYCTjzd2a/VXHtvqeUIZzctdnMthRhQ/neuw/IJ
cOt4WtczLWjY2RXrAoriuT84db429YCEPrcyUi0jXy4sfZus8kBgf9dV9J4dXZHf1SEBivM7M47M
u5IvyOO/PagHJx37u36wq2CLWy5GWVpkTEryafK/poOWT+nICp6SAyXYKqpn9W6K3rhETR6ZYYDW
JVvZcJ6sMBhE+Twslv2MnpwTDNaXb14Y9WSfwVWJPlDgqaMc8vhr2czWbQdZ+60bbDS0iA+i984o
7Y8EZe2L1Q/NQScwa6LILV9Me9bNGQirWHDb4IfbVk4D46QFTXUwXW0gQ2HLj2NOmvHsr7vBy7kw
uSFHBBtV8oK3YDa2rCnZ1iWthc7Ix8NSraphQMxsjEUAX9RMXXT4OuWlvuEv6I7cph9CUE+AcpoA
8YYX51jzbCq3deqI/DppS3vgJLYLtUbzrt4r5Q/Ptp90Dwyq4juFw6hYN6rFoxH5c//N/f5bd6LR
l3ExWtf8vCXXjuj2harb9xbeUIF+TbbvRtrwodokZSXhaRuWc0u6J04/7TnfsLl0GOPaijtc1YiR
VtmQiNfOrrpjx0Avw8ghGTYpP448/mDIydtMOFkSjkz17hOzQwXjGtqOzsupVai82RYEa5Gmbhvy
zMIJI0G+zld+N9kFGXQ8F/JNj9RNkc2KmTe5LslrYIteZVfadJMeghwr0u2ISO2dGgcMleHUWuK7
Y3G7JYyvuAjQM7rnqH2Yq8m6RQToliK9TZqgwrE5i6HeARQ0+r3dLDwei6oW9iadG6tJwz6vsmkj
ARo3a7bA/rZFYZ1toli4D4WoK0T3Qyrc5sFH3mmuyZNQeyM5rU4bPQRqV0M4U7simlvxVBuWmL+w
W7Fe7KY1641FjkV/Bu68ug6qmpV35mNoDKvOQB4E3q6/UjXej1XGQqfmVMDKwCbcamywVkP3Fsem
VW4Wp8FLG42RFTNqw5rIoD+rHxIUvK8x7L9HK2dDw6XOzRJZKAFGb1aXnLkJS1WEHuLcUoPzS9TE
f2uknyRi6P9cI4VUSi3b6j+XSadX/FImCfdnhjffa3ymJu53Xs8vgxz/Z0AElEkUs3TLLgDnP6ok
G1gB9g52jbQsp3Df36skYAWnggrqAFtsk05R/psq6cc+3aMxJ4oKIACy6e/kkdM//5Nyusq0iGwe
6YPZl2duxLClscdhk0Ka/IdO89RJ/tGm//ZOvBHfxqlh/4QQ6cSYYqHJ13npWypUjYPZUJo4QwvP
fIc0bf1TzNan8u/7RzslFtNJ09kyGPjxoy19NCoZpGulACa23UQ4etrhRZn9EU8Dj/t85Q4W3q2p
DYzHP10Af9Hc/dXXivefCpTqmK/309cajSKplMuZb+I6XOtatvNOCs1j1KyyOP+Hr/av3o2xFRcQ
JByHALMfP+mkoq6UdcWhQPnyZEQtrj9KGbY5DJqa4R9GFH/1vTKY4KNZBEmRffHjuxGwocYK+V/r
pcVOWmiIu8x7lhnr7QheKlSG1L7OLP7n77/TH0X+3y8gkM6ApwCrkUr+uW0dXAf5HnK5wRUUPQ1H
Y9a5YeraX6I216iKMW/+/Tv+xSelVTYtRmVA7Zip/vhJqd916yO1EJjHESUxsmWMHtUXmbfode5k
4lyYy7K24rG/+Pt3/oxb4NMxbKQJsnlig4uBZvnje3s2cRRTZm2HzsDWClxvAZEsrTFn6CTtr6Nn
RReqMqLgzIssNEICLvReRb15j0QKJNqITgbxLJO9W/ZDCGVLRjDf6P0HCjC7M8M6aTEFdnOGgSlH
hHKOyJ0JWSb68h1j8skhUVny2gjcFuO8pUXxIDHksxAvR61WWlPqoLpvMPfBAkWXNvflfAVdcrhV
XdXBA/PT8qbnsjBRzuVOtMmR8B8Mq0qQ0qY5FgYz8eAT5BJJwGZqdWStl8wDqmqAXNTh0IiqOkK6
zpZ0O7VzV2yZ/DoI6xERZuAJqjllxT7X0j3Z9gtQINOEV4viunQpd4ex+Nrl7fTMrjhxd4lIsltn
kdq9GYLa2Y6ybcp1rdxMrtW4WGHelEGztm0sTxsgdygjCAIf2rPaQueO3LTMH32jydKtkXvL64Dk
gz2o5LGO9a62X6pBE7StWMoQ7NRW2WvsujxoWvKWLXaopXhA6ifLXaAhxSHPQi2/TUHB2httDWTW
grjuLp15smSYa1/ucbx138B0dvOmw+351a4ElsmGihEZhBTuwXVSoK1pJQf5aKu4TFnJxVm5x5qO
XH4hYXB+QQ000/XNgyOeA1shhGGrjM/g0sEPQ4/EJmyuoJ/qUj1mBQJofOqWE0Xrqavj+mYhQ8c4
zk2aOyTu9jplK50NMmuejSwevW2nGB1dsnk1ItyGZd9k4yUxpbK5yqwBhgxtm0y3qgNIvc4TH6+e
qCZ35FlY9mawns3Oz7DMUTqd4AazvFBqqBakon5QoUt3mD2itjHTIj4XRe0Yz6rg+yhX5mR0uKUV
7e13Qapw5hckZPmMJqO18vOxsfW4g507NF/BNDRYaE5OTRh5rUsHUPID8btcCgnP4IvZG5W4k/4U
2Vu6evaMq/oEvFk7aI3G5wU0L+KbwGwbZoWtjF64v1rKth5r63r2OmT4RVd5H30uKbzTLssCJovL
yO0Y0MSGZudlOGjdcbjHt4DBF3GtbuCdxx1VnivnZzUEMEGnyUlRzxfRGMIYoExOotK4i/1xfIZj
gVxKclKHYtFKQJMckGv4eRYh623dFzvW0a5YKLpDBHpsB2cjlTEAxEBemrXuUT9WE/5bejWjWxVu
5arz2J/gBxKxI+6UK5aHApTKF0NM4o38zvzF5inypbGgHK8a/iZgtqmZX8fUmu+t9oOvGfC4txGV
Izq2vKXLBVg8sKUmo9FkAOIaNy46aVJyQap9iT04nyuLKO67EnR4syIkm+9zSdPxMUKTn4U+qhu0
6zrLGAAo59So+84bruQFR4VjVADGB3MuXhusNzMqDDa0ZPkNskxfRI/NCheTJ7/OE1rqVeOmC+OW
KkrW+MexjUAFcl6Qe1WMafpMUe47aWRQCZv1Y206Yg5dsBxipbSKyvWY1AVgDwyPq1HAiFkPjVXH
K1XClT6xDzoQvTJakF3YNZt938r44QKEvhp7E2JwCMAdPw6d3D0ekcVf445B7dMmg/NcMx4ysW2Q
17FuI0p+mqHAu+2gF5U0UE3E9S5l8apRjAUbE9VAsQVbHPcr11NGt3FwBherQpdFdYxoV4oLP1gQ
ZI2G6qMVjpL5ItJsQ/Bde/Gt/g6XKfhYe9+ra3WV+KikNqygVJWteR3OT2jH83xdt32b7G3Rs7Gf
CvC+OGEnbzwgkhbuTltj4G4n7rZoXQ017StoCiiCFlLtCxTKUXQfjLiAtxIKOIynlEb1rmBnjvW0
cVuTf33Oue5GDU5VpiPyd6Nxp3yTKCzjmzEnYapbwZNX8begHuLgIa6RkJ4rc87G7aKWAHoTDrn+
2KU5xHGrnnL1VUg9tOeoS+YCUzFzlb1omjpY40gam+us7mp55JnrJdyIVe1zTvdBcQYwT9dfAojs
5wbPNWMTUQ9CXQ4MBlFHZDuFvOBzLcuz7v3JxFAexTPHCXz77jZLo966GjwnRpCb4GreUam0w9HV
ljkflMm4atugou01syS7id/d0gI+yoNAaijW/eyMKMeZfaz7AUjEuk7G5K7yTZTFNY8+4Los/GNo
Qx94ddXtOCbJkfCHBGl7ZRhfddPrM0C+aLFnzAQp2l0lvVDM7unOk3gAVwP+Bkg50FUdyL8OMrjA
j9tj5TsFtDlRQKjVS+aM4RA1k951UVXhDEqk92Xwm7phgBHonUhwN8GWd7oXPebyMXHLSIVAk/0v
ei4rnj+Jbt5HxVG+yQJNbypj0nPPYtPv5HacyujRZYiGSqSKEfDgQYimZ1LpkE0K18iOdtr7p997
XPJ9bapaX81Lvhw4/ZOattaF371207Y/D/pKLxcQq4W4syflP9LQoxv0a8+Hbao8X4flMg54rZfU
7ZAiJWN1NzjMBPYLiydvHSP0HPBUCq84DB5zsYuqFJrU54bZx1PSxgvEhsrD65mBlk1WoiYJLGRg
6n1FV+I8N0sXvDmda1zGoyj5JTtXXNqlzJ+jJnNnTCpJXYVodZE7wQqo7G0XV5hQJndCR4TbyW8Z
/DEcCCsOJgKRjE4VyM+Eg0yZp3y+irl9YMbk8+lrNfCUhtpl2hTi845f2VjPTBuZR0Psp/hZ2Y4y
Xq3atS7A50OgJJpcTpzpWYW3P3KXr3Ip9HkFoNXCntFjlsjQmhpbXPNTERpF7LdPI4wi8lASbbvv
k3+ibhGvGeVnKPddYwefYwlgkOumO2ifAcJhwqSiQgqMJtpCp9Hx1ugkjkIdzY1zbFrtVvdgGfz+
vM3wUR3NZOIxs5JuhNmn6GPSdBCoFFlIfCg3RlcZtEYra2RWsxZNIp/BbsbRqpi6NAhtRknIxU2v
1JtR55GiUNPxAfeYZ4ddoOp3YJyzF8aeNVOQBvMF6mi/3bTRSXA/zkUWbBnZz2pddBmP4XRKEoFH
qbdnY40yvne/jm4iTnaJSrYMez07jj5SuxraneVO3JNmopL0qQjsGqV3wNfnfwkSN803aM66R3RB
1TvgPabksQUXf2WZHlAPm07+rYrNeTmACyEPj4Gk9QGNPrnsRjG96KYsbkE/BPZ4m6AwB8YHCjoI
wdLQP3Vj52ynUs27xfNd48xLtbosAXu8uq5dPpGR0Xpsf+3eXcMu5tT2hzh5hQJ68uzJHLtVbIK6
mUiy/HDR8t4ERCFk2wAuzEsDQ0yGVTaaxsqVnUR8ZKXzlWoHCkCevzE4+zmLMwLlJ253LXOer2Jo
5k3Sz1m3G1rABuC6G7j3eaWttyVJl6ecANAyNGYv+eo36SA3omwsfkPTGS9U05wGWlnjv/Uw4EAh
NeSP8tObzGWrtNp0ebRcJ0Vpuhz4rXmG7I9hAEZNODUaz8S7Gp1mP9Ql4O8JVTFeGPp74iLnLH/r
dR9cy9Fy2JXaxTw0xo6zXCFRBbK1tgQtCiUXvkwUbC068TIZm01AxehtEBlaxapzGx2H+GqLa7AD
UDyggdnPVQf4s56b8knmUXZJRcaWiEIU/2ubti+z1wfp1k5EBi+ly+/doFnQk8vRQX01tXnKmYT2
AtWpEb/yuLLrTWAP6nkkFwTaTNB6BxCHyI3ZcbtPAvv0jR6X5b6LMw5J1DZdEgbxBBQMm4YFS6d0
8BO2AvePSpV9T/KIglEhabeOKeEYEI2aCESXToKeUDOL7dwu4iC/yesoQVQvORkLi+V72NsWLqEy
ztFESkqn+25EtgCYu6gvzWAuyq2oXJq40s67c3JdkTyzSQBC972j/e9w8KcTMPY/Dwfpbfvya/Ln
2eDpBb+uUE12qJz90KBZZvOo+X2FagU/M9vz3VNsNaBfx2X28BtagQ0q/x//WFg8XEz7lGz2m8hL
/izdAB4BsGxqLdOxvH8zHUSyw5jhj6kdQiFi6oFTWbgeeDfxORqHMzgBclQ/zgyCbnDebIqAkgJa
oXmA0YPeO5cH5XYsWdl1NOOL7e+KqgttAPx9l21c526w7yjIsKZna7aAAULGGSQgL8B16hu33XJX
z9PWbItDhf6pi86rfqDanWLxZMcH27oVxlveuWdWR3Ih7du67wfjsRJf60GscRs01lnJ0eDod6Np
gboV2b5sZb72RNuE9CzdFnbISoFD8Pw0pLZY267/jRnZqhQ8SHudQOezq3TdRyl+IKqLJr5Kcztg
AdDvc+yLATB3N+Xp2jI/uE1swktql3ULHuZ4GA/NYBykD9OKfYlDqwAIpzJoCbs11Zq9MgHs4bMz
8SgPu6htzoyu37VWsSYcYqcc89hoZvTD6+CR9IJcf4FadMIQxF+rwsd+kV5gGawwFZft3o7YZrAA
gISCOXxBR64H/n7db1LlhKKMmWTge0hPhnpjO568ujoPTWvejN0HkKC1X3z0AJTlglW4faCLUxjj
YRWyEluCW4w+l2yL8GoCMdxpzDVp1l+wNnxYJtc9swXC3onssS3HH/YeZ+XIZGX3ijHFiJgcz5hD
IQ1A6BFO4rahfwIee+bDW10J6u2VYXnNhZmwRkrS+GAU55Z8wx/87Lps1LFHvoC1BDq7RhU9BhWF
cmZv7JoZDgLo96hfyl1uJv3RtaW+7JdqZZfOYy/IXnKJPXf5kZ3TxKsIVeyY983orikrHgUzZ5GQ
MqGcJxcjZaXHy6JnY76Snj7MznIddIvaJf6Rwjbhy9/nMdy6PHaOExGOCets+8LmhMP2upWjZGc+
bZAMHCtBpkjaf2uinCu6om9yy41Z1Xubi5Qt3IdIMej7zEiDIkSbvaXoOElvEYAbePhWMZkkduRf
uHmK0JydX423I8pkHmZY4gx4voX0aCzNeCcGGqaZZVTpn3m9ueFXDlOjBqM7Mr2eVqo31qOfMj67
ocVxkR0TfgCByffnnVH7zIuSq8hLNwwitsUgbpgghqZ/J+krzHa0QkzUawMHhLT3Jkg+uEC43ptm
5RmHZJBhSjKNkWxL/UVX93A/lPkYYcOy5LSnbtxUMgquRaDLPeoOJOMLB7VxrH2x6inoyv71BBB0
mQXCYLIUKLrS3MzYsHCPtcAL1Xw2meNtPzk7sVRXshahA07Klgl9NllaK9+8HaunKDEOAoM6PRv2
qWHNrlNvzekypR3HlbhyuJV0Om288cNYnhLz2WKXyWnY3IxFtq4r1WH0HbeWwRJy3zm3mUbQXBSy
33b9DQfyyjRPA8bDJMe7vkn3i75heLViAtjRi5Tn6VScJYoME+/KGuJNglWsp/zCpQ8nCbQqTCI1
ukMYTczQknrTgjWIUnePagRgq3FdZS8o+z6iGGuCVKt+uJ8iUC4Od4O/lFxV76XH5IeRYU17yL6C
oe97B6gQ6NOGIItkxWYFbhViNeuhoMVouM1rWA5zw9p5+RYZH0T+rAbgFbVzO7jQO9KbNIXIOlwO
CD6Piy2e2f9xaZfhIOJ3MWc9e5AHTn886ASUYqU4p+Vb4XCmfYAgR6fSzurgy/G6bTOsJ0DYOjh2
hgLvTIjM2SAlkt4RfKNtTsw+eQAuEWNI2CgnN0B20y1Pgf8W4NMYR75hVW4rYW647rCmmNijmopp
F1FfknlAFoVeMXx4LY2gb5wv052pALHuCBLxb6Rd32vGsCpuX06OKRUbZ5kAVlIVpbvPkQ+D8I2D
5dwXrVyz1bls6dcvO4fJkGqS/F076tqwAI96QXPNAPl14K5Frn9j4oBa2a75ojlrWngFrwAD0tAo
A3EeZ3rTEOYd2FVM8cx4r6vUVVE4NwgiV6XjMCukRz+2aXbZRsX8GqRmaOJvigp9MS4umuXW3dZg
Ui6rqh5WohrTQ2b1W9pK86yRot9UmF6JNtS3TaEEaWEUfJ3p5ftmRAqHn3xwzu1aTU8uLfcOJkj7
YJciJH+uC0126t+GMbCehKmzs3aCXjC4GhVcZWXPbcmgFJTiIXLwacfIK7uI0JtBMynUY9FT0out
rMgMaPwvRS3io6HbeI80iyyuMUiwTvY9AXZe/xA5fkeg0wJVG8AM4XAOHo6u44IffMi+SO4Uzl/I
RI84R0JHcPgH3ngDnIg7Ul00k3hg1LUhtRPnehV7zF/FYzDz3bXyVgP13OHKuB4Wf9zni7XG/f7E
mJG0LXyN9XbqgKHUH8CMYMcR2voumto7MPA0ifdxe0HLEIDF4MJa6OlAuRKmIR6YYuOY7RnoqLMp
WJ66tsWPOH1JOhhlfAK5tZIpnB13DzRkLzo/WRMFzCOvR0LBBoBVFF2dY3SMBvOEQLp+jdPzySzH
58qxnmqr3sRZC4WjHPaqaK6Lut0ypXxqvXGnWjTELmRE2hHT38Zlc1aRpofYApUnIEDyleCP1CYL
K9dpRvJ4DOOswLyj0pN+MSG1+xR4OSzMuybX/yj8oD3mNUpNs+rKxzoy/C3ZHeRROdreiN4gPSmg
FeZc7RK720lXdzcd08l1gVXvCvBDtCAQUphUTTrg+1JWaiMhrL66slEOT9m2FWGtJLsC7WLZq6ga
ahw/+QqYS72vE29cOzVdt9vX1nUZSQqihBTccsy8XStneeO3GXNJcG79Y1S7Uu3dTtY38LaqmXF+
yuE/D3ZylukEx+5Y7rCtAm628tjLeYT6zEHKhPQ6vIMVZjcDWRu/xBiw7dJZccga7iO8xIZ35K7W
Vxki0Rc5G0ijdNGdI9Kbeh5h2nktTVV5QH4gRQYEwG3dxuifKy6GzdB3ALMUorN42zNkZCjJ+Xrw
hy4/lz1TNLQj3Z5norNBIjZvs4Wd0qoDToSkb94VRrYcOzuOb6yRg6MTc3lhdKDvMvmlDdCej0eH
8uKxL7N538kRj3EGpYItsH1uT9F4Z2g1vUj++ktXcSAxErPXQRp4G5+F0E21zP5FoKfqhj8l2ifp
dOvl0bAuUminZdo+svAK8OqAHTs5LNB4iXn50gNZ2eXC29cRUMmg8KNrDmMMXMrWZATYEfWgecxq
27jsRVW+w8AtH5VXVecOuXfcerCg+9nn/UoCBXHA1pCjQZJBRFIPCG/G86RudoGo13DGNpmRF4Ay
PIMplN8ckO21a8PJHmgtn2ZhRLsgil1uSSMO03ajyW59ZZFRHeBEJpu2dOZ7Y8mqt8IKnEeUftGm
Yipxpk0q5VwovcZcHW3J+3EfvDJQW+hc1lngRiJsmtFg5IxGZz/7htoGWXwTpILsLqRzF+zx+mNl
D+mtzN0v2MIObdk9jUOCuetmafSLiu+bahk3ZjRkF0AQ92OakNGEj+ssYh4bxZG66iIC0CQrmsSP
4hUzrZ57NFDncpL3aJNG1nPNhRGNNEARyWQoDzEvJ8m3BoNIWCYz1mAQ4lYz3bXVFMpTQUJteAYQ
MdrXotXnSUzBnidf4gRrPFljz6L3HtPBdMIWjuGQOtcRILKDO8jzNCOajtp/zhOQVLq7NlNO4ihN
CHpLDBKKoKU6hvVUOhOlbRqnx041TKMgJcRDcJv7cchj8IhdDpu4Pd64jvlEpu11x4b30Ome7gAC
USxKaxc08EEHyfKSvsWiSYm97CAsNscJDDAWmNnF4GIIxSFMwxTIaVqzuljDzzsgDYNrlPkUxa1Y
gKcVMyO83tmyGnhk7NpesACw9oQkBum1x05yvXDdfiOWkyWriqJ9CxhjM2KoxrE+l9AInKrZc8g6
LE0xvW+56fVFlvf9ZZYk6Q4pJfGNRVNl3BnFyajI+jZuvV6TElEw/m5inIlI3oYQ77nYFF2CNEFh
+zuflw7DR2Xq9uswTqj08roy1wRsj+uxrdS77hq+bVsdgKdofd4RTU3oJ8NKONjsf402Am6esadk
zo8IdzlzoEYD5lyyTWMAr5rFtxSLfNs3HoyEqluhznuhKT45w6c3EkvwxgPu2/93otLN+6//85OQ
WBL+80jlHJVmgtviF5367y/4ZaRi+ajIA1RVhLacUl7+8M1Z5s9AIh1UU4jCCd866dV/Hak4JLn4
wkU54560Hn+eqDhY6tjikz7GmEZwXv8rVqU0P6lYMPXYkPeZ+cgAWRCJMgxcvrzdJmWs+eD/N5tg
vTGIQE1OeOJHAR31pSxkssAs73e5bcTfMmSH5Qqdq/8SEYHQQ7jvpwuzgS1OkifbGLddoDYawoC8
TIcRp5uZ63GXLmhl6d08SMxOghlqg81JsIKReQ6Ln+3nSyRch1mBj8LmwGIXJ3lLhkiDc5vNC+mf
0dxzHpjVVjioSo5s9lwWCKPKmHc6VKYADacvk6zoTwsWd7QKIFN4aFB7EcI3jnMe+vaUsJl3kibd
VE0itpmS5gi05oSvZ+GYPkONpeIG8hEMK1Scbb2BSWGz2hgM+y3ntkbBPbkSmjwDevPMAiBziAQj
JIeJ6TVZuOUHnGbjkCWokqOhOZ2US0utkfFkMhdLT9vCtvK3Iqv8noOJE5khhRlcdFYxXzoWU2QU
G3ImeWZy1Gbqa7Un/pJFa9L64gVANWm3bi2HYNvASntGAVxD6grK+m3KNHUI4Dpklxn+SDpD2yVa
VsHeEIAEOu8rkoqEJ32nkMCXdeJceMAlOFGaHJB5Urb9ByP35DGWvM0mt+EAhaXG5EPNHVMF5RgA
LoQi0fGALSt+QN3SEodZjMsTKBiITazPHVzfvgZbn8QCmkPe6fixM9MJAW9RBc2uHYBS/T/2zmQ3
cubctq9ieE6DZLCdZp+SUir1zYQoVZXYM8gggwzy6e+ifl/DvsC5gOcHBv6B1VQqGzK+b++99ibE
XcvkCc5suELqYZmDz8az902VMStxOOGcnyxNeJ7mZtDgoArnt9axuBKtVeMcg11AXm4s9W1ftZl7
7Fz+HF5ejEkbb0qMf2iXUZOYc3W75QrJbbNkQsSV79YjwwbO4RSq4NACsZEa+8kQdTFMCgWO0HLH
HYLmDEKUEwcpI5oz453t9voGY3jZ7HJJF9dmJNw9nXQQzp8CJf2NqgvJeyaS5tNr7Yp5yoM/t9ce
atRu0J5JtoNOeCupGTb21tVNc6NsECG7DL3y3rPC8rUgS0oFCe6t3xP+CmAYeYirtyZ2ty8jLuO8
VClm33ECYTpFTvw2jCWDj5dWDPdzuL70kpLhdiNirUg5SW29rlSg4ASlPP0i9o2/BbZeHWDV7vPy
ztCzzJwQw5vbNbDmj1mHAxw6titAq7gqe0kWRFcINUWijkTCY5pgB7G8tKooVui/2+X4tOClbSEz
Mi0wnIccj0pPE7z11uiVLqbhBiv5VGzx5UANDbp4+DC6E6/ImYqVJ0vIbEsda9JfBM2etAtwXqk5
hpfFunilFfCcplKzYoxohD70VUEqsnaNPxyrYsiLuxnV0D5NiG8MXP3Ca+5Y2Vr7vrYkbFUVLzR0
5GE67VRH6uxoRRVmcMpE8DV0br+YK+NkyVMIawdzwiKpvsnbfGRwiKSDNgJ088Qqi+WLabE9fOSN
8Op9aOFb2ZrKMTRBq6V/U7wRKFGT02jg3QlILshbLHqDyJkJc0CaKxXAuZ4X6A6upZ/cp5Mb0l+R
WD10l0HF042mDMiB5dGwJShFnH8NgcnGDcR+fO+NwaaGOacU/XEMFvuF1UAcgdBvi19lb8LhMFHv
SO+KkCL99KzR+1AwNX8zXojfKqvtap/BluHkrMclJplj2y/N4Ho72XId2avAsfwjoery1ZEsCje0
lBe47aMgfQ1rzPQ3pFTycN+0/vDa1KwWd9pjwiKgTwvrHpcIbEMfRnYJOMllww6SP2Ammet9FIi2
wdvRLZ+cfyyDu0vQtIrfSutdG/kLDdJNLp6WwEsJ8xCqkHRbhwxRshhVSVe6nVwN0mnEhn+2f+28
qv8UU8neHXRIH27wCqyOdAc+z7YfLCY75esIewuccmcfZgH4ew2KZ6c02vTZsq3wq4V5Gmxzhh1n
U4xcxc8JvVBi7yOKgq5PmNZ4O5VMY5HXMQvFTIk4SNt62tABH7P0yoJpOKnGi95ybgDO0RKu84mR
PlFcPIrA3inXGvsrGm2HhZb4UsVnyHZkTxgLQC8M3fIE7iFhbxlF/amOoncrBJXq1UAfjqBhgqsl
UdOnr2V6rYlNC4rWNYsl3x23Whr5pLxouEzQbL90h4//yBZrPg1WNnD95J/4RdN8+2VwXfabyrFD
biZThbbh0HVjNlNVUPjbVan54PJNUCHkLfrmD54zwbZ3ogeYQMNr1LHZ3AL50j9wg1OYVS7JRCMC
eQb0XW1zIValfwxrXhd0hLk6L3PSEawCoScPqgsCQPJhgVUrKWcKqZ3ABiXiDOPRw3n5KAEypbt6
xBHFFpw+803XWEGFdG3H72NLcxVMliT7Cf1hiWAPY/TCuhDL/hCB+wOESaTGIwpTLF/8PaO6ZgER
x8e5GCPvJoHr2+3mhvg0LS7KoCxnlF7jjjUMJWkMtdlWILBZ0FBKs837pmTBa2UZnjxgZsFfcfD/
1Rn/zpnr/3cqvnA2+o8z8frtf52JvX/g1EbI4zzsi+9T7N//yZKwHPcfK7idvCW7+YCUAtrkPw/F
rr9KkDasgADPtf3NmfinzAhKAgM/DXfojDAFItv/r1TGtXrx31TGCJ2TRwZ2fGVw+qiga3bg3w7F
kWNRt1L2B683tn+SRdE3u8rY+fAmJh4Z06ilomaf1/ESbfOY1OIOA2rXXVOLo+OjH3Tt+CBM64aX
mkNYcSZzNoxfWefKHqBwAnyzDlt97sms9We30KI5pF1QmbMXcbjbcCbIkkPLZly/hPjDsEGR2aM9
YlHS2bFcyuI34pAS+Q38HoVXfGA5QESTCaD5CfqYg53d1HX/m5q1HFBrD+01k9WU/zY9Ib2t4izG
+mZGP7qjeSKnqbak0lTbhRdS6rGQUoLSUhU71tRO8mSHUF6PlOBROTFbT8MU/5LxdBlDwOxClfeJ
Z91wjhIJfqKqYOHJYRzhVQ+wYjA/DC1ajoyjF9tWH+y6nPRsMI/a2MKwtCx2+Ozl2avXDTFFY+g2
+9Y3C09pASTnqBMdoWe1ghm6ScOebT9x3hePkgbSfsIyrPzbdkivp7jsrsIoz/oXz8KidAz6rCeN
iInhZWGhy4qTv0A159JIcSehsd7oKAz7gywtw8reSiUSbFufezfAv591ynnCfoLnAxcwDTbsdlie
LJLedi60nvMgsBNzbsqNRMjF/mY+i8jkBlp7YmyANbQO/Vgsuqi3FeepTyzrya1IiiW8VxNlOjUy
V0WjJlfId7fTM5e7SN1POaFIQngXYqTBri+FhfE26oKH2Boxjwzuec4d8YcSpYwRK1sm+i9aE2TZ
oTFYIH95rDxSCtV78OrIAUZf2sLgZrGGeHzLGU/h61MZcyTZpaqPgvFmPmK0SgBsDapFVRymLnnI
YLSyIHZspDYwcmX4J9c0vv8plzAwj+U8dBMkvD5Wt5WpyZ1uxrYSqE+2Uw71cBRLKDDhyZ5OJHGi
Ho/WDNo5i9LGXmdy91cQghdO0RABmuxtPdTZK/iWJXwPYWvmP2rlJ/oPfUbFwAJPANTERziy2j7i
9MUhyMwDwQzPUiXSi17cBLCrzS5K7efGpXe5lH0vP+Nk0unZH00XPuIlUvkztmRMfqi9eQXQNFrQ
XtmodgNsWBuq6O0QVSFA7My2K+dE6i/iGCEin6gbVQocYraCSp/IIqINfsM9M8vI67IIomPJjHZ0
YdvdMlTU264Xl8wf2XeVupjhr6XhR1t2KRZZxz0AfB4/yibowV2H5WdNHQAE25L6kcFez7EL+FAe
WXwAAtWcrLKsjwVTJsK5HSKpsBLmwIPc6kIpNMu1C6PWbBjjy6codGW4KWZcbVmp9custbrmGlec
AiALVw2BRQbv6avAjH1r2uSpUtzyZbmkV3YV8rzLtCNNqYmIbcaJz4MiLXZXc7t9iio3xBOFleFo
cyW8miK/ZCuQFNMB4O18IIYdPNv0XdzHlMxdUd403KhZMaIwooJPB+G01tdQz4oP6ZXTTktHayeY
ufOYi+lhWpTNTIfcOOByurYjTc0Zrq/mWNAWdWKXIN+Z+Dh5uLQeRaPXHsIs8saNl7v4HxCud85A
U+TQ2jVm4946u1VuXfTY/yCKwvOF3Qvlg0KxpWM0GJOVBUvoHXwiujElr61m/T3oaw798b4iwEpv
Xg2TcJwvM6epT3+0ppPvd+ph6KmssWw6Kz3PgSEzoi9xgE6AllvOtZdHwxWRpOwtnctwa8mJfkA7
UIfQaBbbdfdY0nR2CJgMmOfQmhbfUB9a6eI2r315UzBUPeRWm5+puZnpj4A1S72OZT11mA1dH9x2
Dm73LY1Cfd8NqO06lZjLuhn6VjaBCfWwPDaFC3jPjreJVY9n3II/4VTkcuPwzetb3oH6TCUQ0bhl
4wd9vjMA2Q5129PER1hkb8UiPmVuMAGlDN2LySzvjVbI4NqLxvY8qry9Qr67Hl3V75aAzQu3LH8v
8R6dvD7uUYIocdLU412Z0U8uqcySI6OSezKtVD+x4nJa7gX71bZYOSs1CdRlwEpJusTPXfehg2BW
0516U6bwB5wA9KK3JNF7ZQOG3tg091Hia+X0BCeAaGJIKz/apiqepsD13t08N6wuoi49DrnfnGU4
iB8OR9Othf3XPgPG4yhOZ2Pzwph3L62CO6Jluw+WF1Fd22fdAcTovLNAIt2Pof04Kj88CWbyD0UM
clvnE6Q2NE4QciK6mrxGvMYzCY3CVeSmffPLqjSXllwol99HYxN549jC2kIbIkhsKhAe7TIg2w5f
R/FfWz8MfHLxUbAi4dLFANugxXZJCs0aluZlSCNiDwpfNlQYOdxmznoXx28Fxs4qkgoS/yLC+y4N
uhu3NMXXtBDquNF0nJFa4U0gdI4xBeYg+HJ1oIzMyZD+pgxjUettAiznQfqmcWZTd5urSSMKdCiz
gbVH2S66KoQvyyzDQD9WKiEEgaiJjEfDqIjwA9rrC64y+5FNp9vb5jxpWnG3Y2ln+hYFpq//QCwI
kp+rEbxkuEr94WPoHXkGU4EPnKjTwVRoyGU9fFRdDe0lnqjO7P38B7VbGav/rHoq/aaKjha7FPsA
piwo9zH28kPTTEW91VEtH4Y1J9OUtKIUMdWsSvkrqJaG54M/9MupXDR4DIEXYIJZx/YEdIE39hr9
LBLq7DAjny1rzm9wxtYvjV7raiBGyl/kSjhY+RI0mMml3CVNEx6Ayj83foDJkk3OFRJ4vVV+WVys
MC1+tl0tni3dTmD+B19j+mLvVU2MMaw9mGqmKJ5f+x6Iei3L+mCmxf9TzDPdh25uHdMFkD3C5c5O
Q+c+Giv0jToYHkIQPQjyg8/bptAhdQBFnlkbIucNxzMoo30ZPLY9Q7BPFi3e+LMV/YLxiZ1pmMJn
zEhvSTIPjw3nmhSZvAjvSXsJvFFctGxS3bi1dFLRAjoBjmxljxHHpMp9nLykBkFkVQ30XNGIi+6W
7MOY+NGps+hHy+n3EBD4x1iVFT+6wgLqQB1RguSbtFRqiYbG7EAF9YcZvRoLeeCeFum3FzGnICr8
Dt0wC6uTzEZ3rYeI9FOUBwaZKmQlZi2uv2FRMZ6pqZPYurqAG8aC7xm1eBgd6iAbr3kbwjnfhglx
OtQvadDjXGlo4svJY52GPscU1yEc3gdLZL9p0Y2kXVj4QZxPx+B1ijrv11Lb/TN3xrHZDgaXO30u
5S2wSK7hRjjnIiicp2yO3AtJhvSllknxWVLZi6GB2fx5dAF/hqZeb+X1lO0boo4XugH7SxYY+1I7
NSYAfkWMwt7aN0u9BE+0hXfX3iyQ2+O+9KjUWTjHtP6cgVt00ovX52Y5LBj1H0eKXI801IJMKRfw
FAhLddIT7Bvzble60qOJF1LcA4/0VVkJ3iTsLCVY1jbHsBZ1tNteVNer+Y5MFDULXck8dldgWYsi
EgLRYjaxLSb9RCwjby+WJRN3A9AK8TbDLt1wRWOC8WJ812UxQrnuuJ9rOOf+BZQDAMm0FuwGampq
nCuPQF5zCEfKHjfUIpTpKfLHar9mutEKqmpr+hwEsFOfI9FxQ2YuwF7SvfJ3YWWYxp6HzScqs7gB
bjivtedaTN2NNVnz9aT9zxKYwGVe/BgbqFdc1yUh0LoG9zJMU7sJtB9u6lV6qBzUs4HaXhwDxXXm
zxNWoao9DVlenwNyT2ffr9/HsrrXLnwFaKGQa+bxHZQBrcV8qmkvrKyj5yOYBWBif/MBFY8pl+6t
N0zu+zCZ7Nnp4vIKi3ZyBNUaXLiYYv+zfHRIS9j5TxIU1TWhVPHTxiw03E62RLfog3A5eUSRYDNo
MznncWYc3NGzqopbTvHBh+9gIrkCQFxbW6+ohu7OGXRRvdb5bIBceSuDDQNkRd9mMHbnrEp4ZE0b
uqdunMIPnWJqRzxP4uTg1bm2z7aoTLabY88/TwQqi2uirYywCxQJtSfxOBbbqiwsErJUNXYnW0RE
JqJQ5prZK+MtHNaczM6a8iPvim3sRFImouDnp5d6CZZGrZNfeaBYAZtOAipiz29RdN6GtPcSxw0z
EnS1Z1FeEoX1vUU16LMTpRQNxaUWXM59sO9XSxxjWA0c27CkafMk3HmmFVSJCJ2G91WSOBRbTH2b
3jt+FSK4j6r1d/2YQBKvlxxNnL7r6A8B7UbeRox+wTYCseYf2ID2kEfhv3u7xbJ4tS2w0DfZminb
OLChGFZ7xOZT5+QQD2s965NV6BefINMVYMJ4L2adHPIitu9awkbYphLv5CaF+mWjsHygFcAtW6rg
1RpIxbaLQwkJUdRj0cCE5nAeVViIQiz+WW2qT9rP8B81QsBEtiv3OjJNvAf//VYpn0VyZpMRylRv
XbEyNiywavxEFkh7ANPFBhOP/Bzduu7QaBbxa8XhdBvXrSjVmetqjZNU6mT5avg9V5ge7MlPPls2
KFwD/VbEu9JevMPstCCr2axQQtFgOwVp7DEEFlisj+jJ8yFgD2KREJXO0UXRv68TJ7menXQkoxO7
P2a7WfYTfQ0HMNQvoZznQ1gFDtaGUl2PsueTtzTuDdAi95KWRVhs+lZFb6tXcr+49vAppKWvKxiH
B0P/+7YuI/c3bht1nbGjeUhnhNON3SHqJ3OIHYfAGFZFX1cF7TaN2WIcZX7nA3/wawql08WOeIaT
e7F2zNUYTq4n3EA7xuvyHGJCGfYYWuObYZiLXeInrCLntHwe0hSTds8Tggif6LOfUEosSSWcZ7LG
u0qb5BrGwLTDkV6eBqfINn46tPt2zIeLXUVRcqLquH0vMHOVWPXGRsd3NgV4awk8vUUcJP3U0GAk
KNtuO4rfjiW2wJiZuJLxcPe/OvxfOvwKdf2fZfht9vP3vy8c1+/+pwYv1l7IGM6mD1aEKAKpgn+y
a8U/ICoQW3CIMBBR4Ef+77aRr7DK48c8vhoQiv9XqCH8xzrXrchC4KWsCKPgv9k28qP/sW3kU8/D
8mgWhgfJ/6Lvr//btlEugfaIul1pq+wQNCInqSfcKFncnqMEE2ZUujWX5Coa6vJJxDK7z5O1FJYy
aj4M5P7WMPkSP3Fa8L1TEPRtcMhrMZfXi6Zp9VqSlHtww3WtgDgfx4fC6/ALESm1BrSvss7bQ68a
Vz1njo6HbWpxXMAPPhaQEdI29RkGqAOaS2LJGjq1Xyjkh7M/lRC5C5omqVMNbIybeZoQ8Kk6dkD4
yhnls0g2P7K8pfqconYK6j372OfI68fJchtqahiJtNfMtP7RGsKpw2YtoazGvmUt6xBD5FHZNw0R
zTcAaWtYthqc4A30QfaTD+Cys8zAIc7uGvcHg1+/j2dFyOy2Df1lp6rkWePmbqNNzYKIkCX3AMd6
FfyKXUnEUDxMul7ULV5dab0pFSQku9I4fShqaufUlgfaGuTwQXfVjQ1KxM9opKvFXaOyKHuwrZnj
AGktp2l/m9wv/nQ0keOPi8bSMzvYVl76mGYx3m7fUl5Ds7iS82HGx8e5wky/8WI6ghYTJT+zLpy/
KALwOiq6NUaNPVj34M6bK/vEIZoLTiCSOj/0va8vUd0sxZ0feIZlaO+6dx0nKUDzAW22uyJtnPk5
kvb0p+Bq1XK/DDKQACnnf4z3OFefujzGk4bavbMxt51sb8zvSa2WpwkM1canFMMAdOthiiduJh7n
qe6RoYmz1+aQI6muFbxtHAABdzDMxxeKd+KEGxkqMuYL07g9ve8Zi0F6c9IMrixuuJiRklolCse3
M+uH2WGtFyksyPHSxnj3bUsMy7ALGzKad01a+zgtfa8K97g73Oh6SKfM2QlPmPmcOiLs92D7Auta
50FdHUGMR1SyDIG+WkxRZFckPbsENsWgx12f6UGB7Q91dQpV2TXnXk7+SzCxf8zxQ+2kJHc8DqgB
uLnacNzbbdDezFQy3Vqs0A+D71HLRP9JfatFiomZ3rz1BGOxdBwrMT/OCsl3L5nJThDWxvsUgv8d
hdD+zi1ZHd1GxKTvJ3K+IWdet6E/HSzdi2NZzcmlqYXnijNAtu/nmmPmqJnHPQgyj66ENL/J8NKd
28717rlBtj/TJg3eE95aahuFFk3NfTXR1jLDfaELskmtmeiuFO3ZFw2uzgjNGXukiDl/5LAMrJtC
l8NrkPjZk5lB/kclz7TCc5P0mE3drK+750FjSDS/M9cUyUIWiHBtWFubDkAdVRcYBaZuGH9xVSAA
uidz24X4KAo8M326Y9ZmEG8oYC7jCj+fakzkHIXdDYb1hgNx8mPdEFDllvWePTxSJs5adcDaGICA
YdXgLvsEuIyszwS5wcB8tcjGI5qCVSZY/Hc9LWaUCZimwGNKnUE0qmbfMN1y1qAERcT1dRLpzoGD
EABb7jCOGDLg9E3aTPBGTN6hjelHZ/4IefI3GN/LpyTFzO1cxNT70/RSczoF6eBFKlwnyzar7GPe
9GyDoM16rGSC0QUk0YeoiM8yrYbVBsOqLPvJUN03L/EA8OV9qTzJRtatJqJnaNvqEpdDri7rAJSj
32fKqfDz6Ub/UBngT7ohCqkw80w1NhUHA3sCA/ynZmanxqXswlMd594Ryy+drtKuPzJe3I0fG2sz
8ezvEFLbKzFW1iOtSmbbZBWdjEFdUDVBg9JuJmtQorCW3QVYm7qKyiB6yJoOZMhIl7liV1VRDBBp
6xhru2GKnfp3IQjj1Iq4KGyJRe/GCcctSxIcIXbfOEd4HtVLNvvhXQoGhfCOtOM9Gpe9EwMgRYRc
70xhj3WngxYEkHKpQQua4Di3KZ317ZRjRML09DHOmECHCY5gDTtjR1VEfSKvIm9iLucWs8QyP5XK
Z9qMK3/YY0IWOK1qGvbogXOPLo4ltYFjGR88oYojuVbnmfMyrXbgTWRa66tW218B69mnsBUhknpE
5AWXuTiT4G5eqrkI6muqsPxjIsJPmqo69ZGxkxVX+hvaklSil5c2l1Tac4zlBQ9Qjl6opcqwuEhu
tu/5X/AXKnqYlDY+bOILOVwv/Q0Js/iJw8213gKjy/SGUEcTHZKisJIdHxB3JybeMps+dcOR0G0+
sVhGlr7Hmtcec2XTDyN10NwGDP32zms8imhdNj7zIQcYg+vITqNLlS+IlJSXou4D5z4WLqvcTtGr
AUEBTzCrAtox4Q0te3YxwG7gdhZMtB2tblRPzZE4WDWQG8shubfEY4f5r40+fAwUu26CTMoQYBX3
2DnCG+rogodBLYC4+zJO12xUYz4rS+AyESUUFkMD0lZzGj4k1jS34AHnktQlSO+tTrLh5xjYvPan
JuM2synIcSy/+m90T/KN8Zlr5J1jkufzNYUo7g2oHab5Is0zqmmt7GtevHQ+9kuj+NCzx9T1X2iv
/xXt/+5x9P2fj9APf1r9ien7b/Lrb0P2529b3qvyP87U/PhfZ2onotpBMISvkrxjixVG9s8ztbOK
8aETsxjC+opZ9V+HavEPsHerPwnTK/Fdelj+dai2UPcR/p0YuBhA7fi/62AnkP4fh2ok/DWSzNma
kYxDeiD+H14ZHTMOxI4WnWU2O5Ey511id6bclYtJ19yM7PtJDy3Aa/dTvLB1MORj3jIP1sk2EK7s
QLtakbddZnrWdlOi2V+mC2YVfPYygJfCsjbeYkqpH+easWNj5qKT+7Kfc2CXREUQfdk776U7ZYjk
ZZZ8NX5ps3t3tPcEFBmhDuiuvoAtTRClbLGIk44wAx9DT87jnnLkEDBvuGBhM0TxX7o8jOszgpYz
v4KV6uYrZ8ZuuBstCbwHayurCEeSwx19E+TbtrAcLviLSj48rOftbqIHLd0Uba3azYKRAB9MLtNx
Y/waO3/W+PkltmYSaQEOSoX6NS/WZmQo+UTrDD9s7no0T0E7arlVRfEL3IX8rUPxQfwz8XBbRk1L
OJKeiC9JGAuBJVSS7lJPBufJTHQWylxWdNM5kdyL1kXlEG1KFGPx8G6x8nMGe5PLPMEuvETtE5kT
pfiTcgb4QMDS3XhDuTyCoOGo0DR+clgmX8r9pPhjdg5kpGCP2VfjiGq14o4tho8+H6t6EwdN+IPT
Pe1Fmu3djrZQqwbBoVgUV/0EmdpjL2dtcqKvP1WM/iaDNGd7lQ+BxEs4jTOlo6G4ASO06KO9gGze
aifn0u1kkTZb0dCOd1B2SIOv2wVcn7soKIoHo0ZiLUsN8OtEN/zYn2dtEe/qdYGHsvbcMtunsaMX
/Ep4tQizUzwKuYFaMchbfYnvV7HCwfZK8AxbCSywPZuHhTiuD8b2pqxiPdwAA7HqQxYErcFppexo
R59dA0G45JaDdGMVn9HM/WCP0ZNFsbbiFjyEE3TO2ohG0XRaCNYctfHSaNt0YpF06HGC2tZC2Ppm
LrLYBewgsMt2puJy3rXKsFuqJ8aZcCwAjI+sQuiwWoYutZ4kR3MfQbilUYXkbV9cIX5Yr0ifA6HM
PMQwqQKu5oR5hBM+5Lrr9bNfuQXoyxYN973Oi7rdZtU45E/UHE3FpWyS/spM4VhfU9LojrepqeLp
jr7ZYSKaSPQf9y9WZN6vpUjeBhdOyheP26KXfs4jZ4fWaPmHnpIAcH3Sle29P41Ns4WQ4uaHjFNI
vjfz5ONMzNIhPztFRD8jYQxem7XMo7r1VR1GdxUl9bSZN8bCmLykuIQt8ozOMYtn/yv0m2HaeSUR
yr0N3wjFvixIxKmchdyho9OS04PPMedkIB4WxDirTG6jpSackiYMjNsKwnV96yK5tAfwvoP7WxZ4
dOGYJHr4EZMb575Ky2p28MHQpfuBtViw6ewKR0BG5dtwltaAc7jFBJfuXSHL/CQ8DywX59C+OE22
6iltdLjyrLNKlZ17gErtqRoaKnhd3kdMhkRWomOztBMtlb3fefRlO3h2y5w19M4XGZOY7D1E60pW
uffoMVI0mzb3DEtYM2PNiaH/bHn1+SEKXaOrxKzkYpYBxTtAdPXVzYn/NZcg33dNP8tXMt7861Ts
8n9Y2YiGauzEpimL+dLbRl5CEr3Lbb5KjJjLTcbJglfC61iXJlFVHTz2AHeuPzC+Mk+Gt9m42L9b
jwDPqZ7Llk64pMgUp+0w/0OaKLwtZ55XiOFavmITVV8DVW/Jqfc89cXE5n8xOtP3XAIJ9/EE9R4f
1qySr5HTR+7Wl738nUiXt0/lU+DFxchmFNcJjsSNWPycuWSZ3+PJbnDxysCeMS0Yg63HpEW1y33M
DBtbYFU9u9qmILLKfWBnoPrhxi9NYl4myGMdiMG8fGpJ+JbHycfHv8ruRm65YVgtTYKeePNtH4PQ
KXUlUG4gWI4Fcn1lZ64iq7sZGqMXhIMVr5nZ9fhcOzA38cSXQKJjPT+M31BO3ErptE1XVmeW+f45
SFwAnqlcYZ6e0yeXkTXrb0y0wD5npPhio5wBCCi6NlgW/KASlPg3rYXodrN1viEuGbb4W/2NdvFX
ygtzEsCXUXzDX75BMF5Tw4T5xsNowDn36hsaM3wDZMJvmEwzG1jjjhGiue6+gTOY8NwnjFlkP4Jv
JM2y0mmSb1BNE8SwJ/Q3wMa26uWpdfL+Hm9M8Fp8o27ESr1JkxwATrKycMpvLE6nTPrhci3n9f4G
57RTF6z68wrUCVa2zmKr8iZgCw1qc2XvDCuFZ/oG8oiVzdOtlJ525fVQQeuSw1ohPmzC6h/6G+0T
SOA2DDFAPOlzSMdu764kIHS/QmzENyBIRXXY78qVG4TJXsIQIk1qW97WG1fzK5wK2hnG1sXI2tLf
6uxQEd0AI7sIf0MxlDYCcjDiVWj6J/y/7PQ5ANGoGGRtUTPtTNEdh4BBnewegRV2VsftrUUbgVJv
44MlJKHDW20kY1FtcjwubiI/S/oAQJkSuOPGLASLRuYCUmTtqnvyvgoNqC8nd169qVG/qiZZST/K
y38EHiu7YzrIni4IiiIeQuHZn246589VHucrvTTv2IKZHBcQwEBXHEXsyFu5+rmmviN82bplDVqg
89VHlNvx54L/7MlNpX/tZEa8yJg+RXShSv72Q7e2N3WVw1GkUAqhyOUXI0fHePo2aClrx1KJJzhq
0vVFDhznJJWtLCwDbg9wfr1xbAtn7H/lDHWU2hkZ51u7aWMDjpLGmhPhLfhTQ+Chq4BGMo8WnH53
K6q6GKlqKMYfnQt7YA9mKf3j+zqdr6p5zN6blA3jxiL/heuDkxQHwXkm2e0PWG422o6yX/2I1rrJ
lOX9QEm0402YSibpGP4AJYHCREQjRq8gXY+MXOxZ9AIaWbgZXeELsVhGTbgJdg4Y570DscM7JRX5
RgznLs2HHR/Zrb3eTjc2fV5muwTN9J77VXCNhCfYr8YWqXO1kFU4qqmjIxQzemEOZT2aBBpI2oUH
X+FSJR7WVhcrbWR5wHA/PXhxQ53rXJbJD6iNGavXZkm9TSQBtXEKyUFVcK9N3ywrFV/Kzky9o27C
1LwxCx6OSS1YWJ413TUcCwjRlMN8wTmmvM2AFs63JYQDNlSiC+x0OOmqQ48U6KOczRDCWAo1P/NK
d/XZ08jCuxFG7bTpyGF/UBTvvRSygEGC/QWIZ8EzqneGheM+zhpZrfu3ciIy0LPHUHSP/8H3BYQF
vgAVKkE+P0i/6n+JKiZyM0szvoWy5/ZBgg4MxRznYbkemjmn5oFruo1pdSHB5wT1D9S6/FfkQfd0
ogLrQc+ZwduVXGA5Z6d20e4NqzdgnHnnudeSs+Z9WtflspnqjhWqZkQGtyu64D6FJvgO0A0TR2cH
2W87Q0LYgTZbnh0y5c9Ln8J+YUXEbtjOetvf2IlqWTaw59xziOImFANwZKdTpf+HvfPortxYr+h/
8dh4CxkoD3Ejc2aTnGA1EzJQhVAIv94bkmy3KLnlnvsN9NZSaJD3AoWq75yzT8jAYx4crHYkx1/y
KihRIENS97zb4IbsSP5VtxgYoJkkpqlxkQRmcTkJB0lNmSlWScphSugGc8WGPk4S901OHv2lidfo
px63YxzNuSXfxr7FlEunKzSbFkfTsmt5wVEYbgwjfEVFDcFmnmRVb+J2ZkULPdP41rh9TPbb69LX
VlT6ZV7G5DoEBL3c4EyrdMRseoQhQ9+vsWVyMbBd9/r6ZhYEQMD41gBaUrMVJpgWNz6nr53EiD34
5mnnMYoHQ4akwEe7tMM29OzkhgQN5ELsjaiI1jjmb5mczI/UnktsMmLyky3+pum8N9YoWFeME5CV
2Rkv+tC3y73vFN1d7s/ZW1YTFo4gzoyPPrzSb5OVq1dbTwb9vbydH5uhtRX827646xoQcxtB7wdW
GKWJfWHlpfgm59bZDGxUb9xa2JczbtPnqvCnbgPAz/IOdh/q5wApZ4ymhtQGsnVCAYtWbFwURREF
aF4nfYWMzSjdwKOLgDGvNCSNA/t71WXZq5E6+StGo/4JPgSyUWlYhHWGwMvPidRxIuRv17dVWMgX
jjdEg+twHK681u2eRJ5Ty0zYmkfjadAAgnkNcHyLYq/CqGa4VfFQTALfZ90YryZZGUlDR+Y9LXaY
GByAbW77eQrhZSduOtxiLEQUqtnuXCAqVJ/LOE3fJp0sr8EEWnHHib77IE+oxj03VnUa1MCbsexo
wJIhYbQ0SroVQTR2pn4qac54oY7AC7APocnCQ0+HcB9aldYEgUqwgXBJaa9dsNo+9LbTjpciDyg5
yWUpwtOBQHa3nbFZf47GlCY7MzOsd2jykkoKJ3Hzm3TJyEHajfbWBYxm+RTdxYuqzOdv1GOYcPS0
S+sSJXqu2DD0zTfXG9itSysWya4zneStKzRQVrdLiys2xbZ9OWCbBMozZKaDFt03y507cpqKRNIr
Cij9vuUOsefO3tos27CPcLuxi/RlTBV3E1igBbrK38UrpCLKht+6qhUbxV1lL018QcYexhcKnBve
IjV26780pebzhF+QvRRkDsMC/tyXsD/BpxLAcZYlsb9lNFJdJzJkTMyHh4B3/v+i9B/hcP+nvL2L
ZvlevWZq+Phxjmat/9EfYRiYe04AVp+UHqNncy2i+H2Q5pj/QguxEJrdgP+DKPrfgzSDxAuxcYZc
LMKejfDFn/dHGMaw/X+F5AuRrYXjkodyfykN8+cyB/4Yh+Ga54UOpR9kxW0mgD9mYcwg94zEWxcg
0zKixGi882oI8xvldxRF/zBt/JuaijVX8z90v9+vZQU0G9AkApPC4hf+8VqFpmCYdC8YPKFjnpI2
1FaUTA7bpCbWZyRFyUL+/JJMHL9eMnTwUZGAR8m318/xx0t6tN3k+ep7NHwCYxoq6w55N/udjfA2
/Ufy0fzffjHeZfTnOrYdOKT2/3yVkv2vilfrWZqIOj0JPMvf+GaILzSl1YGXkVdzmvz5b/Y3Xxyd
hGvhHccplKov10xZAVkYg7U1axZR4s60HpXpQj92HwzJ4ecX+5tvjosxuF2hBU74tU2FPKWybOAb
ke5qCZBYeO/sEtURHoU8HbJWiH/43tbv5cdbxfEC5roBg2JuE56fNcL1g2mCG9Jke9NM5BSwu3fz
K60j8mwYvMcu98Q5FK6zVHW7n/+WX2+W9aIQKLmiyzW9r1UjaR9PjT/lE3KnxRG+8if016b8h5vl
r1ehTYc+ExR8mwc//PKraSUr9BMyHcqS+jILZEaPU/D681/l690BEoceKAbjuMsDIg5f7vtppkJE
tgwipGe1DwLgHx0pfnPSWUN1/OVLBfbKuAYp6v319+ncJE9zwLRsxDGdbUo2kR4biXkkTcd87R++
o3WN+PONEYY+69X65ndZRL58emPWqKrpakym9PscczHH31Kph2+tyhMcuHOKdpdP5j88bF/vfz5O
4KgO1Y42H6r7NTGY9L5SMkxxb1h+v/pzprM8FPW5I2XLELRmf/7zD/VvbhIyrbbH12cB8fDWf/7D
/T/loQrpcKMGhrz7TpC9O4bBPP3DY/33V/EoyGR9ZP7yZUEGS2ZMWUV4y7El86TcStAiiPn9/Hf5
mw9P4MCyeIt5Du86+8+/C3GCIF1MfMHsp9ShKTzjMkbtOLUx036mQ61+l/f+19X4r2tHKCxyolBZ
+MWs8MtnR3DNh92E1cZzliOfskYIEipq+uFJVtZVHoJY7Fvr9Oe/5d88cYJBGbgVRDNeBF+eOB/1
q8IOwTGqBzTRDl6zJ4AtjrGxDA8/v9RfvrZ1jbLRlD1C5LYZrD/KDzeH8qUx4ExxcXY6K/gvyQ91
TXfnL14FAg3an0NIcq0E+tpnSrSRuKhVOVExZzNjjsqYtrLvrbtfvQyrlOmsdzlvaCG+/DK5CjMR
9oUTzT5OF3+EflC3tOH84lUEG4/gN6owyZHAXO/RHz4yYYfUorjc5ILwwtbGTLzpmjrY/vwqf7kH
eGJNjIPeuhJSR/7lKjMsQrz2FV+MGxrIIstyHa4m9dzv8v3PL/WXe+C3Swk3xFeMw/Er2Ad/fzaP
dBCznU+dJZqrwXRPZtB59u7nF1oX1D8tuMKjLcWidxDJlcov58+fXKvDoentBTlTAkdjTZ/74Ji5
VWds7GCmObO3f7MOqoDKDYMSqSEK6V6bfvn3hZXEk2V5Fl0iztrj++MXyPPqoCkF+AQmPSWntMEI
82A7lWz+4ff963fo26jbrB5sVLnOl+fYiKn/aT0B4Wtq6j1A+SBahmU4Jmia9z//aP/6HfpcAB8q
UvnavfVl+fUp0FFtBWey04u8Cgy3PjYFM5RfvoorQErB+7Ys1vr1F/7h1p+xlI107UB5YUK6ayCN
QPUhvfLzqwjr6wcH0YrQPz3r7GzZ2YRfUFNelueLDkZofEnaT7uS91dH6CBV70HYx+2zAf/PpYlU
sT/d9pmM/YDMW+wmh6QjCXvnt10AEnfCcLYD1mYQT7Unw9rS0l6Y5xn++HeStUBHmHYV7Uccl+Aq
3NjtwAtlndneEYnTAU7y2mx3S66mGs9pYhXtqYmlj6abLiXSlZ12QgfARDFD4myKRvQXV1yySNOt
ekIThshuVuK93o9dmPjOlveZ0jcApWYd5fxjSszrerBuggCZigKPnIBRIAshNory4uAwO3mbMn/t
5KOXNuaBqgcqkxW/nbyKXWEEz2kLuerCZHi4RC4OC9Ix2mdIb85NT+VbJqz6ehFeM59M3Qxj2Yhd
5t1WZ0zTOfttrItRHcAvxpKZS3HQODMn2KsWOelTyoEIGvaTnXm3TTfRZ5F2PT4HdCvDvSkqlCii
RLG6AUxkCdK1C2siZaYj4YOOzVU0FCFtZYOHk/HJpovGPG16VKgHmxJ3upHk1GbldyogVhUyxNgI
TBbJEJOSB8m0r0PVH1tXkyVe69QQrfwxeSlypimbrJ0YNFcwrh/MFGvmSShoK9269EXAEbPpe72m
NdR/CFO7nI9EPErKa9rA+Vw6jTEKv9JCqK0MGjhkSPYAVruMYtkNOJj0hhxD0GyqIK2src9cFO2u
4k+/SQ2wiby7/BHtDtvpgu7sM7n1h6rE05DiAz+tqVy7HtTg+PezG3Yzoim4rHgdgI2i2rU6IU9N
R0iZ9MMWMTo1XkNI9UCtSSpO3WWbu1V7NmYEAHbSAFjynlXzctI6oC7xQJTU5NQ49cgys1Yz3beZ
Kzt7YmR9eyd7NWSvM0FGx1mFxrAVlC7J3umOBZlSKr+6uKGClYorlWBeTUi4kTi2VWLqdzjBuATc
UJXM1RR2mJqgTS+WZE/gzLo0q7BOTztJsmenW2wLR36I7q0wwxojnCAQToRYfRqd31HQ0FDCc5aM
IgDrwga7aq6VZVi9y5HPcfTbksc53+rQgos/EdPi61dzrOz6kAyi7Lc2lcw2Jk5yGlHd5OjkAsMj
wyaos2vc1YfB0IIUCzZLmqnkZiodMEkW1AJxMfWp7EAsV817yEOlDyluQ/MNwThFHjZUfUbC3pzP
y4m2u/0YSh2eOClEsd3MwzNuy9TT1J4ASz2bKPopb8Oy8fGEVrlNZslQyka5SQnxLSkezIi4VDhH
VlxoidnPJ/ajHIpzDmkeY0tgJeUNBqWNj8GAacmWpIn9q6kYrce5bKBIU4ylXGj9MGWYpFP3uQvd
STfH3s6cBPkWJ/zG7XAob8IctgKdI0HxsVDSwgY4LbGUo6+51tEbRsQar3BVd5Jy4hFHAAeVcya7
KnGvB9pJ/G9NMwzZ7WgCgzvxQzCzBxtLacItlJTeHv1CfFNen12YUhj4Acq8+TCtoUsuUqlmHs3e
BS1cxLKRuzFxw/JOtSGDfsNsQJqIfBi/u1r0ODmLJr0HFk1fQt0GAs8jj/9lMdVji0ofZvMR2cph
nN7By4xynwP/cSxSizAugiMOHJ7GpyZg/MhnVlY3HRwOc1NMpYEUX6g7Fv6A5IATGsnBIZDqQOrv
AKmnlUQCLxQjfjsJJ3Bk6CfdfkEql4QYbTPl+0NM21OfCmg/g5YRkp3MIcMhfoMVcC2p2k0z5W38
xMAfZztz9NQ6dwTWqUsLrvQJhVOBe2wsErMkglGCn4G/pPmuHhbx7Je8ODd2GI7+p1JzSnTZsur+
DJ2wBfRPzt+mViGsjHNfmVmLxoif8hRWC3GDZDQHseElDo3V7Gs17Fx76Oe9qbW1bClJxe4pO8ew
IiRzNPTEbPrlNOVpwUtk5GYHcoQBOIUOCWDnyZceUK0ZevGJMk061pKyzO2Hvl/pzlPgJgIEbkLV
2jQSEIgmhkLsUfxZqD19oba/K2wZvLKsKfPCbwKow8RF1IaHRZr7VVsjRxI0bvCi81KLzWRUZnE6
DwluVr5J6FpkuRlKyHnhNxmRiyh4dWfQ5B7dk8tOtG7yNMcWo7R5IhqyiS3NtB87Blg5WIx4m5PJ
RllfLMmmkABB+9GAMm13LgAp5Di79tnjC2c8EhwGxK/nFP51MxZesiev5b5kczve5Vbm4kwyfB7F
smyNK2nEgYXkm9NVU5ZBIrc2yef8tMT91BJ1ROBk7QLVBx1BK3ur1UTDJqPG/NOu7Lba9AKz9aYb
qvk1lKrTgO+cMdwVrRpY2314H7jZmaRvAdfQbGET1SuPZiUHl646fLIU0HWgc6hCRVg34UGyIhMn
Dvs6reE91MZAMxhOFtDcY+xvCFPON0z9ZnpKO6iBbGKoRNg3MBrOevrfwg0JHvcxWDRYlaqzOJjS
Wm/mW0eDwiQhF+OQDmTTo09QUMbPk9IUSO4cTq0KfBLreV0IDAzlggEcdxsnTpMmsCebVx+PPKCA
GgGpxVw4esp5TwPqeSNjdBhrdbqm/CPkTWBHSMAQvVoSdWB+qU4tNxlKyncUWtjzVAJY9zoUK5K2
tNUpcnqeQuDLRxK+dR7sgoSi9EsHAEy4Z7YwhWyQaI9nSJLEIho827R3UgW0l9oznQjXCSyu5Gom
mCs2wA6q3qGjROvxTNX54uzo0gXXGaAzpRdFUU40jkA6nu7spdLepgldL790c3fRh8Lt8+m4mC73
TpXOvnUW94UoziR7if6+zoVN8X2yGqdPffKkMoAnhKgEZszDB7PsKyML3ZNGLU2fnNvOnHlvLa53
HP6VrQB6Cqi6uR/pgClQsZGG48oXti02FQlLR41mrkbqSl0DogUA8WCF9iW+d8xIZmCcKCu4l/i8
PRlh/McD4AO1IUjMSfBJGUThT9sypBkCaww46bEJ5ptwoCN+mw2CuIAwAMrt29gf5u1CE21D64QD
2olN1yoSqdzm41d8BDu+Ge+07yAsHwa3L29MoyEo5bfe8q0B+NmwB1eDglfcurdtNepTD9RQRp7S
Hs6T2HHpe5spt9k4CU6OKAYE0O5GoNT6aUhs52nmbMvtZovB2sMnoX5BmFUBN5rc7OpKw9JBF22P
1pn478z6Ya0004qlmU1HXadgamOGL62ULIC8GiNjqI1LEwMlGZyuxg+bNziNNpqZAkKaleVPMaI3
kqNBqwFaLpvECJglwbSKqozvLS/1cTMoA5s6mdi+wLQJsE5h819Yhu0Rf5ol/Xu6astyR3kfwRq7
pK4ZC1uVYY5aklbvZjts9XGuLNqzSkzC9x6lkrSRacPr92z78JCaCdQOpwRfR+VBmj/ZOHnyTQhj
iJRzWFJZjgd25uqIM5EaJkQ4gNzV1q1yuEJA9GmsSVOlP8oeTGKUzGS1uWXyrsVQPAT8HSfoH7th
Tt+aomVkumClNrec2cbPOpwljTG5f3TjmL0UVEpOS5wF6CJNjKI7x2/Ls+q1oP943/SIilXOEBRP
ZICX0ec49H00+uAMlPRUEQXLS383lfRQYE2q5IPIWuUTqw06biUMZMFW4eLeV1SdGfuWXmJ/bxYL
kmRQe5Rn5MiZPcY2xVuvmPPlZqhzBGI8Vu55YOgkOcV8YTwoPwnMBxnaa5qvLfTVolzneuoG/H1h
6hq3pKlTY+eb2t8L8uPnCgPCEPXerEDLF7J5dfGoX+uBIyNb7ALgPHwuha1tSGMI39TpOOvrII4P
tjvk00nuc9C4YeYxfiSqrj9LqUngVkbH2xMWit1uhTXV3yegoGtNndsittexnq0YVqnXcwwGpbSA
WJBtzTLN7dPkK7Qtn8SzMS9Ve1OYxtqV04NYwv+ahWbxQNiqXkOPGLSooRNwX/qrtDZKnkpADx3l
4GyA+CeBGQePVTstDyM1uf0OErKn94N0ym5L5573lJCHunc5CpLv4hTqQIOoGzLN2M37DS3WIU0L
KLhn08KmfUOmk2MIT2vGTWcOfjpPO9vF2d8qo4OQ2ITL90l1w3uu+lRvGrF2cIShQUxdGmroOPFQ
KQKdtahpC4iBiFWkaPtNTF8u/dhtxw4YTBBWhswxH3XO6s1iW5rVQQTlcCTWTmhfYcq7rF3MUHwP
EldHwE79PRniRhyCMC2e4Ng56bbv8fAU0s0cECeLePKmwZDXduHjzaTvxPHkK957Pd2XFSLZC5/t
jFvWGDFepVQFU/Q8Df5DKltR0PmKCBoZKqCBJXYQ/PEXLIt7VgWDd+/iX58OE1tBvD8ge3txg/0k
zc/qwAjpqQOo5+5s3ZkHBrLqzZo9l7XNz9msBOB6PQ7K1EbuGDaxIW96NwEnrCQnBd1N3tGjIxTH
LftNwpfWtNyToh1AcAhk96YwraeQDo+LeuYP2ais51WR4cx7HMnx4C4hhEa0k7vfxROjPN61A0b4
iFAE6VjGw5KmpjZPyoPqJC4jv9T1WyX0wsqHSjtFvpfjyh16mqKcGhzfbgbNLFf2TWVFI3i778aY
ttk5xngScPlMTuCA/BnHEVsNDBh0vDa8psPpEldrtWa1lCF4yQOtXnrKBA9LrQsyc9owsgNjP4df
FUie5DYc/WMQjLQra83gOfIM01KXTZaBO8vC0g/OdWUlT/XqKdhmvpR9FHiVfW80GDVZQ9nsRh0Y
bfZuZd6eZRAvJkz1Rv7Ilm9mA5ryDoXb7PHwqzGgJJnIbAWApYfCFRWhICGmQc++BQ2lZJEFOYw5
T2AVxD95V8st9yXLYUNUwtoZSSVw8SQ5NJJiyMoXjO9QbbvZZZu9mEv5YKhwuYrzZPpoKwWnLcH0
2J+OUut37suEni+q6LLPZS5qdTDZG6/M74w01QAlAX1ak947hu3Q14cwELw5lRUOzp5Tr2m+0OJE
brJ28kLtWiJor5PKWHcGGnWuS5jUzQk4ivYZ7mTLpkmD+SZCtRSzEV8YczjZ1V06Dy7Plxrm/DBK
tiQDtdmYM7aFWmzs1wsn1TcGB3n1YuY+Ccqktbr+0CWSMRVNTJzV7zE6KsDtcrR946l0qRG9Q1QM
MObFcil4TlPPLLvb0ik9epL8CcGFvnS4L2Hsj5/jVBgQkuoJfgyLN6dlmOx6A5w6Oy+WMP7wlK4+
2dwOz1KL1P6mYzmUn/nE7nsPwR5zoeU3K0Khk3lzlwIbViB9wz6993vEaqYAKv/WJ/0tBSWErT3d
W8TmuDWcWrLZzfE2WsJLt7H07COf80tXWeeqbq/qxv3kvFtsUxm816U9Peci7HZAd8TBpyK6W7ec
hrQO9BIDlIKZ474loTunZ/8ueZTigvKI1XBp1VvdZca14ddOt/OgcPKSlC4zw9zo+mfGEh5HmYAR
7MHuRu/q3+F8x23L8Y8Dep0QkKfNTyMU5cOVGBzrjpMZ9WzhkLI9ncewu5aiwfXNRqt4+Pks9S+T
1AAkB8Na1wQA44Ap+PPEthba4870SazwaUMBpA4XZpHYdqYx/eJwmIMhugsaEvK+L9DN/nwpb6Ik
mShAHFlGVlwkvAa3bj9Pvyh5cxUkERPJG1kEc8yX4X3nY1ejPxqbnhu0pxyCaoqzXOcfrvKbzeJH
qYLLgIFglI4y5ri29UUb7pK+de2+MyIxGmUMk4u3Dl2Hbq12QVfMlxm2qcsxMDlTALQyHkJeeJ8m
jj//H8SKv/sCLdNn4L4Knm7w5QcBieeS/+YLZKM8bMY+EBvDJDxfK+MPueL/s4z/thZm/O9Zxu1H
1by133vSjLf/GGvkT/rdjeVYlJl6eK0w6djrLY8W/Ues0f4Xog9AkFXzwTyxPgl/sEK8fxFZJLHI
EC7wrd+hxf9lxrJWjoggd+6H3Hg8rPavwEJWlZoH7sd72PZDXgzCWv+HmGitmtEPao0Oa17Oa+k4
DKiRADGUySrq4PrJ5rMxYdnxmpMYfBuHSQ/zFKBUW7O17WcJhg89gnl7glse1mWEwaWI8RD76Qn8
A1qVK1GV1JJVy5IdUDGDaxe36Xd/GGgXLQzD3DkwwCnJicmVEAIsKd1uY5T9CNXFhKNFNJrNAKGH
KLcIvtBCaQJURF7KzjGBUECuxaDB8M6T/Q0xq+WQ35TlQ8fwEOHJIYS38eMEtoGjp8Vgp7u06ckw
aviSAy0DyybxF/8tTWOaqzwKHM6awgdPNGHqfo95QXEAbZgQgDEmWU5ZSElh9sKCwmhykRGW46Xc
tCGxNchseEjxG6j4IXOy+s1zPSQ87YUZvvWMwAYBd6IfoCJigzk/qUJcp0b9MrjL7JOdtuyD2duk
y6dZ1nsqkwigU0lCrVZBpQKEPhEoRJhRfYNxSqUIvakr5xCfNn/tHXQ2EpLjvBHKm+dDU+H32dg9
TnI2P2J8GmtoSJFboGXiTWADA+0W4ULbLdcJSu1+chRariqUVd5GhZvcMkpd3CPpGfnJNtcgEFFk
ejpRcgEzYVB2suzFrJKapCkj8Mh1XbxTIH89e591RsknwgvwDq4CqA+K/ExiJIX3kgUaHy1FZOGj
p9NOM17OOQ3EHSoBBygqLAMAM0tb5h9Om+hHDaADHbGNFzzulo+80rjuezBoZdEjl5gMzgVdXmjS
2qI5VzpzvoPsQm7KHoYQCJe2LP8Gn5Xq8NvXrhGfVGNIyGpTZCOwpYKMmwUrP8ELXzXKDAnUhObe
r0zpHHTlGS9kDOdL9kTBEh+AWwHQ9VuZzFEZ9+QQnUSwIdfmbPYXWJSRs0DM05vrloRzUO8SCtSR
KDNYCNjGu/CG2byaUr4J+BHnig0FIOhJVV58ib9d0eJmYuwjwqKI/dbY+Z19qfGmnRAzLVwz4qU8
ey+zjYa1E/RSZcir3IxnCxgefY7KFS8ncSvI70ibZjh+YjYLO1HW1BAoBJPmVIYGKLxcw7zeUPRC
SoiDfGFeGPXs2U9O7QKZYaJHfo6pED14XRuCziZlX5oPmln0smGOmMYvpQ1063FQvj1eQun38coV
Ru491U0myrOa7d5iR3JQkqhNksv8tlzxFvsJ4457a9K8ocDjM6k7mNM0jpdSDoE+kwUVhfDxhoBm
vFgYsN70EI7Obuzm0bxzFYZyUoXovlGNf/sq50vkMlYwUCQS9473XBq4U3ZDReEAUkHmv1ZURKZb
0tAgNBIyPYxHGCo+wgui+scQ7USp2BqJXdpqDs9nvxs5BfTEIquxtPoTC9ngw0VQDS84RHDahdfj
ujTYNpNxJQyIO1HMMtMzREud4fucussdTWZAJll3czC4pcBuZynwDTtfq6q7NWufsEjJjPEmGJuw
QPGP9Y0/gVrje09ZlNjSIB7GvQf+gK3z+JnYS7+3Y83TnJX5ik10+EpXBCeZiZip0h0jjby68/Is
u4Wqak+bgvQM/B2Gre0GPVGzFwbWEO9JzHs3hMq7t4VDwJNLXRwppdwc9qM3ja9FgpUwj/qxZULZ
wwKdnsmEdT3nma7Kj2xc7G6Lh7gdo8HP+ElwfgfGjkbRsrsRdUYUHIkBIGs51D1tNXPGh2UM5kj+
L7aYaLA1mq+4Bzr3kA3uKgUo8J2pTap2a/jpEmwIVQX1Vgxlc9WHnigw6kgl5k9bUit4yEk5kpNJ
YmiVcKorYjxNFsqD1mZ5SocJBxQ+Tze+LOq+eCBfUbe7ybdZdAXQ5Ouy8ANSKuW0nrAg6JqbJM0y
IifaeS6DmaNz7Vvy2fWZ+uzGuZaEzIG3q1tiK/Lcg0xcbmDG4dMsyWuuaf4lFTAei/oRZOMw7yzN
SSAa7GwkrJUHd4hJEI2JTFjzhSWT4jKTVfwJyA4nQB0mCznGvhsPyuLGO/qOZqwfh2liRp41VHBk
ApJG1GYwe2t554j1/DAFG9fSmJqJVzQHR4HYogxp/VELlF9aJ+izmffwJQNujhrsLX0qNrMi/Kyl
Rpxj3LjTVYhoQN3Gs6IVNN+ljPspWOwbjlnQZ83kNKSL24/aCl1xkziTBwE8HYIHvNMgxe050DRj
w1iCpDvZzrExOsHreWI9Iws5jNUuZcDEX43GJJNpIvm5uahR++ys83HwLK1/JAkjFS05pq631TIa
FunEzpc0PpfBYfJMhit9LsN7uyHIGA3jLG45duKkKPMsfy15M9ebEf9xt6nipbnubGpQNuSGnAct
FyeMirHsrrgnzJecqr1uG8pshtDKp/HKjsajQDzop+cSN8OrFQbAGsfOHvmICaavt7Fj3DPJT5+W
Qol3ImsMfdkCFD4x9oQfwlO4J0hpVCavzTRkTtjy8xQlLLRzs0Uuj6D0FFg1TB/GoAjHhft+oiyl
s6lK2lWEa707LJ2U9Jk18P3ISCTCW8d8rTonUQUttK0s46NIOr/Zy55Kr33SG/KEg+QIsse1EjiU
IwVOqFPNFaXECJZh0cGbyGGWXaHYFuEm53Wd7SAvDddxEKv+MCG1ZJuJ2SDCTpxAiLSzEkRpkbA2
tX0Tq52TNgMmPMOqCPfr2qQsVjr863G2hMR5mgFkcKYk+5RiwiW9T2D/n2OjC+WxWyOe25HM23JY
kiWuL8m8zM+6Zah28LRePh0MFtwMwHNBUKJtVOfdFPrTeu8t537ryHeSI8a3AlzqfTInEl4/9RCv
kqCgG7FGzh8Vw/5hu3BjPseTISrIvYZzTkMXc+Z+Ji8a8Tezo5665bvTDrjh7dJgTtRS7sA9Gpok
tbvZlI+DRV94NNsISyWYrAH2KYvJZiyJ7XOgb/MzZ1K9vVOZik9NTytnpwAwwDZbsvcxoVM4WrKu
uuvaUr0IPeXvST8xTTRxoxDP007GnCgh5Fxlbf0wkOr5aOQsr5kMotqEiynu0b6LUzWOzNncOub7
s8b2jbdye9NIfwLU0FjMuTBa5I+Zl1mfdjsvdwI16ThC1+EnRqJ40aSTb8nh1PTIN6U7k3KEyeJ2
PU2NbpeIVxJPybc5KL3vGPWJok6wd1/l0rblZihm8JWOz/4qTuOUSmDREhnjTrmYiOm7G07RyBe5
M/Y0dfcU0ZHbgEey5uLD8zGYgYjOST6pLWClsSIcGshXvMvo+ATlISP17SDvE2Maj1VKxVPEoCO8
bl10oWi00b6om1zEHbgKDz2uW+YTiyUfrEhYEH+WiUlEZCpJ8Ncs3BQ8QCVnw+R0utnlsNbbHdFc
45tdaIJJys/KYhdUrY9OGbbeuG9n2X9Iu2tfaPBAVPVHgsY7HGJNHnFwN77FUzW++UTq71EFQxgR
fW9QScYm/2GmaYuM4QIgei96fzkuS+ywWYCwiViTdEa8ifvJB6Dh9TqICgmXMIpjs22O0luAGtvj
TCdqZrUFQDEDm8yxz1uHDTMxbVpKAvbTG4q1EYC8xpUUIeEFQqUupXEfdzGVrJbhylP+kxhUC6Rs
YFvpbOAIqKkxtqh3cHZkvGb3YiqZrx9bsVBtrIxyZHvpIxj7lovNxoGrxhBJr/WEuq8wX8FV4eWu
aRv9mCbti108st/dIla5bFlnwZvF8J38e89dggThTLx8ZK/NF5pFOQFqvDM+q0OFIyGMg55SMpOL
7rJxcp74nuW1VWTec4sqkGzoixgvDUOUT3FvD4C4F9GHO6Yi6WNaJSrcM7FNlzPOlnQdcgJzlw20
9fFjMUk88iNZZo6ip/pkz+MyHJEAqC+OYU+gZBFAZsadmFh3W456zTacXA6QYNyQwqvSIk1EYNlP
9y4GhnmraSUBsmZXHbdRX9ryiF+QeWnj9SaFCAXT/MgdWGv2nVfmhL6zBN3LSxNgZ6VnVfLQzVOL
t8Lqwz2FF1g/PL+fOHWQkGTw7hqI3KW9DO0l+l4H7wrq2EUw5dreU/JhNRs1rQztCopwse2HOSAN
rjGn7Ycax+Ym0FbZ7Qo/Bq0HqzHz70qHuOSWykyOpMG4ALhqnIbXFHjCXiLm+jo/VAulhHhQmhVm
4VR+fdJj24FDwhQ03+WanCltdMBQQEjEgtJf3izUjzhTXR/YzHT3xPqb4jTGYlkiRMqCJaNA2tzS
gcMqqxPPuxRL5VCRm4zG7VSxtT10LQFl7NNDIS6GuZmnjZWE/GrFKMR73hqSitpgPQ/jrJX0DnHa
KDcp4dv5FJS+yo6l2+sHRfencZA+Q1TaAzvbPrVTUyQPplC9uZNZMarIn/FkbP6TvTNZchvJtu2v
XLtzpMHRY/AmBEiCjEaKRqGQJjApQkLj6Hvg699CZL1KiU8M2q3xnVSZZVUGSBBw93PO3ms3MX3c
zZzBXwBUoOLLX9rZqX17apiZuxHb0KaFQlnuSaF04l0DwByn/uCkHDshVFP6IRkE2gK7W/EpCevQ
p2VGd6Dp0c54Q5z1xAsJPKPHWIcc5rV5JqGY1HYaHzTmT3YQsTGXt+GYNWnAqLyCgJJDFAvY/5OI
93ulpOCvmLsDGow1QO6NpNIh4qE0fyOsOG+0Fc2kGfyRYzZQcbqLtfYKIa6qdpVFwNItVuil8JgH
ZjU2UJ2dUmT5ku7TN8pL9UZ84QPKciebqNEBoa1UmK43uwZU1IrHj1ZwTKqOi9jb6/budwQM6aiA
NM4+HYh850NPrZ7dKijfFn9acAexbc4AQ1xzNno/emPXKMvKsSEwGhvZoPH037XgmpByZjIkGZOA
V+ErrhqWe0MNQ/S1Lngkekgagq/doJNWcRin0h4/zNWsDrcwDfv8SrBGZHduWTXJI3k9WeV1STiM
XwZoxgXB8CTV2PcQkcL4GpSNadD1lqSdDjNL/FwNTXrEVpRm3qhVpokMJCH2rv+bFFQ4fcp23Nfg
XGpK3IYync7JlgdqTeVM+f5ePsdLfy27NxTR31iiN0QRNTwTgpo8hDjQUqMSCNs6kEZutpDl3MaJ
aLeWVbig+SvArpDG8/pIlsHKSdBo4vsztzjfOUmxZtTo7dyxo5Jrte/mSJ+3yJvGam8hBmUGaywp
3ag3IJMm7DUzwUhUdTuO4EohR8As2sIRQG5mkStYHRAh9+2BDb7nSTObxrqvdSNO73u7AAqlQ37J
97bUa7EzxwRw1PA3ROoNKEVkOHAp3Z30awZ0KDwAdoCfqt5QVAP+5ft05VONRWQCQGirrPfmfkVY
NW84KxCBoK0shkIEbsC7wgCADngmBPSr0+FBXqYWrI/2hskCsAkyi1RbxPHlStKKQGGq3lgY80Mi
1BCH95JOBtDIDBo6cQnVo6WWaxLWKIB00X4s5m1KQ5AcdWkXZKC9Qb0QC2cfaQ/gbDfBrhxovcEL
ALVjRcQApfkXZ5qIOlTAHd4mID7nnUKh+8z8y31inDfDJbNWyFiIrfkrOi/5fX6DkKHjQPsRvsHJ
siEZjsIQSbORGveZ1XJFmck3rNmEQo0o3wZIla/lrvuVGCIgaIuwOK2INziagtWi3jQQHV55+VGI
ufaKUhuGFqxak6yItXmlrfV9PgBRsxDIeJzgJ46icmDCSjcskj0hH666RpDPw9SNt1nVJ322T8qm
5SBVqlTO0IsKwhx9S8kTVHMMxqnb9mEvIGd1PCUjI3MljR7BSHC0+NgwLNNvW4WUKZIK+tyQ1U66
edXtVKs36dUqZtRWpMa4b6EUmmFtTTCM40vvMBDEHg/sKGr8uFEJADfDBHUUIv5JLR5FSVzG1tEn
q/drSxqJH0F1AflcziQrADkzeqKD0L5rlaHsDGJbHC8eYuLqwQ0pPTuAm1kBDtYwQztXWtWRWnBY
tgYSULoUek9XfG8UwnSafdrZi/g2ZLM73GcR8uLAiJno8mOjAmHQpxJb0A5GyAm1yXqqSkTRtlnu
aQyolDAomE12HgrkmOVCVqPTv8RuPIzoVxsqu0ZnNCNIscErBA7HzpEibcZR0yToDKiX9XdQ/HP4
FW2N7B9lCIC42iRqSJVA9Bv5FtTgZdul88bGoGqAfM7i9tGMFvLbFk1z4leyV8YY4RVnX+vBrlwO
3+6ahUFMTOcmGj1MgDwfIh6N8p4NKTQRmTVpVflsk93WWLL6mMII/tTEYkr3g6OXXcpE0F61TWsn
DLvnxlBIbKf0r4H2aUqPfC1q8kMIBrwGAd53SCXiCbEWuRLZD5VczR9VmYgnEAd0epKxVol0qBnn
UkyA92FxndIK1o4En4YYaFEOK4AMzR5Sn2u7Wn1siOqmcjNWTth6ozBAg0woQieUAUADNyChOScL
6nBWMaWaH1rFAcAytjWJNVBfs2YDlQRduiCjjFNRXYjcx6eFBKmdRash5aSbRHtIrZ9dUcWvSrpO
lAF4KA9VXLrEkIiKrKmZDhMMDMmLfSimMv44aPwlppdKd0ObKBoBh4wK/1l2yZaG5mR+LLSSeGPa
/wSqNJEeTihRx+y1dIrpqV0Y4vlJ5sD3HhQIuqwrLU7Fxg6Tn4IuKF8BJbbkB4KHuGYHw1RgehG1
mw5q8EutI+1AwqaTJ+WEnRDbdB4RKRc68EOHxNT7dOymYU0VEy+UadEusTN5L4spBmXrxArqaauG
tA3OxusX02YU3GmEF64JdORhDXicfIb2ET6RjqBGnmaqcaJZajA81WJ/JZqG6aMdac2Pwe4tlB/q
IO9mW0VB5yw2jxmZKlUgef7vQzLa2y0B3MO9QYFS+hR58Y+OI+I97RDuztChje3cuacZiKhWckta
8yPR30j++2VCAKKkvMkep4c02VWN088bq0hi8o1IKPucm6pFjVEZyw2yf1jsSJQ4YCpVyEl0GVKq
RlLXa/IR2P7kNpHALT0JBvKbkrjjxJJX5T9XFPKPQY/Q5NAk8mfSKq1r8HiQBOFdhdToNKLnDRrB
QiGqxZFfkEmEs1+XEd3+UZnHRwhSLoG1mQL0MsyTyfE1UaejR8DSeDO5CiDujlzqH9RRicndLZ3r
HPMInv1QJX5rgNCCl6DCS0BKnFN7mZslP81ChYeZdgRc4GQx6a8Yeso5GSmNuvhppaIf5qc1Uj8x
LJT72GgA9TWsfvGxIS+NIzI8S9Q9KLM3rSpR6NesjepmqQEKR1E2qEQWw2PcubnThqA8NB3xFVlj
6Dvp1xGKHJeMgyyH2DRkZSQ/81Ba1kM4oqrC+uQiO130+E5HHsRTlC4wtoAPJa+SxZ12yOiQ7VuU
A+U4bQxDPSKcrF/cqZ4+Cd4kHBihaG+rHoWqZ1ulcge/BlMLnOIZRk/bMfXqMy18bAxBKFcR6WL2
9EahmK9dhiC3HAmdu4rkcMOfQPqtrfkW2XFE39cOFisn1LgnMPHZrcE2efmgWwF2KUI3HMzJradq
dU0rx5pz6XUDMooDtZ/2QOVmH4EFRca2NVJz8tWwyjH8TMzlNtqAvwjbY7FYHlGRTfqlRcXzM0VU
ssa7ZcOrbSy5vLe6tnN9TV0bwLRhGAQ5Ttnfw/53lSvLLvTbzjUnfGLIfp9hwat3I/VXtzcqAxlU
y+e7htuGWW/sw+XJYOxUeWx1Opz6oah+GlW59J46aqBOW0Vtpo1ui/h+yNvyG5K0WiI5rNsnUDPo
PdQqK1/eRtL/O5z/bxPcxPnhvFfmZVO2vyJR1n/hX0QU4y9m7LqKvAwPKz7Bf8/gDf0vjYk4ShFg
JDibnX9m8Ipgcm8B9eV/hgmBLQ7Nxb+H8NpfhgZ2mDQPlXcPdMP/ZAj/xkb4dQSPGtECrQgFQuPz
We4JWaOpW0oriVuhivrGIrtgjRcTznLfL4l6D/rc3IVjb4qtIerhRS0gDYccUB/glEMvT7E8Hcqi
+IL4Ex6aETWMVVzkrGtkBDzQmCCHFAkeBqsQH0TsoYKybwqa5WCCmbnSx2ij/nE0zfApEyNQ7AFK
4Vfkqvl1WTRl73OyRFGdN4sfYS6+4ajjrutcWN0wOVyeZ7DsDz0Lns3iUPp45D7R/i4/4wEoG0/N
KtqpKhMOdG8QK71yNUM4YwgjqCxeJrexlAsaI229Yb/fUPzw4KItsDUq0osTPVPswmXI8hkqBCGz
jwvgrCN2Y/BcCNKcu3JuxStcfLTt4Ms5wnSA8jwSC+p7wIry8yyJNF3qjJZf2NHkzUP6KvQpk4dG
y6fRLwtjOKZxZuqMMLAo/vLgfvz7U/5XAUK8pB5s/89/r9Kkk8+ObMlY9UtQZLA3/a7HYOxO8T8X
5kYH1ApL2gz3hYYO10K1t63ZFvz3r/cGwXnvgidaKR0lfGyPGSAqy2FXZ5yRo86C3ab3xt1s4A+w
OVcYk3PkTL1T4uI6W7LbLNOOTTh/Ziy5pdnqTXK8gPlYhSennwtnuwNIB5mMo+u/3witaaeRBx77
13rcWMK8PCKGCG/e//p/vIrAIWHpq1rMPnlUKqWtW9uueFTo2l0jx2tw55Et8v5V9PXPnHwZa3Ur
Y02wDWgNJ6+4rssFhCFiATt1FHJvS0MZ8BCE0RXNzPAp7mNBNaDV82fVatSnxrTQK8Kcgx+tL0Ar
VDPcJlxBp/VMAxqlxcLxHNTfD6FlSIUJMxXbpSe4edtjF/TXA/YQqC408lC/6bFvfBT6lNMSzKLq
Abph8VxXsXWcIa+1nhlm2yjRKIprnNotdr+2QMUussOkDlrGYX5aDnqhI/J8uy//u1/99yrBO79f
7b5lMvtWvP4Xkez8V/vrxrX+m39vXIpp/wUKA0oFrIqV9LEiMf5Wj4Gb/wul38rrUg10ZG/aw3/J
xxRT/IWQ04EiaqzQepSd/2xdpvaXSyoUqyJ/0tHYcf4nW5f4fbVSiEtDbcglTqAFDe0JAjNkFsjJ
/DDFS82IQFJCmglG467Rv5Jmq3zCqjc9J5JTVpks446JmeXN4TR7CIRcuOdVguAlFE+ygef8y/38
wzL6pr38543755OdvNAxK9jQOoYMMAnkVyhlqms4vGSNOq5zQ1pO6KmNa24xN6OcGubsodOXTxR8
YqepmJ3hL6JJp/KO4Itm2i7UQJzrJI/v7ZKRZYY44/7CJ/19t/rnk54svCodtrhj2hX0oYBd3/QQ
sBW6saUt4xc1I3bZMqZyOywx2E0Unonf1W35N0jvLLvmRMP6z9VP9hmdysJFrCADtdbMnWVXo095
Z26d2qTmibs8aEvQhTFheH4lxuHKqsPkwrK4PiV/+o3WRfkXzSE1ccKETJPBgkgCwRn9+rsoKtuD
YramZ46ueo+KDspYZ+Nhev92/y6V/ef7nmwnA6IojXjSNKhkz8w477GQ4ei4KUP19f0riHNfi3Pm
r1/LMWjOqWvw1SCi+GohmQ++blE+5lYyBukSxsws5RrJgu8SC1UR5MuAEyxabmWGPdqEd+OSfEKw
T/u9qHGUlwlqXkzx4YUfXVtV1n+68es//+XGKwqjiRY0QUCLi0wfABlbyynbXQaOJ9AXtTiOZiaP
kYsLwybo69HSjHQboW3Zlr1K1zWk3UEWor3X5RQTAim0WywC05VeV/NBbd3ek4x+NiRVdLfv39Vz
v9vJzpkDiegyxyw4jE3Ew7kmAjGGantiSR/ev4L+uxT2/z0anPh/vyt9LKPMSMcyoPLOjrGtrxFa
jhKQgDRdDXk9bTQosHs0LqW/FHNz6Js6P+JPGTbqBJmDOhxTEVOqD6Wk1wFyXn7uisgIoiruA3u1
WjFDAVK7RPVeNzNlS9+atmossGu0PbakbPYA+E7bPAy13UDG5RXBXfVhqqbUZ9ZR+00rpitCUTHv
yrJi5sg2YenujRbBKB0ZBf0d+nh2Wfjz3Uag//utSGdzgVBglUERErlDWqrto3JtqFVne/f+7T6z
8lgrhvLXhxCrMNXYPHG77bTdEcWrMrqMMU4X/W0V5Z9H2C2Yzgp/1OlyOIQhXfih14LvD48/tK7f
r4y1u7cRiJQwT6z+zf1kWB6HTONJjeLhRz6QggQZNrMtH/iZJJSjEu4e1m1Ea8NCkhQsnejKCyvS
2Y9zsgRXJBOXTOS42VWuX5PlPayZzUkezCsohjLjiEQs29amvgKIy3FLAov06PROAaHX3aWP8edF
gZy93+/KUJi87qooA7IKk4CxAkoycCdeE4Wfan3U/QQWyBaJq7KJR+BwS+M6e8eh0fH+A/HnswTU
u9+vb6oqh2EEDoEzDrYnVMXxQSvUV8BJMt/B17p9/zrnnu2T5TmcHd4sRIPBADecaT6uszl0OSuL
+vH9K/x+2v9nITlZXpvMdRc4UTKQHfE+IVpLP5UKvA/UfIcaEeA21Wbx+f2LnXuP3iKLflnM+6KI
F8xmUTDB6N3h35F3mbQVNh5WHYmiEAGFHh9Qkfzscbr5kCaLC2/SG2Tu/99ILOtkybRtYprnulP2
SRIXxxbfuqfiDv0y26Z+U+FpWqEy7uIpsdnsw0oDhqKKAeeejnPnu4qZuN503PjI18fEvS3mMNR9
DMq43Bl171BDRYGORg7ajuFW30HI5M9GEldrmFzceQpOS7KPi3pqaLLOU7TRx2r+UHeW2+3fv736
2dfzdOdBNFdg1CgCx1LnV9vkM21qvvnRMhdllYlw34EYWRmosibLrphQOSnKDtwMm8qgues5nTUh
6aga64BX4ia1Rh6+BDy5hzhBItxpLBwU6ay+mFoXfqtJQ+6BzOvkmsxt/yVWh8jP467cmZSCjccW
Q8AC4a8pU43OLrBjFLEr91aYMJ91eqzjpcvkiJ6mTQ8ZV8RN2w/zLaM2rd8uWe8esnlNHFmTPZYt
8AA4BWohyfmxOAHvGSkuwieZof+oaHBOGHgURPGZDh550JrpFVkamfCmNSpjU7QaU3lIAz9dKtpp
i0OhzK/J7o6+mBzbrhLM087t4BZiixkQdlFK8CCJCnpDaEKfjqnlubFdW1sC86KdPiGE3RNfaT3q
iEsg9Rfl8hM2mvJCeCQixVBxzIC+iH6H0zIqNwBojOsmtdzHuXVpjQkIDBUXnYvQj4ZcIwWFts+z
6TIP2jDzU/Cx1O7S4OvTG/N6pm+jKygWWq2Mg17PjqReo7EqpkSgh7BqvIlC69NvqapPj3qSw9vG
vXyoi6zbm5GmdCjbSAtHZUKs3araimf0HITUBoirE8VnatOM3OjB3IO5EM8Y0geGi5UElj4KS36w
UttVjnFntj+IOcl+rmitq6a2EXkvAEDIcXLLrQAF0HoKXlJYF8y7MOfhRpeeaCbnMXcWfmVBI+se
uzhaLbNCjrCxSA58VpaklEzyDTlucIxIBkODyJ/HPCkgkdGLoJmI2r5ihkJyQuAiNnlOZ2sIYCI3
n9IiTb8JaVkv+Sqc2zC0mItPyHKsF9cccNLYhoXyCWnTFN1ZCeFQnqgUXIMyheyxWfEV90ae508k
yRSRt6CeVQMJIKLydAb+OxwHhXGoh1bDuRop/S4hdGtLOCp9tnwqabSbuHgRGA+y2SRVMoS+5Yzc
GdDj/Z0B+2ZiGq3Wo+ckrfbQGyu3Kuk0VHcCKaE/Vqbl524sNhak4CtzbWISLBxuBWGjDLcR1vpO
SnG6ITF9+YJkBkd9jICu8LRw6h5qpjrFxiQzJd2pfdUxnzPiPTqyvvaM2O3uIsFzTfagw8OeddFP
My4qlFPmOJleJFI82SXm/43dL3Wg0FTcTW1dpR/GTlgPTGP7Z+bqVbdl/rQizuI58jFGchiyVD29
a+M4YYCeW+73knetZpjU2A8kORU/Fb21Xhzk/J0fz4P5A+gSoyhR943mDXU/fMJqCrOCMEn3eze0
yLPNVi9+lODnPyVly5wcrpXeo1ifcJIK3SA4txZ98a1Wo/62F7r2eZ76fgfqpn+0GC+1mzaMdERl
ZVhtsRqEwgtjjQhaZxtNqzm/Ahj1c4rMapvmSG2d2KyOEVykx06ANUR5k9ffbB4nCXsJWXSglXm6
k2OsZz4eCP3L0PZTvMW/cBxzNT7UgPvIb01FjT6PNBZSImf4Kx3RvRo6DrF8l25TdQHyj3lZmRPK
NfmntKxYFPL7EHYAq2ZXfWHSNOdHtQrVm4SohkMN78He6JVdPhltyg/fu9g9RL3IbiXz7MBnjg3P
eZjcIlBToK6ZdYA+ebKg2pRJz5x5ITkls4lWQ4DBQoG3IRhmA09DM7nuD7NUk3BLhCgcMRq4SEGZ
i5MC707995qKoNg5+JnFprIFo06iQ7Ob2YXPBFEJZN1GroKjprBjNssIP9WoVMYX1e1y1A8jq23W
anq+cfOaiZ8lJc9zOwwhTAW05yWTe5cwA/q45rU7GbyH72+BZw5M9kkxUI96b/YVgla+bLszCz06
kP5Meuiih/77l1jPmH84R5y2X6c+JyE4L8vAknOzH7tZJz1unoP3//pb0/xPf/7kwI85qETLqxXB
lJfZVqAY2XOcMDa9Gc2eIcv2ITOzcbdoZJfQdjDQVuoEpzNMXfl08U4KM/TBqotNahDuCwQEOemS
Jk/VYIu9onU5Dp82CVLTZlBepeyyo1yONVQ/JBqp8R8e0U8BvFM6DiFyvSxIyVK+RtDZYm1XEj/V
4EYmC2SLNqJ7O6Vue6g5hu6zsJ6uRTX8z+Cs/z7Z2ic1gs0xLpcO0k1zZkKQorm5QeqbPiu1ggCc
RG8/ifQogLsT79Mlmi/Uim8Tmz/9gCe1wWzP2RD3RhIQb1u/rjJ0c5esQndGFtU14B40zyZskDXD
JB8/dabRfusoV+hH9vOg7q1KwkxZ3NYmCWkBUzMx4SKMiYxy/kE41E9U/riWUHQN85bUkOhRyXJi
RlTy2dytFQ/WFwXZxlU22mR41gZqbANa43Dhlz3TerBPapLCAGbA4hoHcQ9CE+X+2iiqsm7bTyMC
6wnKP3WqVhGFVKhh8UrCbRldePfOvd4n1Qo6t6KzCB0M3MLKv1gR6aKz0kxM9tLqwpTlTGl3ip7H
XYcaziEosJ41b4JctM8LwUFWSV4nfbYv3MQzX8Q5WaciG5NJVFeSTEzduEapO/gNtE0PCIt1YSkU
Z4pk56RpUSAsAL8zZQGiSxTGI6TILGE0Q6CTsH2b7cebzHT+WBDdybNXuoeRnJq9Gmnhj/cXM7E+
8394F06hBjbAMXf1ufGWdeUBLtS810h/QG/fJXd1tJqaaeh+KkTRb+AVmDcpxtK7pZbQglrWVMQ3
+YXiaP3Wf/oo6y/xS+lZNBF8v6mTgcKxGXUTXJRcBW9REpHmibxMt7Y7D/9ZT+oUr043DK5bF5UB
3qIRmh18T4TwylZvwvL+/Xt77gk6WWaQZJWIyfW1yZhquzrCsgGjZfAlkp4LD+mZnc45edMr0J6D
pMlNV3HSNnrCpJyQsktQ+HMv2sm77IQjvQDbKoK6RmZsu+5j2eTuVZvhlMCHMl54Dc4sV85JSVwM
o1PUVPdBPFXLVu1UtKqRchNV83KdKybNtJnXG4UpR5wh1C7cupMp6j+7z0m3AVnDJOK2KIMcrN+T
dBK+kEXuG8ikzFieEx1TAGaDFNPdPEZEmINrK/WNDcK58cJakdcd8Clit8JEwj0ry6fSoBDetBa5
zfsUYDLm+reCWplZi0mHY8VHrlPu5yofP1YEPz3bU4IMboQzetDIDWz90EaMSqYdx829KmE0erZS
u1QQztzcCVlhyMyNpjMx27UDEQ69fCLXiakTHthyufCDnHkRT+HhWICZZmUyxRpDEySTC04CBFrX
eubgA0xk+lzHWXQheWBdT//w1lsna6AlRh2FXJUEUlt+6Hp3tyzItao4vc0QXu9JzMu+GhGggfdf
ynNrrnVyelOtdE5LhxEVgYrX8JD6O7XEqljFTrgBrFrt+jZ2d5krv4WLrTy75GFvenbrj+9f/8yi
YJ0sclKEWbVMqQyMlk6Wmlm5T7RyctDIhrwwkDl3iZNjFbN91UE4FgeM4vpDmCBW70BqXXGt5cIu
f+4JOVnaFqeQsEWVKOh0ohWisR62rBHyumpEdZjqAUKEMJSX/+yWnSxyBbQcKncnwn2BD9UZVevg
6pDKEdjY2/cvcWals05Wutgm8mKhBApyGk4fxVIpGwdsHIgMuezDbrj09J2os/696Fgna53b1eak
NByPRGgVV2k16x5O3NAXICh2haIrN73TymOr9h8EL/5HWKn51hYlxtJCE9/KEdqYGosfWBspF0tR
4mRVHyEeFcGwsZQQfxGJQiQ4yc8LGeS7pcNrQJGMqRkgywZSriQfttvHJb6LrsrN7UD0Dn2PQX6Y
hfkCjW2mwk06qg/FDYYy0sFnxDXSdA5AKEHyu4Kfl1S4hu04HeWV7NvGa1vN8hcr/Arsrt7Z1KAX
HrRzr6t5skojjgfPompUAQ4aaGiNuCznriGZCjy2D0cc5HWjqUGjjOFuqDPlS9TWvQdXRr1Q7515
1s2Tg2A5WLm76CIKQN0TwmsvxcOiEYOn9SouL0VSljelMfx4/0l8iyz7w3ponqyHdj0oJbL0iLhr
W72xrZYc+rBYggq6KfYnLd6DktaoGlGKGzbY6mSiJ5hrg4GX2go9pvufgFW62M1Ife7NRt0Z44S8
Fd7bV4tRyzoiTH1TwwZIGb4ijMmnf//Dn7tVJ2srGPQWB1gfBYTutltdK94UrPMtacCfu0Qmd0tG
g+P9a519Mtbl75fj4jxHkgT2OgogJBeBoc/tXs26+bs9zMNVsjpwBku2V3EWxw+jzNElxmlLRHdy
6dueOXyZJ+tsKgkJVhDCB3anWP6cENabg4+5sAmfm8SYJ2ts3TbuoEWMLCIBwRgDTUKcwNhs7YVd
2J0m+6pSJm2rYeU7NGaNq89QrQsl1noP//QQniy5qliSakAEvleJ4d3AcCx80okTfyy05sL3O7Pk
midLLk0nUMizEgf2PMOICbWJMInwpXWgO2J0IU3hwnNy7qE8WXKduUBOZNlxIG3EH7U7zXf6uORX
I4J5XytDbe+Ymbobs0j4GMqSu0LrFXRxCUc+PHyMMejtb9pJmbdDZOuo27TCb23rkmjwzL02TlY4
gP96N5NxEGRNkd6FGu1gsWhEsJMI+PT+PTh3iZMlLJmRoxMvlgTgYN09mbEDYbSO+cEAxnPhXLX+
qT88MachXO2YqZOt413t2rQ92qNAh6NId6eZuYvQPdGAQYh+y8zoUjjiuS91stgouV6DC+iSgJ+v
W4kh8sgj23qGVf0rGPSscOGM+IaQm9/XGLCC0WBkLh0qW4kfacHm+8FttI9Z01TeHCk6BpJyeOC6
9YEhO1bPKa49M3IWBK5rnjOE1a1pT9jz3CnzjcLqcZHz3DXNdKl8OvMiGSfLUI+zeWQ4lFA+mXRz
RxD5c2rPwNqZ8pDXUO/ff4jOXedkPQotsBA26ehBI2aTYXo+Xy0wyHYx7TSPxOvswpZ/7nc9WXvc
vEAjVpsJ3dt+OeBmTzcK2CZ4QMB73/8qZ1Zu42TtKZkGdiTHlAHw9nC7dK5x02Hy3b7/1899gZMF
R1jDVPDUFwHMCGtD9tVKF2CHcGam9v/RJd5ER7/sfbIuO73P0C+lBWAw8vfsW2xlHwACXhJMn/kS
p5GjOL57p5mBhTex63yoZInErGyWj8OQX/oVzjxQb4X5L18CTPziuoabB1Eddk9QLirAG1IcLLUF
lQML7fD+zTqzAegnCwUfvZl6qacBOssH4gxuoxTYhCgVvKJVCEjOcC48V+du2vrPf/lGi8XGMhI3
HxgF8wCtgM2c2jV4B/ACFy5xTkCgn7zuHezujvCYNCARFiqnMoGRAVcCfa3Q9iM2Pq9eRzYa7QUs
cKLbNMJAVZ879jaznYvn8nM/3slq4MQmbYGCMjou62raQOrpWk+YQnwN67ICQzCnzWHQwt5FYdCT
8l2Kr2bfVuUKSNZfulkZj640sUBIag6kcRllhBMRYXFhQ3p7Uv+wI+kn60ipJCblPZpdHQ+ZTBf1
ARIBs/t02mmNbAAo0G5Feoio1yodr9Vn12OO3O/QtY/A9gCyI92Ct5rxM46ZUTDttevPfSScfWfi
rxuwReMwHhY/D8dom0bwK3oZXzVje41FrN3g5mcmiIETj8NyPcwR/JTYGfZ5pEuCTZorfsF6P3SK
6xtJpN1OausLopPef+zP7MirXvvXhzGrSFqoBA8K83/tkAoyvxs3RXerNhSLi/ZTWSpq96ZxLyzc
hnpmXT01JKDUjKUDBz0YF1dF8NyXzhVGTbXcZBzCAEOoZPqagLhdrwqV/EYk5dDTuKe/t9XNJPEp
H5GkOIyMGy9hp8XzOFXsqCNR9JvG1N0jw7fBg3eB8TuK6EYV3FsPtMX4FfAYaIuhVMJ9J50WcyV1
wSanB/saDyFwuZhd+6NJ2O8HZE06JBQxfYQ1aL7GdbGCPFQcDF4H3+9mZAydgMIDVOqluhZ+yF3F
LP1Bccf7iNHq4MOQKvudEr0wJS2I7CLm57boBD4nyi5mEGR+HG3ySFPfXboa1ICOWMmeVRTqWCLc
aSsSiaMK9nkWYH1lKqjYygItbRbEpYQtWZMbR3HyHxaNHIJzTMX2ExBFX5pBTb45HeQaT6kbl3mE
aqqAaJQl/KaKfnoq1fwebsh4hNlJ5JBwP1QrMNKBvbFSB1bS2jBbCpOF1tauy7FQAeupsUFQkAvr
Y8v3S177LBPXkMdD07P0HmYLIplmZ9Vl/E2zG2w8+PqR6plJnsVb+I7i2exq7ZjFQIrj2AFUo+Yr
GB2PjJ6CcBkb4TmAGQNd4eskIApsjxw/5gw5q4Eg26BPdY9e+fQDl2433KOcrO9TG8jLZnTcLFxF
Lu4LdiqCFBbTzQJCEXToEAIUwIZOMREcGz2CC9S5SvZaVI35nAHDgWlgSTskg8BIn0AnkgcyarH8
jCHNtL1pdKbQ75fR+QTWakq9YYmq7ynkVyAPMltAvUfzcMAlr2M2Y5ruoUmotR0SHUj42aJZjCmZ
wuMUNZXxeQbeEB0TMTifKg1/N8xuLdkXLYYa387bMABkl67wS9jhG2NGhrExSLRB7uDgldlYUdcb
+0ziMKbiKNAwEaqS7qhIzAWFcG5MezkaEPL0QSeXJo2gIGK6S24gowFmYVKCrzRaaYel1Tn4ftz4
U6QL/g8OBlyiF6pJ1Q/DsqiCMNQoK7Zl7qLeqkHGfk86XMUwvDr362i7O3il6RqTV8wfHXeeJRRA
194PKo+lRy7NuGaB4v5PoAtdj1k1yx1drfrLPCTRt1ZdEpgZWbp2seLU06xWdY8D4zR8+Q7JnhUB
YigzEqENnk6n445MkcoJON4x+XIaxc62fYMzecPqbXx307j/pITtCrnDjnlMNTGtKMpCJRnCVtMP
Vmn2z2FfD1eMHJtwA3PKTEkAi9yHKGkVid6WeSijbbdJ7+k0l/siVcyXwVr5GxCDiYMDJkyvT9bJ
p74I7deyNyWbdppP3BK3baNt0hUlKumaScGuc6slYtXGqRiNE1E3ugKnMsLAPXuwQ/AaLNINWa6c
pieAA6sDvMd4MdFS9KN8VOoJMRjdm/wTkmjF2Ewydr6DcqLSlJZBaIgJOouLmYb5YXFWEX8pYR35
KXmPe8RyTbxV3NBcdjXNxNssn+DNTawgyQbuhmCpqQa8WnrWIifrM6Li5xU0T/IgroEtgYTdDit1
9YhlBrn3oNrXUh+lAzE0714BF5mAkIS97ObEVRnzCMhfwjBI/1sMyPgbLeVpcLuBPrn+f2k7s93G
mWzNvkqhr5sHwTFIoLuBI1GiBsvy7HTeEHba5jwzOD19L/kHClmJk/mfLqAvc7BEyRwi9v72Wv14
GqzOTVa8nrs2pjDatWGXGgelltra8NGJDdZxm78Dkh2VX4y62nYUHV/AzApuXVnP7DeczAEVnkU+
agX/i0/A6XuRh8ANBXe42GchXOgBXtuP+8KcoLK6XmLfctU3RAhxm6brgjN59mcghutqKRUKNqr4
b7Y9nNyieYoYrW993XW942Ro0UfBz3MmEOZZOXqZnK1Cmj9CoFyTP8DJaHHDGfY+Il4vt2Z88Y16
S0IHFkG2ZAS9y5ItEGuqnlMuLabneaCu4loNIUudnr4B0/QzQFNMrxhtAUOtqM6Ib+E84uTqi/Dc
JKY8F+agPyQV3cYlQxsE5KF2OBWx15EToPgTkr0qrSvomwSRTOD2N5O44IsspkdfJMyyamN3RI3I
UjXnLjT605TMjwQWL7EJLy0ftAxxBbnKuHuHc1PN645gF3AzlRXfQQ5wcFWSzfoaKFp7oMJYLGud
U9aH0Q3gYkpcgWK4z9QdibTxLk696XtUWd0cuL2pGRsns9t+nTcJgOh0yD0k7SGMTx64kdiVfAVw
tPPyDWXFwLAsGCr8MXgYIxFBuS7LsYFjq4XagGhlCnei6lD9wR3GvAquOYZCmKjEDGoG0n5A6vJe
WBi0uMbIG9fE7DqmN2eUc8slr5tBt/JCiKW4XcO9pdA+Xjq66oq+tr0iyGUGVM+B/lnpVTIgmFxN
ttHd/U9v4MRg1eAGQ5kWz+R1OLRYK+vnf2sF9lXi/Wk7gGvSQSHkeEHqcrPSE/2HdaGHety79kUU
WjS3eNIMmfL+vc4PY3j/suTj1jmVFxlowPOovs0IAn+yz3X2EnTjnz/S76qSX0NAP32mUVhdbOF5
DORAVQx1qvCrIs62DkCrtx6eot/1Q+7XRdfu4Fg6fp9X09vfvPlv1pdfI9o/vbkgJepoVPGCQR8f
IlsX63mIGWbJRhP1Ip4LY7CTjRZxbiPFyvf418QRYAu6RWi6vtnl2jYTw+ufD+c3C+xfRQ3TYtRF
PYyMoEOABBqIHKpdyu7aS+IqILiYr+Ejqm3EIuVv3vE3m66vMtVPn5/HJrBYI2NQAlDKE8AJ5WMZ
Y83BDWtPan/6986jr+nun95Hr0ZhGsYoAxv35gbdJ6JfXQ1+DTD89s9f3m+2yl8zoD+9xZKDyWhr
6QbLAm2y95xzPs1EXENYG//eO/yyGQflpZuQgt3AcbXHPjXNmzRHi+LYs/ibwsLvfh2/bMWboszp
mVk0ABLsrMhUimM1VfqWqdAq0JU7/c1W9jcFjK/szk/fVdiaVlfHkxYAxf3GJnav6SNZ4yJ+bxL8
ypnTy79JxXyVa/+LTfNX1eGnt3LavBWE8uNdqJjYbKo8upFeO5zpNDmwhDpnZyIdJgOelidm0Mx1
1aIyMuJ48k0eHk9e7n0WY8uaBa/01RBO+lNajCYzPuboG+yMNm5EesGqtNmPFDBnMtEOaLzEuTEx
C4AvotfqUJcmsVbK/ahBtoO/W2w0upDbRp+Jr3tGfo4WPQlgHGanUDr0UNU8Xg1aPW1iKYo9oEXa
wznkfB6hywbDdLHJiKr7UhGVYCfakyfs5r850X7Xifr6+5++tCaCc0T+Vwsap+xgzdIaraY89hli
7Hzc3qmPFo9B2wxBU5f04i7WdRZkLurdP5/q+m9ujF9365+OIDOixmjDIgyGsfNM39WX/EyX0ITw
zTRFIHUHqSj+QU8nbdh1r4MxFL4DbS1wq3pgBzFnuj9eeENeSn36bw7rN0clfu1sxFHXW7DKdm3e
6EGZ8Ewiy2n4f/7Qv7mDGL+8usp0zZsQr+9spgTWVQ7B0zbnfssm+O9iDl8Pzv/icviaVPrpe1UM
+MZmvGS71jQ9n1/qvK0jCuyeKaMfyDxSmErLyGxts8AoDKMX5ZA4TicgaIaxzAeARjgH3DYKFjhd
m6LzwlMYqWRLsYKZzMi7qaw8v816LDG2l2z//M38QuH4Z8rgK/j602HHFZBOldPvWcKl34zE9gAi
ZeP2rzFsLM43ren8mNzGvMpny955Ca0ZIxEWz23XuzF1b4JeHXPp4Xq/t2IbvlPn6cc/H95vbpvG
5e9/Ojo3miCkeHypoVvLW89RhC2ola4Nb2G+7eI5/vP7/Oa2+Sv0JIPtl0WOIYPYm2+AolRB5nVq
hTgnXPFLhCXOVMOf3+p3H+mXJ0HhDkpvKyMMoDMNVzO5MNAvYtwarmDukGGPv766/x+Ii+Gj7VX7
8Y/Ta939A+zvO7ahqvxfl7f6ARm8TaK4/z//+sfurz9HH5X/2r/+yx9wwCT9fKs+2vnuo1M5P/pX
F+3yP/+7//iPj69XeZjrj//9P35UWBsur4YJtvwZWWFzof8edrHmNdrX/B//+dkmP17Lf+qTfn2F
v6AXhvwP9K3QlSxddwxAFfyC/mJe6NZ/MIrrAgagqvjlPvqnMQlYkxDCkJwaMFwuRIp/Ei8MEE8Q
9fEsWTRX+CU6/y/AC8P65UqVBgcAUQgfEAw727V/DSCpjj5B317onMUlKN6PjNhou74uuw0KLmvH
fvm705mEAmtPfbcWKsXN6PTnmqXGMzj36dxGdVqA0JblxYrhPQHRfDObqg39pR4QsgyJE0hH6pdi
dVICuxP2B8W5+WAXuuN/veLUJJOvqfxtzvD3zUz68PyQbvUcT0Wf7Ge6Gnsml6YnJnP6KyaIsztr
ZO7N0WfgljxJ+GlkrsDI2/Rc1YvziK1zfpqGVIIT7t4ZDOIVO2rn+85O5Y5Cn8mzJzbXzGQyyzlP
5cYL8/KUlx1+6hw96WVGLrFxg0LtvJYUO3wnN6lm10LsKHG8s43Snhkl7s9VX8h1qksQURMsS/zB
ZQC1ZtgXcyKvVV93nzRJ34ZCi/eXn9QYdrwWyNUeEG++N2CHjkPt5VeRyyGPI28+TZr92WiJ3CVJ
Jnckr99kxBe4SDM7w25cWHdcPkZcSmdHfrB6/jpKF8DwGdycvB7n+h2n45vMlo6KsckYZMeKoCKO
sCuFp/uR1tufVgrWymOWdlnHxtiflV6InQ2P+cycIaRonbUVyNLuUgX+5Lc6NSu95UMIDegzNSld
D7iJo3cVfM1pEWMa6odxm0DVvo4uB94bHO8ctuEGiGp2Hi3qkvQmUnm9sJk4s2t06G/X4qgU4MD1
7OSZvWpx8+xgWE+bUucH4GrK0UffYbwXitccMzM0WUtj56EKyC+vmWHutlBGgsuXm8Yu+L2pwLVT
wz75TGX+xpQj72iO78BI39pOM9ZGY1f7y9cK5lnuPIuPXOIi8c2mwO9DZm2AqIhGPHI+XfKvnyy1
kz2mCbnLwYPtUrN7N+GWX1s2WjymDKzvoDj5Ft3hOuvt8aacxbgeiCagGuieRChudCK8yEGbythL
l3z/So1Nft82vdyk8SjPWtJkR70PE7a3I/oyV+nuEw5j7MFhK842QY1N3ZkAHT0Ay5HjVcMKGXy1
1aWj+RqX7TXtDrWh1hoewbOZJ0SOLDsN1b4k2UTA2JpgYpsZM3S2Ofix7OElarjF3pH22ruSIGJI
NqsKd5Jg+rspKiCy/VyB2MfjWcFyaG3IMUt36iPE1G7l9h8peA1I717EIN5EqNRqmTmVrtudR054
t2KVMnuTjoZ6Me1AWplz24jRfK6xIN2llqw2bWQQ8cvNOX6NBi4EspDt0QVQT5l9Hu/mSKbXnPXq
uY01fVNOVjOgLAUDid0quu6w2xzkMoqtXiTjisQa7KiIJeemMkbjWpub8M6DMc+p1Xs3Ciqd3+Dt
WjuiMU6oIpbrqAanPoaG6dNOQ6oBvXo9c9uI1207VOuIEYVdLBD+4J6J3IARCcKHDPte944yz6IM
x3tRhewPXCVoD8gImiwG1xWIapo59H7fCt52O0+5vVcY+RSxujudWyXuzGGyD3lh2xtMMteMnTJl
i+ed8cfuQS/53W5GtFobU4ToVkPUMhfL1tYcuCRM4dm+kRjWXoMZCkq5GA+DZj1VkBhvYqXr16lT
JY+ZCNuDUWrWW9fVNAMhQkNKJlwOBK7ps0NBdrLeeACP93qtP3bUpJ69XNrPqnZA21LyW/oxfpAJ
5VtHo7LvmdR3F72Yd/CPELaPZdwfrLILn2xDi9cJVdVdSEPjBhSQ2tH5peoXFjZNTDOj6JrW2RFO
r3ZyoNDeYWjz1tRvh2bdCmWtbIei7apLtWVbk0uGLu0m+TvcfpYZeGljbdqZMcMpADySe+Tw3g5D
MugZl2u/5/GTooMim74y4tZ5Zpdo7HVGp9YjRM1di7d7Q0Wsveb7V3RGu9xb50V6jueEUcbGbR6J
EmOAn3T7EFciuomiScMx1Lt+a1vTy2TK5BgvdKWY8PQ2HUu8lT01pAwzRFex0WCQatlAispo4QbK
6HVRBp+pjYlJGk3vM479LWNRbK6mttK4VCY8BYu7FCd0BpFvtIaxxzXl+G1ymcEsS2SEoz4AWygm
b2OreBdZNZc3keAfg6VObcomv+r5vK5mH3PmX32vy4e9cGbvMhqD29WFxXHMi8LctGpuT0Q3+HXo
Xx6IejD1Ywys8DgbZHS5rRucULrd3MWijncsSgh2Clo3MwPn+1YMzjPtP/bCozv+0Kh2swaoH7qh
TPZtVRePHXCEJyyP7hF4gbhcEuY1ngGDm7A1G4deLxubNpPTg3wdNfs2Sbp5B3bA3mOMKK/CuVqY
RJJopdm2MBztlL7SQrlhgD+/RgdCRyamtVdwILQgqLUPouKCcHkgt4PEaduYByY0vLOBdWMzNREI
+MuTiuddujdiK72lNHeXKzVfRwxGHhk+zN7VSIi5wq/BbH35EEJVBThvjOvaNIqPiMnrE/lbej+U
pVchA5PbVuFlKvLuviCM5KHSCuW2uPg9kPsV3sqd5pS+sNl1Oy8sjKNbOtqtKBzk3Jyp8uDwhiAl
h+bs1Zl4T11HHruLO8RwJtzpnXUUDEEDw6SOvPXocN7mJLSv5oibmlMxA9iEuOtaG7i2KQwLBbRO
isGok/DcV83tZAk9QCt2IlbS3CayKvkBjbMdFd/O5vW3tlbcKI1EZTKUw305doWfpdoYhHFxrmP7
iSLJdKOJkHkzKqmrsIlI63nojXjgWotZnLhW53XUcBKDJDvgaMdVVdfFmam4m87kAUDj+4GktE/e
/40V7OyHlwZz5dnfATlwmvauuakZFueiBbOtg01b1zK/NxOpb4kDYLm0J3EoZo0xyFRqFNf77olh
IHnkTlNumNjQt3B4kxWC4+FtGabqO3xj+Aqhm7TnxdanvVaE1rkj0L6W1uTdJVDKAzyVKH68ePnE
QXhoRzHc63ZHOwSg+bVdusPGaoyIXbE5+0XDc84ZXTNIG5dORwLi36i0djMwMLehmjRvIQuY23pU
1g8zcctNHssZoIw5Mdfcd48OD7dTgUOIoelZhzduqJm+Q6UZI1eNYa/dwmn8eS7FozsVzo9Zn/Jt
ycJ3bcsOXwL6Bn9G/xSouW+2iSunrVlNgLXIhKyFwiwzZBMGDLvPycab1cG0+1O8UIgeVO5sOiCU
hzQti6CqilNuedmqaZ0+8IauxF3DfQLIgPNo9sVz2hrjZtGNZtNLS9s7BaM/ts04VxLPxYawhLVO
c7NlB8++1dHGW5wh6RZRRbLi4XDRpMjM1xpucVFlL7uq1ObtYhVk0+feosvecqFByj+imoIJbY1q
52KbCeo5TQLNasT7HGdOkHZ0cAQhmA2fCdpFopYjGfHlZmJRUGZN8yNySH6JpP1OhSlZWdgibynR
lQEyCOuqmoFx4G64ru34rMH8WusgyFf4kcT9LPQziYR4VVKmWldqdgMeDD3yFWkMm8HTOjDRi/WS
83SjDTd7+7IeOLsqseh7OkWuvsUBQKAKwbl56vG2QYK3bReNzaDGo4d3YS+t3Lzhiq33+mLZJ7du
cdTg5Ei+CdllVzYdtutwCNEHgkGaHsjcNK9JvWiUtJnN8hZuKarT9bVeDemJgfvl6LrFEq7aOnH8
OoH7zByk3tzZVlvekgbRXnQTj8Fa2E4YjOZFHcVTBY2UZdAzH/Ay3yku0WIVV2b4ZiOb27Em7J7s
UCCici5OKi3pLPgJpX1OPKffhqndBOSU0xx6eA5AN61d92b0arGTmshHnkZ9czvEXglywAlJRXbl
oPYM6NVvplPIdx4Uy95OhsHweyeKb7BULEFfcebFuqsCeiHyaWToe2PH8QgDYaj0U+Tlxb4MvfQG
3gaUQGPoBCZE10xPcWafdA15nINB6xAXpMrY7kgG4FKDRApbpTsNYgSJqWSL1JMIV128ZmkNXKbr
hqM7gTCXcQ/ElVDiKhoSGnaR/W3qkpnUmv5YXGShpRzeW/5qExUEXqJq5ibNc/pKhZm1mTR2JwXc
kk0j3VcG4ZeLKk3tojYeUPWK/GqI+lfAe1+4CW07DazGI43FOjTI+H3o8fhgQbiTSx24GRJHjvVp
nmW7NkZwdMoZN4MqvLUbNxpUdCId02CfprRLTpax4K3E9nKdx7P1qXu1TrYiSq48gxS8Kmn7LjMS
nskUxY7lz60s5++znrbMYA4RDB6zJUuuxs08hs5B6nZ0KAEbbTLTgu+vmqvpYrpiyK/z28iqghph
1XXdqmyHBFF/gonRwtuYnTWG+Uu+s78aspkueownpIzdXSHh+AHuQUVTbHPNewrb4iGb5vuit4st
AyIZc3rzQ1mR2287lN3D+DgVkpQbqfsXAhjosYpU3phzWD5qDISvCOo8LWp4IQpR3igbI9Ts6OHa
4FI4kZ/gaa7ek9quNlmhv13AB6tJeYOvmARbiZZY81ik+RYeSvsoNJg9KZ9tX7He3TZLek+JYS9j
dbEFj9m3PCFqA/31TAXB9OkQv82JeCsva6lEMx/aiaekF2YMypbxIS0YNZ7s7LuWlem6122I9Non
fU40Q9W5EtNLNVbD1pnGm8KucLjKbr4KQ0c7ECMIt2QyiT4gsoKUyMcvYfsrXXvGfMANRluuRuUS
UBoy0GiiwX/bZcbJTGvm2RarOmQRq8le1DaUYJeChVXngRul1yxLoTcIq0T8OoUbEYt5gwMHjyKt
DIRv6sq0h+rHVAF8W2VKoNuz9QWfkQs6n9mNBy2S7hHUjvcdHHhH0NCONgMzlY0w2O175g/Bk+sw
XgIXtti6eXXK7MI+e005BClr4TVloM+5l2o/opZc9Rq+EOwcoEVDXBaTYrbM8b4zlnS/tBYmMs84
JYl3ZCrmExHhDzNytvTNDyCMEWqxpkh62wPMHR6TiucmlZxrjKdBThlIwwScNhN3NsEo2tS51ZYK
4VOZa0fNSx+7pB5PVj1rd3WYuuCNqk8nS7eqNd5tbdlHnhv7mc5Orreza6UAgpJAw+PXxcMGn8Vz
I7xnoJxoXY1mBzUOXS+PORe48Kpyu0NOvKvLkYcno+bcDzwkGfrhWRppLyQNL4nGzAqiCRm1wPep
6VCT2BZGDtwVxDVsrVUVhJY8V6hpSAbFELDTAlRNn6MHMZBCNG7Ss6VfPjnB0WWmc80zQARhMT1R
6S9uTc9SgeaVB1eYNQWA/FHoUVDkWopt08LV1DwxQX8FhmU6GEJ9UJ8j01rPKECtDrZdZz4YWvhc
mNpyizX0peoINTZj943xvtvK1j9wCT83nvfGQPVnarlXA/qByFTsxr3PKNf3bs26m2EtA0swolh0
dHeL6l+J3Y7HEWnkOq5NtcUnu496p/1Wa8R+gIBn516YJmtFEV7Jy+y8rZnSz6M4Y6HZ5Ti3HGNF
Zsvb8cSrIQQWc2DRs/JM6F0NAyK5rQVDXRwm0hPMtx2KEkonMfZdEy3vJVbWNYcDqqxZjmnYvPBl
3vcMscDUvy7dmEZcPhARynmsqn0SMbBXgJDGLN3mu4sCa4s+2jmXSlvn7NNWaC7uPcOJqDMNW5EQ
0ViEQP+TeOtI1ncZa/OIPh81T3zVubzp8zCovOLgDs4ejObKYVfB7MNFiuq0hylOnnKyHNocgw1V
0auTotmEacyqbwwoNoWPsh/zNUEGIPgGM3CDrHes42+1RTtxPSCWb++cJT0bSdttlsW+tsJ0D2AO
U5SbP6dRdzfUPCjD6ghpUMOQrnw6QY8kwy6mTFg/UUY1A9PrbcFza0XQ5onRkIPIQ4ZuYmLHpiDq
FxOqz7w905oh0Cm1c5w6ejBLUp0IlV6csDuyH4ZCQvhv7VR6vKu5lQWTEYW4tSRnbxxTEq5qAcp8
yeUrCRn24FmK2EZqTIlpmVHfdfXwSJGQUepc0w9xlDMODBs6yMquyTdhmXZP+FxbE3t9RQHDQyvJ
Qj6Fqia5K8Zav5wqLAd7VSEPGRKFpqJspG9QRcZEQWlogyBBPzjIKD9ygyhXKO0LYa6b3vqqBLeb
AFm3vG44sVIt3yFg5s+LF7X7jimzQy+pDFMjmPBttFNR3ss2jn8Q99NfKLFZu7xUxo3huN0jPWeF
tRQJhtGngm15Hx5ymc0HUkm+AsZyOaTqiZWJXMuK7Y/esN3rWKj6SHU/Fl2Dpke9cjvIki94hicT
Iom9cfGeXe4T3V2nxZeiUe+wlYv1duuKZdjosl3OZN3DE4Z0i1a1F9/EzNrvrFr3vmVKOetEOIOH
w7J5kkNcPnRxnr1Gc9YEk1v1W1IbC6S73jiIdtRusQhy9DHyNTxnSifPWafdS9rG4Mj6yYWvBm+N
pbSRbz2LbZhQ/RjA6hqu2K1TcOgAyzRccKXHnK/LVBeCPNotvp3Y4b00as/3xkZfS8KLu85u8u0Q
SyB3aWHduvPygVc1PPGRwn1adcM2rJBDO4J22EqPRLLHHNwfeKJ0xzJ3m6CSyshWsjVhzaXjcGLT
QR6Eh+92RpDlIzynTGJG2R0ttvk+rqpoL3HwvSvVy7vY7r6Zto3cWyrtVLAZ9MuEZXzIwvhQl8Yt
ac14XSJ79B094uJuqGgwkdq+hok739d2h3G+Z06ZUtcUsIxRLwt1gyNp/Rnnc9HurIaZS9W7LFyl
3h3bSMsfm6ZjPwxKjbdw4qu4ysWV4vl31Tma5cM2Nw9RNu9T5gAYbLS7vVvWap+1rbsGla6dY5F+
Hy1ypLOTIK1n28KQ6bnPRXRVi5pGhls+JFZv3GFINqg1l1W8IshAmJv8KsUvYfdAOkdymFZa7vPC
S8gnLdlV68DOS8c+30lE8j4uNGKgRVwOe162+gGnVR3DqprZMTB+qKLLL5aBwPYQ4ZOkr8L3wJm5
iUJHP40M+6w9a7yPChOqT0oqFXpduErnwt6XskAShL55E3UMZTFnQHYSB/AqKVTpW9NwyQvl+isx
VKBoBmGF6HJXMXqnPk0T78qmEk+sG8kNYbJ0G5aqJ3dqtOi7edxEk22f83lAkjjPdzgJ4xWJv2kP
zA8lY1yla5mHt/1su1t7bkG4zBd2Fd5gH4N0sUkTAqVNNbMkvxRXoWFOREQRiCxpnNxx5vbvZa4b
K8chNZ+n9Exo2JB9N1p9K3N1IdYN933lZJuF5s06j8fyOfNgZDnOJA9QHonZzmPlZ7Kt/VbGzPiY
RhNQa6Ft4mg2JDYqTG2YNrdapjmncMIsyPGcqi7LqCM65iktzeLKcLPvFkSeLemTfK+AOgU4mCig
sOcqwFlzd/SsA9evcUMYTZ2HrJRro+6hPNvAuns9zrcwpAgE1MhAMse9Ckur3CWZyoJknt4GvHZ+
RacYRaWxRMdem8R1P2TDO9NJVroqikU/zMNYBrEl2kMF5u5EKyrdskDdUuPaDEPTbw1L6ay3SzSP
ean7eoFGFvahTeSFSRuHmapgogpxpGgpNnpsJdvUzj6GpDCPfRpPe3Oqx00kUv1NTKW7aW1z8klt
WOvSBrnSOtRnaxG7W3dpJqYry2ztjBgqYWc3W2AthJy1hvt6rNwTNRj5CCopP0WgWf0x7roNkc9u
HVFrb+s8WzdYIR6yMe03YBC0dYmNkviE2x7m2fSQSRUq32OMf6XZmAdNLkgX87/XpoBtnWrSQAQu
7IdkAY3Z53nIgKN9FRcWS/vFVss6yhoyp5EFf9EpuNKl1vEhB8ciOYyKheeTcwu71gGIX3cRK2hg
e/cDjrsA+eC4yqWXBLGDsHW1VHV5KzOLTpRpOo8A/bOzDq5jp2Ea/iF6VV839jJ+aIpOpq4NYMAm
ILm7kI7haa6ZuCQZzDaMmsrNkpRUK6TUqPwmXAN6ae4BNJrfyGVSXu3y4gkcZ0Hd1cqfHHY+PoO0
js9hejdzQpdrMof8UEi6hQugpsehGd6TpIiui461DHV9Z4Qbp03XdZLCE1m6dy/+6uLyIsopifAS
eUp8hkGtb7jg6hsxk5HNWr39ZuUJWQ/NKoAgCluFyCvTgqW5mYnnZowMf2qc4aUY55EUd4XKZ60s
4rm1SCtE1Ipji2L3c2JRdKHCcORuUU5+p9f9AcPr9ISRrPNTFoTfGQnSnmsUeTvY0/1BOe7wIiav
uNV7adO1siznGuLpJ1BCwuwavfiXwtW7k/QG6yxrXRz0TBHqRB9EstMT3N8kZY6WLuSpjfrqeRB8
ezTnPr2Wjm87zyHbTRqc1sQ3EPUxmMVZo6uzjJP+btm8XUqQmFtdlL41rjfeNmY57st5pvylWSJo
0G6eK1N0vucI7yZrx3AfEbFnNZm06pNIRZf6xTxAoJg8llfQAHNmnLTSzxcqGjGnjuHSdbclc4zr
Wmdj3UKK7sir8hVN8Zz6AjApfTDm+7O4b25i2zPOg2eFe11ST1Xck/emaK1vBLuyDVce3+xiMmkH
k4t28UCfe9Fh0ZYkoBBH5pdjq8j8+xMzCA3jMsiEF6Ngmwx9nUmcoc3fhn5MfXpC4cqSoNFrBGZg
KPEDFDmHnw1VvafNXh+qURPr1ILjEMnCPHNT9W5Km2MRMiyYvmrb6m22a7N/V07R1Notb9MfDbvl
Xh4lwn3SEXn6FU1rtTLNRfbB5Vsp+azIorh3kTLi35PBpLLb5/NyY40uPTnzjTg7AYEKRZYK5kww
SjEiYtxR68O7iQ0g9pfJ1TfVpVcuzPzNEIQ6Fr8xp/E9pLS79socV69X4Jh8oc3e2neJqKPp1Oal
rFmuW59zMTCSSLc6brD29gkKPwARiFt1xIrX3lSnH0vZF9PWTrHXnrHBw+10K6kf0xm/xGZhJxnf
GZBDz3BATcYVNUGYj6BCNWw6sCwdT5MlZ7/MfcFatgsig6eQKkp4347poHzNje7SxDUkz81GOBVT
ERpPJGNu3w1dr+nIcgVNbOHBTF2rNGYSxei69ptAJMpw1WjmTwu7Hp6mGHWfi2gZ5XPpWGmxzcgl
jKx1h+yYVwarjbmoHU5Er3dSHlep943ZcKM90aZ5VAb/sowAY16LqCuXa4vJDzeYKlcd3ISYMeqV
UOhPyVRp+nrOStHsDU+PZn/MiWTa/FoeFwZvlhX0Insja5V+E3Znvw720F9r46CZO2AYRk07FiXj
yggjuMbJUMXUIZry1o0AZdBrAp1LWZAb6U5yRh0jYjo+VC56cbDg+9G/1PS2UK93XQODXDgMggGH
a7exYl9ECxIJYRxVSTDnhXtDcZt7hD13zFHEY0+/mXWGe7Csesqfxy6cssAaM1GsvS5OUwK7bZKr
gNJHSUO06psro2Gkjqq1w1jDOpuMrqVzp1u5Hw9pQqyS1AI4uiIuEpZmajjFHEbP+tcqwytqJW7P
QJbjfIQMElK+Hys2cjm138tIg5e/Ma9tzevKMJp3ps8c82xkVVQy/xDXn/YS6WetERYQKt7szpsd
9simXBY6YWXa3AkWSuKY4i3IjnRPa4dKT52cawt/w0aNmjccSo6a7VbYZOtS9Cxc03ChUE+E8dYa
DOnHFqf7Cts7rDtGULV80xncmMUK0ohYD3KRxHuiMWfKpvEKjW5Jtiheq9Y8wOQTrY7PqfIuo1X0
qyVuaJ/rb+2F2DFB+BZ7cyF96WnCOVMR6QIwNuWVXql0iyk3QsQQB0tc9w+skk2+tD79YHsC7Hzq
QrXx5LxhaefErC3yJ9Zop4W6QWtmlI0TZ95bOlB2zXY95nucYV01U3nLt5nQyZu/adXs+jKcb2U1
iHWSU0JnCQLQXZk/6Eey/K3654Yn8ZVFQzyeY2ubOtp3VS1Mh/T6bU8B471V3Cxqbp3QAIpAHzuC
Cyk7E6rXR6a6TJ+kf3hVMzhatG2xxty5t6LQ8DObHRIpZuoSlbGCMYIbj6pHXPlTBQmdpbEfN/16
ppTWZmyyoy5esVT5v+ydyW7c2JKGX+Xi7lngcEgeLnrDnAdJqVnWhpBkm/M88+n7o+2usrLtEqqB
BnrRwF0UrsvFzCQZJ+KPf1hPRevgbJ8Vi0RTncUkmK65f8bdZHLIEpt2N5HMAVcFRD1HCRUqlDH2
Uyt76JqV6mfykXgzktRLjYkQyilKntbnQ4z6qq5igtnzlIqY4bx+USGKugzDKnwsWIEAJxV1cixQ
ztyZnZleYBV9n5Y0h/ZYPDggtL1Hnl+v2LjZ8vu6RTSa6aX0bJkE4JGEsKqlp+FcXOkFXvUOZtxx
bq5EjqAW0KDbTzmrSNqfcNM05irwycQ1teRgt/21mabLIjJPgtRYEOOdoqr5qhSRWNSqcgIcqxZ9
Tn+RptU19v3UgRhGN4qzAUdiWN6LpCJONmGbizPcmpilADGjfVSRdJELoF21KnguQkCSqQX2mRm+
OSy94tcpqu11NgzZrTob8xXFoC96b9Q3rPvIJFGmA0HUMdJASHRCZfB3rYbWsax9iwUB8lGXEUhd
+mOgcw/96FQ6QJ7ovTa+WkTXaWId/JLoFV8fd76WrBTQwV0eRo9CpMseCfAWGBBEyyuSZO9EEoRP
a/MHdqX9ix7mgGgNwjNdho9KEcQHzMeeDakHN0OifxpITESYbCorp8eQd+zVemNV/spwunVRTvpu
lKbl6jmnk+rdVFo/rFRCCbe16KZNgXj1i2N7n7U4AJHKUrJsUxaDiVE8xCyQd1jCyktYiYBwU5Ac
UWpjJsCfIpfBmlkxBvSCbC10kw2jo+nTZypTCBAMu8Iqc+2YzhZTCfBLBcjj+mVo4XA7PHkcVLhw
50dcqUE6/BfmqCevbqJFi7fowhT9vWmiDwxmh7Jp7Mg2VW15JUIWzo0YXyQCwKORWQwAkfhiYPKE
wjfPruC2s7iWQb7mtlpIpSGWdMOguQRkv9gpzGvWsey89BaGjjk2/KZOv7CluGVt9DlRKpqKYZCA
jFGztMfpItAzuSOJ5l4R9sCBD40QDg6rCNWQn/IY/rAw2GKMM00an4V8EM9RVwcb/J4YH77GmX6s
MudNtlBVLH2aIM/giZf6WXUXtSyVNIybHE1ZaZW/btUG1FvZj6l10h3ueq3LZDfmhn45Bt41Ll6v
UXSbW9FVrNAclY5YArMdVDW6FEbTLcdIOel+oWzTWTmJU/GrXSUo9vyLus69p6LLH2NEFWNISGzZ
s24vVXuJltB7I/J2HRJ6fleZOvvI8aaSElhL2nutqi4DfcpXUMYXih0/MwgvZRF8VZtIcx0b2EY4
zqqvgN9krKxDr9+PCZRyJzOcjYFK1UYMfxXhVLuGnTLu8WjPgTN9b1VH8mkQxVNUzfHKRiyEq0Yi
dVUxHIdK5TN2ztrqYcmgRfcxpNPNC5OhJMWo+Eq3wisyDO6lL3dBRFCZUhDaCyDFGNIxa3VIgwvw
3jQgR0qJLs0E607dru7zJtg3VbwkzvQF2T2Dl0Kcdp29IS7ddOQ/u4k/dOx7suDKa/RFokcPvk2I
kl/AImyuHTU/1Fp2ZYf9dpLOErRka4TNZZQX1qEmg064UEzofDocfiItWfpZuBcpRD0yyBYdZNml
XQFhZHl+H8hmgz7eu66SPl3lo7KearFv2vgLOQeXcV4eGHHQY8ssWkaKhfQz46lPAvB/iW0CouBX
bYjpGoCzV56Rm89kZKlgjUG48OA0uDCQkkUUoacvU92a93X6ulKGHjjP7m+cFp/9Dtktb24D3VEr
U0hDnW1my1IXR6tttMtacG7pPAHewje9Fjmn1phmgNlXNTbp2oZDOrHQKbU8P+h4phJ8IeDCYGUg
VjLMdlrgXSFXV676JGbigSDixHywpGevVXDETJ15k5jxg6TdXwRwdbeSCUTJxCzVhYlE9RRTeaxK
sYBSxWes9AS/3yCC1Jh5YKiYWLK/RIOEDmphMEqf2jZBQZ31bPbiYmG3ZnnMUimPSVTWiyDur0Ph
bSZW4cwScYV1GcJ6IBy5b9Glbvp6ODRGdRlq5gNH20HNCEbSK3qlMFEFJFbN2sZ5w0PQi/S6Iazo
hJ2HueDn7xYy9o4RkqcSdQXDCatJkKHYKzZBicXEULwCTrNrwF9ozq4h80+S/25Wu8buj0pTgQL5
F+pk7PImeeAkgq+GcirN7wtkvsuh7UFtMFXyCRHy5GfSwU2i0a2GpBWoMuaXXhjhReRk0ZHtpHPh
sw7dByEhQG5HT7j0OlN8tpBF7XDd+Bo7HJcwT9JlmoV07nYtrzW6Y/x0Y28JL9dZcujIy56V2TGV
+Q9fn/8NkULxJbttqi9fGlQK77UI/yelCUL/O2nCbRX+6wgnBlHnd6HD7vN//Hv+K9+1CFL7Q9o2
WgObQ1Xozhxz9F2LYDt/kPQoLUHSCVmasyH/j/RN5w9pIAtAcSD5W6o56/V+5Eabf9B3CALPLHoc
YZMY9E+kCO/FVLaQpsGnMiViCaAw/dzwrMg8i/DdFn+SqjPR5gzlobG0Mp8Ptf4DedJ7scyPa0Gv
m/c4EkrgmQ4oBDPLQgjPKztm8QjzNruYgC22Xlf4pxifhw/0eb/6boh7JJHYwqJnOROM2RBRAGnR
CEJQ9mnnOYiw5kiXAmr7B5d6Lwn+/tVs29J00+D7oR95L3GamxhYvfC6BLr0k6bU1Wvrje2d3TPj
u2XieTN1FLAffWP9kYntry4uCf7WuLRu6LOO5md91aCETj2WCiFRjCVbg9ceVgSUrKuIRvOCyPD6
pOqR3EWJF7399KCfvivifs6Zfq/0+/69HaGpJl9jVtvw0P98ad1HcmvaZA7OUOKFbqW4LxVt+IHi
75ug8vvF51fp22VwjiH42LR4dsS5sstOxsRkp0dyKofjPu/gW8g+jzZFWuq3GO8NBA9n8EWtZIxP
Vt02Li3veJrAXz7KWPjFN9ZQ71gCp7I5Bv7M7M1rRBMNkHRXpVJCw8vJHe/Zg33gw3kmt//+jYns
tVVESrplnKe5E3k0hJHknuqSpf861WLtSJp4SNMulPFZODDAZqcDNnMN5H3LhV3l32kyabQPfvz3
arrvnwQtFCpbVVKOzsMcSYJ3upBtxcppUQPLLvUfRNOLg9IOuCH1XbDMbN25+cfPFaHAFCTJLbed
c0dyKUuyazCPhXkdcXMd/4s2Ov7mn1+EG2iYBmqw/34Rp2F2RfTQrXrIvG5sIVigHv0PHhjdlhbV
X6W+UujfvyJVK4oAEIoHxnCCQ5v6kJo8K/nATf0Xj6XOCWKYgHI8n+fJEroF7wy+4kBWLGd9LYNi
Qc6880EF/8WzYCCEMw1pE6euOWeVprITGg4gvFVTQynWNL/rsZIO83uoueqSLAdlQ3J588ET+Is6
jlbONjVhUGbwXHn/Cxox7HtoGfyC/ZiuBUSShd9Rc5B7Gh/U8W/S+rNKw5MgNMlLx7061+WRuSSy
tIYG0IaMhwALofEiZY6kW04VlEXYpmW2GbQuhkybYAW1gPIVfdHqor7CZtkrl3Bn/WEnc8bvD57X
X/wODkpBcrcFXHzt/KWYkN+DsLIArkwiH9LeydbAbc6+F3rwwY3+Rf3hRgpONEeoJmXo7E43ndrV
+dCPK2lhPAbphPPlLlS6vcZe3OznrXFkr9IiOMQKuTn/8MW0uDRWkDoVFoep8yiWjijrUZNKveph
luAN7DFJSfFRYs18Jr+71ZaGEJrmyjYYWqU4ezE7dBjYzxGgNkF5W2BBOrqVqmGONvlwhqSy+vsv
pWv//YKcXg6/pm5ZMw/irB/BBG2aFJZpK320DZDiIcH6V6Wn6Nw6aDwDcgFyO8TtFQNnPCThkqgw
HHZhIVTEsfVkOgJ/8jSudbIk/Zl+hrCPpV17BLXWiy02Tfmb5wcE07Uka4brJIFk6aZxDRAZBQ10
loaJb1wwTCMZQw6ChMzOPS1k6U+M4gZYDgFeYxblsDDgGlwHRjWx4Jep+mBH0sQETXrBE4tbDTVf
yGG8bFMZ+GsWxLRvtWaQQxyZstbvK4ZSgvQCkzRLO8tB0+EnR8GJoMgcwRlkMPD7wUJlNZKc17m9
iII3rRidxIW2Migu4B+ZYaIzwkU2OO1tPWjRbSy9wV/o2tDM6Wa2k95mIPXwP/hAKSaimYCKVMqO
ElHIMvcXwtcg7ONjAfDemn1yxQ4gbtj4xsUpUw0lXMjWKl8Swi2h+edhRjKEzYXyoISr4pHI9eI1
KHzcygvHL7WfRvkiUpP6i6ep+rRqKbrqVvFFEOxIgQ2PUetMvZtyr82VYugEvZWISxwG/ljkaOim
UlzqLdmTB+S05LCjw5za0bXk6ITc3VIxksvcr4S6bDsTjhZKOFzTgLqKdJG0HBxL2yw0MiB58+Nd
h08aSSKekj1bBhE3LrO7H7NAqJxXn7h5ttWFjr9gPqXhuppTRvZCavqlbgz2Y9MUHXsN0/ailQrX
VsJwKbtobze6ci2VmIURblX0UgZUgW4poWjBbWX5my1imNWQJyTBoOumKsOWudt3XgqLaM9NNbB2
dpVEMh93aI+UPQCssPn4Y9ssME30Loi+Gr3D2NHyLcopUfYYwtbFIu8jEcGCaqDZGR3mUkudsoOr
8uiJE7E3RrVX0JAWrsGveTcm05DvJWyVcWVMcdUcclu0V6kwA7H0UyRXKGiV4pGQcnKjJFRIlYjA
Qb8iCTI8Dgm8oaUStNlXeoDxkWIXZJvQDOpP/pgJcmELz2Y5oLeGtQ5iVDkblHWAxUaQh2+NJAvB
jbOxeRFJYWqwWWiuXQ9R59eECuAs66RIbkM4KiUgAc6cK0xWpmgLQ75cQ3QqrdvBUJDLlFJGI7bk
3NoVzF2kQBPRFCm+XzoEwGVjtAJVUlEoiwKCVMMTodZ1u1BlrZhLtSMgc6Ejb8VWTaiJ3OXS6nmQ
KQr9YtCTUrlsxqRo32wfwcg9Sx1HgTHZFvdAeNbwFPhZfT10Ek/IhipIrQgMdkZp4UFtUkyedF6+
ADNbb6RwLWIkrjujbU2wEySQzVE4jfdo1MYcuelHiVzD49W/e9P8P6zwb7z1fjpDZkeFHwDC5UuK
U8JFXuVvb/nPqMK3v/EdVlC+uRVYxGozbuqWY86Gr99xBUWz/6D8GGh+sSuY3Q5oF38gCwb4Af59
0vkLc/gBLOjqHzZNKvxVLKpxR2DK+i+zhx+TID4Rv7VQZyJ6d74y9Tkc4yoDMaOpbZrnbjASzqeS
jf4LHTDbFmhhOp5wAjvBRZqxzYVfkYHyun4zU3qagTbddAtmdpTiM7ZvJuEmCfWM/qM1sDcZT+DG
VeEd0dNaJRrWavb5FSpvXIoSJsZ5F61wcxf1hoKSu0CjBbmCkX2YM5SMzEbsapW1Uz767GETQyzR
xgVsGZGjDaxso1xRYbsv9bTzW3knFGimnRs4JIFmFzAz9QZ+M6rRlr1C1Can0ec9eKKzSHC4zAcj
P1l26OEwKBmUX8LUSaM9pYj9IJTWwVo5ZNLai9j24wStvq+qe1+vFQ8NSqOWqwHbnq9eAHCwaYXe
VbemUTkFeG6vYvpgpcknpcwVeweggNGamqLExGTI8l+AaegiIDUXCWZ5WWS7rHtBjM3Jg4zn9RWp
IYifAGrrrFxLBZdU10TF0a0zHeLpld2hg4ALUkQ2lXeMMaGoUiO5ziODJZQkD9ZasvUyC2pjabJi
YkhkX1M2OOchqelwCo0VtBnSjJ9qGY8XBiejv+ibavhawGhu34Tfxtll4bGxPGi0HHcK9YJaIg3v
jemsjjbGgKjgvjDV0IHoTHRnHa+glUzhC2muhtgbaZXIL2UxBtET4rOpYgPhO/WBHtWwVm2dE3Ic
dHZnoGEsxXWHQ6lcC1kNr6mOvcaqyTzO/MgQ6o2SI3VZCa0TsOGTRvdW4ZwMtyj8AGF+ZbLJIghV
gw46GdJ8NrOQ9Je09skVH/zuruFVi9dp1M0iksq3TzZRv2TgCqsm91DGA2tjGSWzNC/Xv3a6bJoF
BnTdbYiNAfo9OzPVRRyo1VVl9xJlWNhmfYO4HVpaUa6tLGFw82KjghZalnmGidIo15oaJs4ewcRY
ubEa6vWqhso9XTSZRCE5qbzM5HQrGqvXMHPiy6jVinjdIfS8hwdYXAR26kX71CwG/MlDNjVXdh0S
duzLDBZRA2nkOZFtieEXQSBf1a5AhqnWghdGpSGxkDMaulhi+JDcpEWvyV2PmtjcdInOnVZ9Mfob
S4TVGufsyFzihpfcJHZvT27nKQ46BjZn+dqyBLuyAcdGTHQR9ZFr5OBw6XKoVdUGJaMsYSEWtrKB
aJrLbesV2qewUhnIlSR3xLTQTa80dnVl2ymWCXHHbdMdb6iXbdtGiHIgocD1i2ZjKG5KGe763Ayq
NeSh/r5kRko3SqTH10GQFwrj3EBcM80EmyEBrQleCcl38NixSQ3hJiYKDA8Ddj9YBGYFZQwXc6Fl
fgBxShL7thjgQ7LQgil0R7n1b0XW2lARCVCXBI17vbiLk1ztN+Hcdl4SHNMGS98jTA7YxmOppaea
Wq8jsu2Dp64bOo0vUMQhzyPSI3hPqfbCr9z3pyG3xHXUNKzP+l5XlFu6tA6t8wBrOMvki9aXELlE
nwqLHzwFlYqkiG0cX7KCBPBQH4x1l4Fbun2bhXCSCy2eaJ/rIcOycci7eh3ajZas9aZk3nALXVX1
5ZRKvXjW05xtpBDCOOlFX+f4S0M5dsXQQPQvQR5fpso0r1OoT3QEg9XaGzw18X8TkV9+tWuho/GJ
RPGYosIOVpIFCnYOJVxoyFhZRm/ZgyJs2lZ3ntiA5HfCx77jMgL9GY7C1qZpZdmINRZpl8loXQ0m
gThTCr0Gu/DIV1j9W+0YsNIohH6BJZs9slcuLP2hLWz7RYo6bh/JKDKbtcFPw8ZkCOL41vQGksEr
RTVY6uBkae7EYA0dBF5TQc4y5Oot5Cr49mYWWdEeIo2qzppg/bULDBbncCZw0dCqODau1DTouXdK
QRYj/JU0WIrRxi+1radJX8LmH2cn1ngQX0qIKGnu9qk2dRWi99gfRhiJjixQ4gZxOZ5Ye7aYunhp
HULEge6EINltJgTibOwQn7S4ggQtU7hMbD84iBjDhgYyBoaARzNKleoVnhVaE0g6VUVONHRjBMqK
mfrFZ72ZxQajWufizYpz9b6WFYQXl+Er8oaFg4KbwtLZGNngLdSOYpvj0Dyu7bhsVLziRBdsozED
Sefkw4E16hBWnTqa3XETZiPn41Kg1oxgcWu6B/Hc1KNuXOBFo9/AbqH1L/R+ilcDu/vZCWcwp8uo
DtCOiyjUUNHQvPubvOU8WzCx69dChnY/uDFEQB+ekoLntakFkG8StrHm0TBYFOLp5cv4iciHCW8v
HPnDjv2uk0OlcIM2kAwVGNwFzZfQJ5TxMBOKbcYhD4JYtkZ1KZsXOcFihbfDG4aEpIPnk2GyM+rZ
Q5REg6Ev00lagXANbm6xSyINfvKK3NSeMACnaYLxAgsX25tVtml3EHVby32tjNiECj0NuXETumF4
YAg0WLMITrkamSXbPrEyLFX3oHGqWtHGUPiZ5zFyMbTBJKS+zbRuM+rKMGIh0kKC2/Ho+tQmfXTs
4CJBYWY9lw37vQtm0KK96rOqt0ry7kOveix0ozCPDTiXfqG3lWIdAiVq4pNsYjSiDtpgGwdyeELd
qYA1PN6V+N10n5o8VrEYRic2NQz4w4gLFCJumwMthAZ1Y+K+WNRuZvvGV2CKyDskda9kK2ESlvnJ
c8y8XKWBtO80XXMu+OGIOp9skb0WNvHKpOKUQ9Q99yZGIG4WeP54wJTBEvuQbiC+GwMoGy84wqSY
B+G3vU3yLumOg8VrvPPUqA9XGeBdfyKMsMMThCaXzW2bZ8Fh9A2R7j1F9tnWjrOpeUp50nkK1dCv
Hoc0Mm8r5BCfLB28/R7WN9tmTBorsSkm4u+2fmyOHUSRrCspKXqiYi3bV+1Ok32o3CVJkvc3vZOb
qcL7W4bVVgrS590O3RAfqikxTFYp+t8xo/8fff5Nj/53o8/tCxqmf53CLxVOdi/Z539dhGX7BUOQ
n4ehb/+NH8OQaf2h0nsZeI+ATM/r1D+HIf5IqACmAP2aaTHV/NcoJJiSBP828w42bKDZxp9LVmH9
YZsqvHNLqjQmIPf/ZBaiwX8/CwGaO0xAFheBHGxL52xPJmAm0pp1wSaYjHpr9+Ej11yXdXq0QyQk
gghP2Fijz4KrCRZ2cNPEAyCZhxKjizZBwp+01RhsKfLYQ2nGM2xMy20ZHEQmW86G9CDSae9BOVI5
vNo8ee6r5KsoxGI07UOLOtofMnXZqQ7MwiH63Eb6rnfEA7wqBMHe0Kz0Nn/Cq+PB0QpnMf9DhEhs
WUc0pGLwX5EfhNvQnvDvFui2O8N+nbT6SxqT1IT4GnC+AzKNVT9ZakLD99O4NET2HKr6NidSdRl5
nr+sTfpNMMUFjBKcgLIpX6p6PF1M4zRtoyS+qJC7zgZbfIIw+iqHjuCEGBjMN8snLJ6eZ0VRpnkQ
aoza7SMPxYy91jApWqVN/KqalbNJIRGuOi2DPjN/rLDWERqW5gawHoQp8u8d5WoojNOE1/6qk/lz
P1qXgc/IVDfh58CTd77gk0zqwIRlIe7FwPUhDbriJEoP9jf0tjlIYqYetcvWjj6DSAIfx69V6qcL
aJW92xftJeTIxxR6vh33z0QPPNQ1dy5E1wpLO3jtJ3s3g3oLT6+K1ZiExaLG2KyeEEwxba1wGj4p
zvTIhs+h7+UeSYk5S9teY2x3ilVoL5zFxYIEAIxvWfJv9AmITWrHamibfSIXY9mXaxwAnsCFYBMB
1CWdhZQSrM7DrwNd8Sdb7Vy7V/D7T7LAZUB5hVw3HpgRSQVpddiH2MzhywTz2oGuBWlPXFskakQW
IS6hphh7ljLJLvSC5kZERgPd0tAXtmkMyLjHi6aOczgolVjGgTWsRrAxNwPY1ZW0c8epJiEuc8aF
4rTNylTb+s4b+XWy0qhXVVPRbJtWuCCpJHfhU+2jCozKH8Rm8Gq4mcKY1y849KTN5WiDBpsBj2ZC
x+wGEw+7xRGKkGTVEzZiRA4ii3YptOwZb8R+mZlAeqW210R8A7v9ZKvcfUi7p1S7RC+51sv4+afq
9Ys9+Xvo3zTgHM6ba92Z8RgAkfnPf7JAtTJ83XxiLzaSmB4gd3MzRpjwheDyikg+cPE+W978uBq8
EtgmXFU7J1rgTaopCqfrBi9HvAB8Z1PZiNrz7EmPVpMXX/Zmv2hYFvBA1k9//03PdvU/Lk5RnYkX
JoSSs1KX4cKd56ZOKxfHr4YJTmEptIEjBidTT635diNSEi295Ciz9KhM9vrvP8L7LeX3T6DNQNZc
aVlany12BNKqtCRXYhN3Hc4e6dEPrF1ZpgsYqfR+8Qc/t80x8dMi6dv1bB3nBFY1KkCXPgNhP93c
DNlQ1XncXM+B8NggfcdRskKQX/DKV4z3qO2dOxEDWqEVfIiEddHAG8PhKGG9FWP9Ir1wDZHuYArx
4OTKMm0PZdQ94Pa3Ro8LpaK8TJ1yM31WmgQCeDITWYuVNlGPsta4zkYpmSrtXZGHL1Ff7xS/Pnhl
sKIarVQZfEF5J5e4uz4PiSJdjCmPxBhWKO1q4QawyyMEqp5EFRME/Qt76ju0J8y5qlEd4MkpC7gz
n+2yeopqmmM8qepN0WrXATEhbuJU4HR4kbr5OD3oJeVT6nhaybtgwn0FDZwbVvJSN9Hw5jLYZzjk
M39vCxZz35e3/6hbustT/ndOKXvnfXsRvlV5nX9t/vbf2nzJZxS2Pv+X5k/zp4/u/w3jXEOz5rfw
9965t0X1gq7qX7s6oZeqf+6hfvzd712UptEq2QZoP7Cyxh78zyYKuwBgY5NyYmgwXzjB/+yi+BOB
0y5/SdWkwXqeBusHomz9wd5+pm+ArIFS05z9ky7qrKz9cLcWKDDfv18VGqgOF3x7x/6nNrM3j+zp
VPfuMzwOlCpfiCLfO/1V638UbPa+av91Qb7Rzy80mAfQVq0Pu0k1YM8Sr0GnRaJW+BCOxetPd+IX
J8MZ4+Cvi5xVDdUnaQeROXb+7U0/oV/NmmVvWkvfp30ZXnkd3S7UD6S7u1OIHKDhzWP998HV52r8
1xL8r6vPNe2nmkU0vDaGIlZ2TFXoYeNl4kF1ryA5Y09noxoVyYIv7DY4lypDCt32A5Pus3Piryuf
nQ+GA10tg6G9U6TAjX7TVOHO7LDoYxhs1e7Ul/bBjnFkVIC1cb364AvPxf9XX5gH+OcvHIvSL01W
wruRsf2qvUyumkccrrKH/ISE/O8v8p6Q99dXOzt4FNCJBucwD/qysSyEs9ScfjNWV74zLNvcWQax
+Oj+vT97/rzUOZcgRBPCED8Mu94iUoOc41B2LqHK4EnhKTEJk/OmzRFAos3uWDQvkdd8n01/u+D5
3Q0898i3JmUIJq1vdiKBXq+emjk3pPJJf2HrEOs4lfCLikMpWRxY2gc/7ftB6q/ve8YBks5AtIc9
NTu2P27RO0tDHTZKJzYwZvA48DbeNCvwxAeUm99+ybOa05nqKMtGIhR5Km7DL1DpcV8hGtt7rC5Y
8qAv/vtH5rcXOqs12AyjDYoN4oQVLKmMu5TIEpIpvz0+ExVt9slQ2rUWGffqhwVO+1Y7f/E6nPcs
Zu8BUXlVvmvWFlDxg/aUXaDVDG4BaNewNHb6vsf5JZ4W3bJ7w9MMu4vL7KKrt8MBstybFx3Acz19
3x3jS7Nd1A/RyVReuqPiKi610jcuypf8Msf9c2Us4xVWd+YFE8WiXlf839cR7jq49mmPSck49ais
OvdNuoRWkIom621j7DElcMhzDD81N91NLS+0lbbIj0gu7U29i1YYme6UgzfuhvWwFAvDW48bbBNW
jbpmVbEjxxaAr34LLqrLehum+2aL2vfG4r+YzHlQd+mNsm6vyhM56ll4LbzX6NE40p93m3LrH/Jt
hCXwaqIz+pxcY3mhVsvuVRBSjpsjUXZL/Ek22caODu22/h9WxvP4KK1PHT9RRn0nHNW1G2dJ+h9Z
89CrrC462TlKWc9Ypp3u0hguQ9LaPngG52ftVw+D/r42KgamQ6hMsMKdX19Vx0/KwfFUdz39OfDw
TSPprK6eQ6jMHmWlYwRNQ32D0bfbfPiG23Ml/tWnOK/Q1kDx1DtvJ7FkxTNXxaoP78hl75AsiIev
KxPoT8ljQsYTWL6Ba6m/nwJzoUDkMPFrAvjXVDTZcKLgJQ5s+IIav2bmxmHsWSv5HeGHITGTISZ8
2CS2vt7tcZsknUOEK0C9JWci0Zd6cqUo8FtQxWM006B464HhzT5lVwUggXFMlPiP9hjysI33iEN2
hKcFaxb0sxno+ClEZ1QPJInOSrfEF6dBMy/GzCTGLEHjC3FXlhCD8JJjk3UZdNkS8vQyDQNYR/XW
12oTy7p0q4K8r0c2Aq4ampdZrhMkxthWvPryWWs+CAD6XRtyPixFAGSJgOuy88JtVD45jv8qFRWT
vvZkY0IeTKvGKm5GeSEn+HHccerwB4fYb2r6eZ5WG/gq3KgMBwSvfA1wfsmkgSyAFsDDAMa3DzmP
YlMZH9X035yZ52laopJDaKmpt4PByVczPQvxuP7t1HTz/CboRrcObwJ4gFNExpNtf/A9f9fAfguD
+KnZmowBHZWvwEYQOQS4Fh9d6SaJsQwKuUTUdhDTAfVFlt988EL/7puenV7CSNmMm1W0z3YY8e6J
Wr5XmmA739Qo91excoE9xGkWBuSWfpj8vbP7+yv/pgPSzk6zUcnamPVbtAebP7BzXaphd6gdhU5g
PLCi+9YG/f2lfvurivdVi91qQsJRqONEpJ4CT91L805EoKJ+fY+VNZ0Ru8xmgqiUfNT6zAXxFyXq
20v0040cJrJcDcPRdjjLHhRior3+hrxUzM9iZJ7aIaQaeqN9xXJnY/JRUCp/VKR1+buLn1VpUUOy
TkJavqE7xL2z9ZJiLTkcIpIwXG2AOmHk6oNIKFFx3BwzVMVp4lyBumlldYmD32FC6p+U3qfCyI8g
dUROYOYbusjJFkqz1a21rNexgXnTGunfOFGKNnG1Vrh72lrBSjdATTHq25GRBNR2IefYSLbSFK2A
O+t5i3JosfkJ5oMbVTyuJDfGdOiLV5GgE9+YwabrNpWzyyQ5A9vB3k7VFp9luPH5lqqohNAINg6A
5EwOjJ8QyfbpwRNPprhp9TtneCzE10Y8YBrHaiw2Np39tWu2dr3r6p1qrjHiRn+iIuYf5g9dB+yL
N1q3VQgT8He+uTODrVKsI/z/4PEVnpa4SqEfOzkyiOBPivxQIWTCuIqr9i7Sq6ORR3yt6VLzY/ZU
5a51jK2F6bSvQ48NuzVBjrvOxyyivBzGeDdFxq2FQLwddwjKL4V8xEyog8QRjuM28TlDed2bQhyi
xFwHs/uQHD5rMwUX9zMnCbDhN+RXJdNu4Bfci+ZSw+jYSKw7x8gu8Kh6axAQ2OFwo4Exq3WwG2tC
g5MKsiMwDuoFDSxeG+u3XpFrhy4nrSu099nLpJKVKcPgGpu1zTiRVRqJe/ISNlNJMMysgFdwMnFJ
rTyyh76LSntHzICZfEFq6IoaMVj5XHtfQ+Je23XiLJOOJNXK6C/wgYLuW21U6BurhHSFvJ/9Ihnq
BmcxTNnSjOW+N/SdrxSrVJ9OY0lyQN25XYFW2R/xP96XYXKQBUrFoNpmSHzK1mA/Ga4KLMJ8jpsA
CkGd3yYDeqauQ38raE9U2LZ579obbyjnnwZL5eyuiR+NmG3pBHKMBZ2kVYpu4rR/K2bFQKaunek/
2Tuz3biRdUu/Sr8AC2SQweE2yUwpNUu2bNk3hOSB8xSced9P1i/WH1V1TklpWdlVBzjoBhrYqI1d
tctMksEY/n+tb9V7usx7eFCXdq5v5zSFl+FMV3Pi/rDE9KGvL6nf+xWiMrJJgT86hX05zKdCT87G
yLqji3/Zz/aHMXKeEJAQGt0FGR2OOM93s6Tfiotkvmky+FWNvB30ccWK4cWy96Pe0702TszCONXC
ak/p1oevcGrHN8Wsb6WU527XnKd9RqzBFw2ZWxlPt3FEfgTb7ZDAVRohySOO+x2Rz5ulhbSjPzCz
QqBwgD7cGHZybJ383URzsBHDaaOwCPf9vpn3SzudugR/4KPfJrEbyPW4+bNI4beGbKns5QwQ3vsT
+rMv763Z9eD47IQ5PYzWHPauWUDMDLG78oEXw65K9SuzX9OCQXi2pBzXVy1a9KoADQy6nA2fbn9o
1lAKiMcoXYM6t4m/htbd9YjPu+1QwCEPT5HtbSJjQg24kMaXIsYDUAy/sfyi6+x2viejII9I7kbD
Yo2Eg+hqJwAT/YEt2tS3214QkOzdRvTMy7vMwWSNZsn5WIyL//4jePYLvvEIDjWTSzzABRyibG/G
ZAyU52FOpNzHUv/CCoOkj9Clqd+6UoN7NvnTfNN62PLZs+q0dvT5tp/2kNinMd0AxGDxSwIMgxfs
3K6Kxt7eoh84sqV5biW89UPXDcCLlZAKIYwMmSnSlsx9zCLsaKRtYJwoFR2nO927UkvmO/S1MnGr
hLGW+vdZ2V2IsNsVSJRVUvIebxJxOcTnI4NMnOd6c9ZA/+4JogMf16M/U/mD2THcnvqmpu4dnrQk
DmfQSKfU9tFyAoEj9iAsdzGfeIsXbZE6mCU4INqWZuPGhja2zhhNRUl7m5CVUJjtRje/5cXP9QiA
PcRPOvD/8JuyyNkQbIWQuti4oN5D5qm6e9TGr0Y0+qO4qCGiCW3GIY5gO9OxkN9m3T4nsim9tqiX
2ygnDOAi2PZQiiUX1eep7naVoInrRVAFkJvR2ES8siv545WQmynMIaHbvtd9KYlTKpyP1trxnJ4c
Jt1+UUeG1bNT6q23dVA9IfgmMrPW4Nx84abGSYU7FNazfTN3FRmj7QZ5hew+9GARAMU305cmhtsy
+NHIUdrut0vv+nnXfkSgA5r6PKWRmyW+QgHPIetsdOYPsoFy1kBDUQoBaLbtMw0hS78GmZykmbrG
iHuRgsNj6tsUa3YtzGeAaUHszoE5Uz6g2rkCnMosopEMaxWmUWpD68mLs8xzTjPRBGnBuirL7dJU
UCWjLWK8AGv1RrAdef/zO+jo/GeVadUovBrVoTJqtw3VXuZfwrVB2diXLN4ITZeNFXWnuTtdwey5
Fb2FTyf52OsnsaNfCl5cFuVXpmr2g93cGmpvMczTWbtebMjpKrtvY+uzKNq9HcHv7ESg4QbBnuzL
cj1EDxFnki92qy7GaKIBW50iuNzo+WPvlb7HWrpEGS4I7cRNdfA6QIlL7VrLm+t6tPfRythulN/0
/amBNbSi2reoDSkdWwCzlyhv9nNSnyakyReFttX570a3t4MiyDgGaPGpGdOtvZ6Yqw9hSj41xBT+
F2rmFbl5kkk3mJTLyf/Y5HFgiPr7MR+cEqpI0DQw0/gsaezApYFEzfC2p4DphsM5IL5J42/nRFZE
MkCxfU9Lf8OeC2FZd9OQBn28rGj+pvShHxwi4NCEwOjICwGA3DJ5maTBXLdzZVDOnGmBLf2TmQPJ
ccaPbL9BXn3o9lHmnsvKYP7FS9F0t2rj6AKbGo32ef485/cLLb/YpqwwFgRRLXvK+mfC2/ghcVTS
7e6WqkrPzIbMUO90lPsuu3p//P7uMK+v58EXs7JTW9KBc023M7SojcUPJhWtmkxuw7cssu7t87KL
PgndJLf43Cb6aunQ0P/Li6/biRcXz5bGSFxygfYmBeHZEEFTuudV7T0WVn8eN/BR5uHc/FPjcuOl
+bnitWqWPHb931T49YNtCzxUWxNosvdpgYKxDs/NRgZhn92EKTX+imrlWrsa5c1SpZ/ev+ffVDD0
gx2LyjT0PsRY7w2q+9jJgNjdrOf6tXKSszUZY+yE8t+9XeGtv+LFA9YTvUPl5Jn71G7ubeZmGea7
Wn4XsXcu3Y9FUgeo2wMrVjeanM8dQh8k56D3b/Xtkz1G8NcXH5rS8MxcyL09UpIr7JOlv5ptGaTc
ZpuFJ6I5Wntfv71fVyvhHaxWYljmeOk4JzbzNdlDyJmLe517XJ+s1msn6mfboL82YAECpoExbbMO
sDVNzWND6e1SJEaW1zeLMFl1gCzdfcZqWaB9x3rrQ7Ha2TzPhmfcdQCUUdmMbD0yftb7z/g3zQA0
Y6+vm+eDoUZrdvetB2jNeVi/3Sb81AqHDc5ybvDoV8TrVGc3TXX0ef/u1R7MgV6CX0jSwd1P4Kt8
6oBt+Wn1IxJ4gUkCVo5tnMJJJ704gDh3VrrW7RQ9jGH3tTfTG6zYaGNx3IXHmltvf1XY2g+eQmOi
me85W9e5eAyHaNta8jzRJdidmU2/fq60+dwI5bHzztsTBzGvr6/XmAinK7JA96NIn1xajwWRAkTL
rfOVa8YEJcugqj7Dsfy34+tgqmplhNDcZYRLvpwEs6eQ4NfGhxAgeizam3GmWFw/NM6JrkX/aq4C
mvv6Lou4lxPYSI0d+3AeLfI8pVvW8wWv0yIs53OdZqXBqntkLP/mqboHs1VPmFSuMgKuIkp/64RR
8Z1Oi8nqPaMq0QlcwybQGoGU4Z/X/G8TgvxfqPFYt/K/F3j4j/WP//Hph/r+46W2Y/13/pLHCvGH
bbsOuyrk4zbcIGaWv7yCQv6BztyDBISLUKBg+lvZgT4W2RpQGWkZkhxBhulfyg5SlF0dGoPneBLp
EwyZf6LsWNUjL2Z6yb+Pd8Jz+QGO5xC9fPAFcgQSo7TaiHIi4YSZheFqExLJ9kXWJJEM2WJ+BT4f
Ie1XJm47pHp+4mWmucPxVzxWBhaNsCd/VIPHwtFwpbEWuZ5f23VnPVpuJc57V8cf7iaYrnDpCkIn
BaqphxBQ3zVFFzp62VwVn8ld7C80IlmnCnxtMwjDPFWU1T73TQXNLK3mk7i35FOqW9qjxdkXv5oB
9YdUTV/aJPQxhc97R3fHILNFcv/ipd78ufS9pO2I9Tn8vSLynFwcna6AV2KZmCvNg5m6mmkgZaX5
UzpS3Jug4/w2b6bxRPYqxOqerwpLo4hPI1k2CVvQ/pucPQC3OVaaakMY4/RBS1IDrbEjhk+6nRX0
dIZJETsVX1Z5VeeA1/UBM7BSZI4YfY+4Ha7mEcXcm/fheJhTPZ2JyLMP1ldzaCNHjtVPCM/xXRGG
P2IKdyd5DXGQUDhKGlH1XdWTRUU2Mk+iIbbvsE/OfjcTsTM7deqHXWQ8hXk4nIWyg/he6BdDOoq9
G8XqPCsH68Ys43QfGVVyhLSy/raDd4CBFgk3vCwdo9LBRkhh/zBBoP4sixBZDKL0Czw38F67QVwY
mVkd2wu8nj/Xd+6h7yIonA9DEmtxMI8uY05cknB+kK3zoGXyPs4XYyvrtDslbSU/D8dRh4BJwjcJ
AIz9qdi9P+hWG/HBDaMFw4liu8jhLeEevKwibScFjfVHsuS6AcBKgqEnv7z5XoWl+LnkITVdaiV7
0vwkbdRBn58K3HaQoBM5P45GQ/JTgXf+Isd7L0tH1yht5M3XAWzydqFFgmNK79gxL4VGaiFklnJb
GY72qUqQBdh6JneR2cXdJlLm3UIUX39a5Cr6XJZldKeFLqlPfe7W5+/f9rOM5dV79piVXAqvtoc1
APE+j+XFbtsi5TmK4+6bOSg8IZWw57OZeOoHNTUkWix6Uu0qM9F/xvoksBDiOFzngrC9yolw/BCT
fxhj4ml5ZNlYzQSSrygONdf9Z1vTu6t4tUPuJuneknUjP03xNF7xt5DGxw2RKQAk9iW42UsDYvvH
yXVvHdwK+/fv8ZehDL6VEczp1EOVbBmH0y6Ex4jT/lPdkG/HYYIaPl5eSJJoUOo0tI5sdw7EJgxl
rsd/DCYwYx3OB9ueJtUdYc7NU08k2oMMI7mdM8Khy7wr0n1feOLRXIs9A3ZxeCj17GdheyfQ7auN
GJiPhBMNF1WtNCRqIH9PgXZS0VSWpZ2Qu+LAFnYb9umO2/V+nwEIXmbR0vRoho8CBS/ClC4aPxoT
dnPH7thC6ux6KsekWFLCBVWaiaJcklXqsQP9yddvXEt7wECXKs8+8jBeb7afn4WLTwWbh+cRDeuy
7L4cXigOrGkqlm8jCSNBFik9mHlim4lgoPN6Qyea1eXIJdfTw+sRbbh8yCzlLudE0sBeXzJOsHnK
evqm58rde1m3hog4ET0awJDvD6yDA8zz3a2TJK8ZhCEfz8HdsVTDolbtt9kbHnCZEe1SQ1H5YpSh
ny5ehbcxGpdTcBIuMTWuk39NVJpdzhZs2CM/5VnJ9PqunwecLqEmsnjaBz8l8zBBxMJ7qghX+gIm
u6B/4FnqRqSKhtU0EGnrx9Ps3KfhCOBJsyLtIS7bEa28TUEyH5vrycRQExg6pZy+mMof0g0lDXyy
N4leG8L+FGi3ajeOUuW5CBOzJswtprWEy8/mkoWjjrzJZyzj65vCpsZXS1ggBibG7utXqSe4pXPN
fswzUREvmk/2d0Toi6/41K/Jge0wTbglu5zcJj+h5uv5QQ3PQ9+AVzlwIpH6jTLg0tRJNl4tBN1u
DeIuOESXRvk4JtH8c7Yx9WLWWCZ2Eov4YLV5e5VFM7EiRJR8aqpQIJPpOf2lxil8lOSWXIuKsi+5
F8T3VS4PQO8ix0A1UpWnYkYZk9easLY1HuY8W5wzbRGSqJqqvwB0tOY+0YT1Nh6d84o+jZXeGlBt
iOQgCbc88gTFL6uahxwH3gUoLcNyGBuvn6A5dO3YRuJRiVj/YvXKJsE2tkaaA3GxRGStzspBvzkV
xE/ZE+ki0J7h4ubkU6ooDUijRRI8EvaBVfyzIzp5h4CISLEMED+oFpM21RTZ/bk3RX1EklNb3T5/
Y//okPN/JmW//n+MtrrOhb8/65w8Pr22Aa7/97/06xY8VSpuHnQtB0Ld2lb785Tj/sEiJyA2Akpx
cCCtR5m/gCjiDxNXHoj31aBDvg+z5l+HHM38A/WoxZGEvqGwod79o1PO6+nXMRlqzL6mZzssNpI/
7fWIs3LXwfBHwp5q0lurokxP1nANWF2YRyqEr6/k6tijEeOj19dZ11cOy+srdbUzh5xNNq5RJ77T
lCtkZFnPTeExEfD6lfw9D/11JWYgm1uDYntYkkRT0BQTamMBLisQqdWR6Tcfm8LfuB3OrryzlZxm
IH58fTuRdFWjyFySiYM206siCvSKZG5B+NiRaYEgmcM7smzbhqAoV5AJJ+aD5SI067jH+LhFS00I
TU9KSHjpNUWChHVilxmEMoUuEy1IL/JoMPnALRcPd5Ms5rDpSaIq/WWY6PDU5GeuQligCr45KhgS
LLnV8sHrAc1vwxmNFudJICxXUdxm1xkyCXVChmf0rTFCL0IS0E9gtCqCfwjongu6cVNpXGn0EKMt
nmz7Z1IuqYSij++crPJB/kyWhAwH/gimzrlouLCRaOQfaRPtMhgeRMRo40gXM6tzzz0LU8zcfi9M
NV4BALPv+27gzzZxgBMQahQD1DPVOd/Yazm5P4g1AmLKPDLCMmIvvkytPjzErQUXw0tDhdUJ6RE6
E6Kguk3nmMXZEMtm3IWO3v4os7EIt0RdzU9DGE6fp7EofhZ5Ii+bitP3RjPj/g5MP+TxLBIRzI/K
isnZbBP54BaVxWmCLPentm+c+9Aqsvuwk0rhAwyJgBW9EXWblbjTP7hpCpaETJkCC7hLUNsC6HrA
653VX1kHyjtaBMgyBdFIF2t+bOaPlrMaHVqve1AEvT2VbZI88dX0j0STr/3jpSKJNKwEJBJqIu2j
Y7RL7i8Gb4byHFXBPIIyE7hEtYz8wc34Zd1vy5MCBl/rLw6xApFZmlDXWu+Wg/VAGjIYR35EM2Sf
J+HOzQbK+zXgjLjyl77LPpS9EuBQssL6ZAyTpnEUZ9+ceF73mZ7x+AmJCd4vglKSb2Qqtx9aaisA
POZuvFTZCFZiIl9Tp30VTRdo5+0IskFe4L2tJ/2HPo7ptyGq8tTH8CPJpR5UdCsiQahpb5UcsZV0
B3Jjy9RAngPknjiOZOWh5ERqZZB26X0B/qroAxCh2ule3/v5Al8uwKQs6KITc0MzD4zZcjstY3SD
KXD4CjMjforA6Dh3QPiih95OyERqurgsfQUGjQRqrR9B9/b6CDO5E9WyHZrMjnDZq1CxNTbqb23T
UnMZE6d/MOqiwvrsjOY36O1IYxubs/GGqPQGj7RTOSnhA1p2hdt1sDZVZ9NTz6eluCshR1wQOB6T
H+VJqwIn1xaocaEXfYUmCPUpb7A6bSZTZjk6sZyvLOeK+dYIVf2duCIdXZKS5ImRZ0sfJm776l6l
w3KfMe0jndbt+HtvQcRHGxc7XyBYEEVHqCYI/Bzc3vpjMhjNylO3eh9KcY6UmuTaLjOyeptPOuNf
B6ZnBTXa0XFDQI380rZa8s1t7eKGMyRBNXNVM268FpIGGi7EwpxczEL4ZMVj5GNLNzwsxYj/c+T7
+zYxgO7MVDxUXsjbyrp+vGppXf1wCWp3N30TZqMfoqLIAy8L3W0WVYQduLW+BoVVaU/bgxPuJ8WU
+VWtmAXMyMjGAyYcVew9JBggr+YI+Ipt0tHG16TSHQhCkiHM0AT7H8c1OjMOdcAt29wkf7FoOm7T
0sZr/r3i3tRWIZqhU8FY5zRCFaIoNn8ucPweJm8Cee9VdtugTA41c1MSy9puE8DQtwIoV74VVjXe
RdwA4CMYFj6tkyGwVS6ywCKA1Nm1gCPCTeQSsbAzCU+tfQqAmXsytBLp35AKk553MtjnVN5GTiqc
lHyjSPhNlAnIDq7rTjCZ5VV2I0NDsxCFVdnWS2rdDax8ihCsS4XPIM/JcUgqgzjKJCHXYWom4k9y
k/nZCUPSKZv93LvKxKPucABpx0mHkzk38kYNRZVQnVTJN4vRmmwc0ZMmmscu4dVp1pvkIEVjX0A2
8WL20lEyn02ljH4kxiytbSTT4cbKgVMFoPhqkId6h6TNtvKKW7CaeVukrm2d4rr2CPIl2inxE5Ng
NHCOQ/st5CAT+7FOyEhg5jWTb6t1xqlXRrSuk7FMkFU5yvpMqmWUb1rHQb0B1ehHH1YULGZQcMQq
w+Mw3TkGR+2IQscq2pmEKIqGmm5JllNjkNA6qBiBu0mHeu5l/lHPcu9Ja6T6argTAdOW1kYtWRRd
dCkLt73qTL02T4hIIG+tcsk+IHOLo2wAEyy515xafxrJtLuzjJGUJk7cWnZS4eS/KcowwRs4C/Wt
zkbjc4S+e9p0RKBRPRwamodYbEGk9bbTPOnMbdu8d00iGkVYPZWkYt1Wio6uVSjjhmXBuWprpY+Y
4cROaI7zbeTPn9H7xBBnRrvr1Wnmju414Jd1nEeKRaZJZVnz/ZV427H/U8OU07xTgPu+ZxYuRt9A
qGYEjiIQdGs6zF8by6iBXCYkpZGj6YDXwujF6qNE504+IaMESzD4ntBYDp0PgA91CSiG5dQRCXLn
IlJJUHqtvJ4QIAFFo/50ypGOL3KIveZDNABFSpqmhTG0DONlbRHJy5GX48vW7FIUWjDpTqD1oN8l
L2f5zNg0HiuvsbTNQn5su0n7OSPhxBgYTnpZ5NTUKUV+WWa4owHIWWaARA1kSJWeNV07FmKqi4pE
QtYUgZfBrxuv+QIhgM/UWar8FueySwnNrK96FgrGEV9f5HtDlHwV3fp9YFDobc7ekSLl2TbLzw6G
ja825CAm9kFqpxYqkV1iFiE0TzSplo8ZAxae7g2sDiO+/PtobC0CoJ8JgPlsdc6mgJJQk37Vr1Jg
QnRhSbCbJEttidTFrEyc8YVmJhUzEfUUnmnXsSpvh27xYpyKoz7ckvxXZbdGg96a8Bj8M+a+iaR1
KxxyeDa6QKjmA/wmFFXKKJ99ZvjmaYD4lhM5boBzUDCPpiUfiK4d4mTyRzBu5EANJpIeFTNvMXAq
w9x2YzLcpJEQ1UnvtqZ2Ps0eYsBpRHHnu4Szjxv4i+pjnbDvRAxumC42vLq76UZiGrdu4apTwpcn
yEuF3bbwngiI3QBl5M1bRjY9ldqIoXbmQHuWag2qlDHOioQosD42r82UL46FRBO3ohVdtCM9Hgpd
OzmpuOmEzZ6ohWvFsXkR7oWqdWfYJeQPklcYUfa6ip06J497atdImcmw81WJOD2qtEIQIlkXSaYn
qD4O0tQlSFOgm9q4MaiqjdWZHf4TqyCUSDjrb+7nyG0YWAMK82jphjNrqtrv/TIQCydtMrM2WaQZ
hW8oiwUnalU7+iTdDTUOIdtu/aljDtZxC+zHHD0rQYxODtAjBnd8S7592152A6yIrdeGprfLpD6c
5gM0o5j07nrAIjtQztsYFCWenNEgxkEsNDi3Ye6JdmHP1KbmddLlAgiqJpa1z5rxYcQ2K9CSdOUZ
obcTMtqs14nZScIwMZhyxGCdhqjCwjpoI69c2VfRUgQ4gXr70YjZ/qO84hDCukwGnP3U1o455cDq
XJYDlKKeddm4FqF+Bn6AByNcs2qAfKX6p3CspvoxSVKvucmstnFuamFB0yAgkzWYfZ2d/fj/JYlu
/jOCwmTH5xGbDfVRp369trN/X6P4X/9zNdq/5bd3rDf+oD+rF8L4A7q9a1CcpUq+9lv/o3pheNQo
ONJT0MBoT7bD39ULW/9Drm0KG+4VJn1AI/9ZvpCEyDgA86kvgzlHwvGP3PevewUrF5Y62Xp9jiuE
D68YpZf1aktlyLuGhJpxRY2u63vi5jrU+6ka6OTb0+7F87r5s4TwstX51uUkNVvTWrMTqCK/vlxn
NzSsoRARe4rPtK7guQ0dSV4K/xYxYxwy3r/e2kX7u5Dx5+2xFlA5oq8tUd+/vl6GXcprJNgvR+Mv
42h0l3LO+xs9J752bolt3oTV3O29OI92nliM0/ev/7qQ8uf1KZRzu/wC+vQHxaGs6BPDrQuduN4a
+R7cTb8EgXvy/lVeV1KeryLoWggqUVSjGM4Hd6mi2hCDwUusxzJIBUDHHqW4X+jJvH3/Um88UMGY
YcjA12cRX//5i/aZqsmCM+t5CTLLpVXpacu2kI0H3L3KT6k1Gz5kY8nqpi2ByVR15E6f26IHL1TQ
nadDS8WNT+SgvkvTfykbORIWvDSQgYh4Ne5sfpIJTI+PbRPLQp00qmcfqDd1ekmc24LRopoRRJZa
E3+Y7BEBc5ZZ2f0yVnFK5sRAsHbRa9ENWs/5O3BG55teF8mxsfjskvvlt5sULClXEgwrDwpeqbfE
faF0Bn9Re4QrEtLd9F20JUZSuykm3V11EpdhGZJDHKdqtQdLzmBeedpWWn7Nd5OcCrfPkVuH2v79
97oOkcPfRinOMShlUhw4jDNhc9WVNZKhANoB26bGqU+ivu18url+0jrglBMnDFQjpn/Ud/9z7Joe
CDfwox61wIPuVWUlJdY6nBshiuad083LvhnGOSiH6Tsg4A/v3+YvXwr3pkOJpPULtMc2D15BW1Sj
p2H3CZZklKCSSWcvKO5tPDFU/vuX+uXTXy9lQYWi1UyZ+fCjNEJOtVSUrKCqqxOQb8t1PzTFkftZ
y5avXhsX4VyxMugcCgfP7ZAXn+MSrlv9GIkeyQkhp7Wu2aaW+u5JRYW4pnO0kLR4ZAr4ZQ5fr/lM
fuEGqcev//zFNTUDlcCgIAIPVTjejMQVXw5WGFNgUFTLSqP9+P6DPOg6MkTWC0qmNw8eGUKFg2++
yPrJauwVQVxk8+rzz3ygbMRogBINujn70mKbAYbXdB/IdFanRdmaW02W2ZHJ/O0fwuBxkFvRX7LX
0fXizqU9FvPkaih0F2057dO2uYxyx9zSL+KQRuHqDB1rt8PNXm0WOTV7inblth9YVN9/JL++dtDT
K4nLpaLNzvRgGNt1jViqyGRQN8if7EQPTyqr27pWjmaGqPRN1kHqev+azwqY12ONi1KqR9wD/4eW
8+u7t0uzmTNS0gKhQX0lssOfcqLP9FLMvp2n8ZZTWnkSaetvcCNifCYmZWl5OzNeWt8O0/J0GBs9
iB0YgiR0n3s2/G2UaN2RAfPG0/HApJHmBVSIzKSDKaVvLGIsrTVro8/vbDtfbiMowXd5bX+pOtKT
CW5z4yPX/GVdfI7U0Vflk0mU0rqVezk0LJucVFc39KDKmuZ8IASZupGdBBWz6kfKXt+gvJtbjGXh
LrL+I6Lx99CWX6bv9fLrTMOYMG3TOViWbVHFMHxdHq7eorQY3eZeFrW1mQoMAtTlCI3NNWObuJkX
hKIqgi61qpNZ99oNnEy5lbSrdn1dwOcZWcizqu63tie6jVePRfD+QHrzUTm2sX5ANok56+t78RXN
VDiTfFhgR5qUoIpRU3Sq6awYw1AHWZVw4CbYvM1/sFXMjsh/3nxOHsOC9UZC0jv4gp0EVfTY8pq6
ru2voLTE5PXM6qxuQcFEGIJ3ZA2UHydZHxN//7ry8IZeXPng62lrqhJdYzMoR5VtEaHRoiHkZkuW
wuP7z/et4c8iR6K5xbaTg83r59tAszWapQf2oFfdtlE124nJcbeRYcQnyD6TsxCq5JHV7q2X+vKi
B7fnjbbXUYnRgwSX54lh1c5pGZbfFt26sWsEBxThqfFSqDonPP6fbiEY/BTg0UAYLvkUzzLUFwOq
7502zUK+96o2AXsxtVyQhlHiS7SIQ4CycWQQvfUqkc5aAB/R73GCeP2A53a08wb1LEXEkupVFtJT
yeyntT995PjyxorDra2nQ8CHNJftg/OLpllksLP8B2VRdAEpQENQwjLm6EK4vTcvvd/YlUO47mpl
1WS8Tb3e2ZZ6LI48Y2NdZA9mf7SKHFV116HwdCgXxEgAPy2mBafcVm3MocZNluDLLcss3zpV7V4j
Gqn9ruiJLy/1cOPNqwt9buNrEyz5jmLkdFZxUt6/P9qf1WyHP4zWLu9dwAmG8/z6bcRzb1ELATMy
yIhOWCz2yq1vxQw4SoVEEyRzMe7jVezvSFgGM03nraeYAkvD/Avs/Nt5+K1Pz3bkKj5Z+9qHyjuR
93ZsLIMRjI4x7NhsR9vaBkONZdC5jeEAXYfE0B0ZJG99eszFiM103QWCub65F8Pf7oeYqj3w9SK1
OVFYA/bzYr7UOo8GgZ4j9SWpYNOrHopA02UnR57/+mUfPv9VBWGZyG1Y/w6ev4tmCZ0mXwOtJXtP
d72+MHTN3uG/A0AQ5vFW5sNEp5YzWuSM6qwzw+mK/9uCxsYbg9qs691AxXxvt/SDS05tR+amt75X
Ygb5cdLmcHP4gIrMVhOhJkaQlqXhw/ZNdmva566VnXeEt/PWw0BVgvKEizFHHMy9YBPtNs8ITSyN
TP4YvFz3cyfv/Gaoxt2sXHv7/tP/dT0TzAuoJxw+SukeempGZv85sx0jIM0JzVKn176uymkfKhIJ
RGNcegig8tY45jb5dTbguuvOgCeK0vvwcLN2ORqIeLg8ZpHcRUStg203j5lMfh3ZXAUlHIp47GK8
vdcjm5SwGgCUXGPvpHND68/xPZMEhTi3un2YzTYG8Lg4rWX43UVLe2Sa//Vdrldnr09WInuqw3fZ
E4QwAqczAtAlQP5QcUP6c6P7vGRzEDWpduQ7/nXyEGA4CUjkdMXm/pDdNhq59Oq4JZmgYjPdNDQu
5AIMeqL3R/Y4RvcFnd+Rk8RbL5LK43qYoCBnH54kkMOoIl0vqpfWeBmxa8P2l/f/+AtkaiDfUkdz
ZbBqHu7IpRm5bdmLwOOIsEX77GznZu6JLnaX4P0v4tePfb2UQzYOCimDmuvrMWOSJhCKhhuiMT0H
RlEPJ9OidxCK/nkxk4WZEpQ0Vt2zIMr09aXaaOhjK59FMOhovkc0JvGAmzqxabt18xD9m4cIdHWV
W1NvPgyjXuyQ5ogsMeCmbeq3DUdQ4aXEJmb85f2H+Ma+Q9DG4XXZHPRMXOmvb00sDXh2OYhggvy0
G0OatPEzP8xwifQYiylYSGm4ycqqDojxHTZ2TRhfF69otf/iTzmcUjV6i0VXiaAFtkIMU+2CI6iK
nQmlDSZDOQVdFNGZphjwQB66EdQkcvmGwu7+/i956/t0yG3mfMecgOri9TMZWMoct8xo7E4iPXXh
QGF8WGIXPKYBSGAgzOzIFd+agVjYDQxUq7D+cCevEXJZdxTNgtqS+jZLbbEFJZQGeh1/CDMtObKY
vHWDq67bc1lJ8I4djGeXcFKD/hXT7Zwke0ic4bbIw94nYONWZtrAgQJk4vsP9a0FjD00xVAk87hu
Dh4qZK2MwBBrXUjmaKtVWn0mRDycVKalbmlODCjWYv3ERkh05MpvPlwb/aFlQjimAfT6dTYxEYz4
bUBT1kSfVUictsVoIBSI8ZTzMo99U29NTJ671gDWnD4I6a+vN3ZTaqFSMCiLt+nWLHra25Kcb/Rm
4sgcaL7xJjkwsCOweKwAmg/ujURQjHdlwjfTaqAiumbf6VqyMVXiBUWDjkgz6l0+l3svJ89lrnXv
Qgn3XndrjV0RQhfOODhYAIVsYpbATYwH319kvTOXKT0dEYyd6DmePFJc73WCiU51GRv3iMrj86Tu
MqDnEVwA7HJwdkgOIhaGXkFLsUib53GfpLGzBxulzuXoLv7sdOT0mEa/e39ovfHAyZnDe+i4OhLA
w2MadB9oZhNDKx4BIds1nhGqHKgnaK4f+XKMNx/439c6XEazpKD9GgsOIbTyLwoP9slCHBcVS7vZ
495Sgbe03a42NWsXhqbcYZXLd2ma5XuqiMDeGrM/ybua/Cg1lOe03nt+52AfeSRvjHkeiU1DkYey
2jlej0HScFVWw4kPRsYpaVPLR5Wp7FNH84z5fUEv+f4rePN6yInpMZrEuBya3Bwn0rJx3cB5/RDe
FvrYnbakCe1UX5g7qxmzI+/hzVdOZVJS9uAuD+OttQg1UmdrRtAqI7pMiUglh8JztihXjqmXnyff
1+ce+lAA1deSKMcvebBEahZpZulaZsEE131aYvSEGCpM7W6SwxiRHBInN9nkODdep9+N2TTgyMmS
U5PsvKuEQPKHGmQV/Iwfad8aJKR4LUmPLdYiP67zgmHSxa15VtdgYsDrxFTGyLT2Moi1JDB3kIsc
Y+ox1010acKwHqVP7DK2jU4rF8IEmtr5hFBMLH4Th5IIpWZyfEMrXCyySzveTF6CISovCa7DC9V/
aByqJRsqps4VyjDT2pVLHl/nCKhgXUTCfpS5CbZ7Boc6ADSv8uYEoVsJ8Q45G9FpntEjUJmjAsGi
k3VfyIHIfhqIdehN9BFB41bifdZi0/3s/m/uzmtHbivd969yXoAGcwAOzgVZoauDWpbUSjdEW5aZ
02JYJJ9+/9iemd3Frl2EfHc2YAMTIK3iil/4B9nJD1aq9++c0p6+FjhzQrRTdYHoRV+Bb1M6/UtB
1pMfPGmJnguzbo0gwejqu0yb5qM6WdpBNjp/rNVy811dOvU3b0q0D11PrOfLOdxTD5rxBQYKWQYd
dJMxKMBj/xlZfZIv/A4Qr9jfLRJFJB8o0iB1v7H3L10J5EaLN5BrwH1e5cUzMYTTNy2lRjoyoPPs
r00O79boMWVw7az0B7rTG2Ne2v8mtXnywReG9+oFj3SACIXFmEYxy1PJzvWNNp4WHax24425OJRB
pcMmFiWsWj3cVoNrjj50FN16rpKyVttjXOI1NM8szvVbZCUotDSAwFVzZ+FPYJKTOavnDCpP2ff1
oO5aL3N2htdZd9jz6Te4hd63ldM/dgX4fBCbzcGbAMoIlLYDLMKs24kAMYiSXO6b3ECxZ7a6Y6j3
3vH6L7y01pB4zQVlQBVkzcyY3XbU1WlUd2FUAOHNBCr7JFtB1XXCT8HgwmJ2NoLDCxU5fYGNqFzk
xBW0ZM4vc9kjbegMKC2URka7e+bu2efmJHZxOdQ/0IGEblUbafZkuVEPBBGt2qchdcfP01SEH2WT
Wx1GMX31Htt1rdz4dS+q1qvrUYfZQY1fJbais3z+6wq96xp4s+oOM8M+ClrIE5kPfHbEfNcY3bse
h8ivGdm8GRS6AS5CGfP0XWwYTQ5wW0++lnEt/rJsrGQi+DRwM1pTfTePIgM25rTfYljov9dznNQ+
OCv5B9YDztNYJ+afvTHh1XJ9gS88ZAvPSAUgQynCWDP0YQbWbVmM1NjAiB6cZPre1j2YRFdNDuAy
9V/fT9AAVd006XcinbC6O5hnDWrIzNK2qrnPnRE9wgjkIRhw+z0sDTiIJcf6+jdeONFUT2no6ou3
EM7T5ysmZhc1IKcj22iSiHptBckBsMmp681mY6gLRVuSKMocL7wpbpHV7eE4DdaOCR8IJCbfRVOE
rZfL0+HITsPqUA93TtWGe0/OZJqFezdKtTwozZR+R0Jv3FjcC2Wml4yOpA7CLrSx8w9PW+mhgJ0T
KJZewx0DVxp84Hxb43+JWI4sYa+j8mfHyEnUVtptDP8WF4I+h6k6KskISAiMh87Hl05q6RgOkhkI
2/mz0Prk42yi5NKGMjsCLjbQI3QpbWeFeHLdrP9Yz6CJ665mqmJbwsEtR1hUNllMq04bl++lnc/x
fYHbAGdYb8V59HKEtqh9KUWjHWs1fTCR39UVPH9yLJ03HrBLhYeF5MZRIyXTEEA4nwuvQIgBfg2F
hxboJP0y3c/quTkmKt5SWWyyAtSRfKeD0ksppGw0LFZCTI+vn4UleFvdXgB1FsAY9RbQB6slQben
iExaCHgpc8ITmS8uFIN+c32UCxvPIEPhVYPXCEd+tfFsB2GoNpf6zgIv/ns16dOujibEMoZuPEBF
LVGhHcSpNJPo1Dcy3/jIS8NrNAxQj0H2Ql83jekUxciaILU1D1TlwnmcETurHDz9iuxgDrm185zB
QRW/+VTHjvL++sdf2vZLZYnUzKB7B6TsfKljwPdq0lOpS8LZhpuT24tRjAdkWSsOHfLNN0tXgHLk
6O7dfMwPloO7Zx+SWqbSjvfImmQ7I7E+uLWsN6Zm2Wbr9eeV4Vmluo1UzuoCTrxhNqvI0GHv1xAi
Zl17LwhPTgZWBn5m5IvT3bxVIbg0KF0UAJBsf0rAq0tx7HWgUDaa29G074XIEMctZ0yccTPO+9lB
QnGrqbf8jevPJMzlziM/0yhzny9BanrxMNaM6EnDA7lXYpK3GCTKQjT3sRNjUmIvZCwDk+15UhB4
Tr3xU+aJ59xDJlSxarEx8ReuG/w8QW3wD9HDGhyQF6XdV02t7zCPFx8Vx8bgbqifIGnYRx19kI37
5sKbRzrs8dyRF1MyXhVlsoiCl5GX+BNoFh6NNfwMrSeWtD20UTf2+/J3rScbvC5lGQ+4LXit88m2
OG955KEqR/u4u4OpRM8k7lLcabV0Nw3IP1eytYJUILnbF3ji1LFdbtzml7YYERm4TSYY6MXqjU8i
q21LlG52M2ZNnHt4JursPJWqJ3yhpUpQp9Uf17/74pAglRZcCgdqXfdKtaQaR3Pkkpvj7l2pwbmy
QwGyBM7WDlDLBKtPelvpycXbhZtlAYpq+MCuQUCVwLk+00I2UmZgDZHDwMvG3r5rwgldtCZBv2Wo
XLyazTz2wy51DzNAOj/qSrGzp9Lbqxj67SX0nUBxWKDrk3Jpm/Pac/Hx8oMdN8/3QpfPeJgXMTyk
SQMN4uXFjVOHmIhS4d+byCVsnfTlL1xvPkBri0ftgvde45PYCq05Z/rLKrgnLaMuYKdadgjdqj7C
jv6Z2Nl4m0VF9FhnVXsKCy6EenBRqB8tqIohdM2mlKfr03Dp+NFicNCPoc9A5+t8Gqwa63qSYuCY
gBbnUAc+1sIr6RwIW9dHurQLie8AmTrgYsCDn48UwThOErB6u0aJnHsHK1hqvLNz7EwYidhtq3eR
kWxhfi4NCpKHXs2CzcJy5XzQFIhyEsGVQha4lPtpjI5zJ7KDp6GiKtzqExClT9c/89KEgntzuMoX
EYx1UWqEDpyWIoVhGsHtlo1Jv7tFpiVrcbW4PtQFPCARC702C2EG0pR1Vp4YcWSha2lQ11KN73Y0
JDcoF9xhFd8HHlzWAOOjZB+Tch6Fk+vBSPH4viwn9eBafXdnprB6AcTXp5rAdl/OWg7ol9r0VMUb
V++lQIeAEgQ+mjwaz/lqHaI2yrK2Q8dVmRCWbqLnstfEbSwEXnRDlt321oyFaRVrWF9Rgbo+UUt1
Yn30gOZ6i8wWb+26Dl1WZtlHVYSUpjth19tx58LfGz6gIlUfqS6qD2qRfrLdcfoHp8sjt2IL0lih
aXj+2bGk2IX8EwPHFkUR1Y3unFGROxKH7p8MhS4QSoTGovq3us/MyojisGGnt2EpYKgiFZPH+rR3
m6LbX5/Ol97jm/n0KO7yRbDX1jc7tFnYDiN1xcpI23da3ePtlLTz3lO0P2LUcR7GGGupZmx+0FHT
iWCsKbBmbzzmsw6usN+rlaIevbbNAr2EbZVy72o5ypU26Tz4oFzeRTwXx8iG6lrFIeRQBcPV619x
6WrwAOhB5VkUjF7KJ69AO5NQ8jlKB3Ppu4+HWBTAZ0sToXwHyW+sbhbTerHlsrfy1HkppKGIsoCk
qBAuiLnzHWEoU5+hgcTUNX1yl3Fz+UUIZmR0KsyzaKhCETY/94WNzW/V5XdDhR729Q+/cENxOVkO
jzI/wDFXtbyYbleYOeyUWpEtgKSifqxd51syFsmGHOHlr7UQhlFphC1tvvOvpbLrjWmIzK+Gosfe
62jS19b4V1ZK92CjLXB0eoxt1GIi80YBGPEDT984F5cKHaT2FFOoYZpcPcb5b7BM0N9qyDpD5shO
AHGMwAkr1x8sKW/YfW4QO01ysPHsvK/QGvSLxEJzuvDC2yKJjI3w7/LPWfYcQijAhtYPblVMsZJk
5MxxJevA6BzYHRrqTlLvrF1JHOBbwzAfDCK2vaTmesoNbN1r18PggLd1Y4UuREFgDJBKQ62Of9d4
+gSnY6VDvmeXpW5/N2tcUPNUKQ+WMog9lNcNcNalrQcIZWlFQQ1AG/V8Lao4h7OLqQ4cF8fyXV3J
TmnskVJSA9iY6ItD0WZbum06h3z5/18db3Qwp1LqyCcLNeQSsWKuXmuoUQ1QtrbY8qtX1+ELRfDf
Qy2T/GooKO0T/SEOVFp5GBrqrrrXWyQcrh/bl3r+m2GWiswL6AVX4PNhHDd0WlcSqk3l1D3bFIIC
ED+Z3wIJPLUDMhOKppUnFUmUI5Ipo+8plJqTHrRl2+Xx0e2zLVWfS8WipXYC641uNyJwq8MVj6Jt
0E3hcNEtAvgLcjA20NZuddEcdLsQP5Jwwrp7LucHCQ3nFIs2Pqay0/fXZ+fSRqaeDxmDa4bjtfoh
ForpjqiWY5XWkp5ckz6QUWMdUoISqeLM2grnl4v6zWqQtlsE9BqR5WrA2rDgnY+Qi2r1vWnkyHaU
4/dIkRYuValL36GYc7/BpmmfRGnzIEXsHZKxzT7HQsYbx+rix8PMATDy0o5Y3eh1Uln5XLVswLlP
8H+35yPytQ0WD051sGIEVjYizwtvJ20gGh8LgWDJpM+3IsIEVt41DUmsiFW/XAzh2hpbGqWqvlEd
THddjLTn9RW+dKBfANgaFUG20+pAK9NQ1W2F/y8yTNFtgSkWblaWwAqn2XqlX96l9eJCc+KG5rRS
Cl2N5ZhzJBVNADKkCrxXYR3REm5HPMGsRdISGQ27okaN7pS3qybi1bwvtAAIvHIQioqjSiuRkso0
59bq6vpUlk1x75oQIF3aQ4esQWqepjwKE6Ze3sjYmnw9kkYwoShybKwCM9TRwC1WcZrHHCrlIU5K
HayKs1VkuxAYozu7sK+XLumbnGw23TLtsZ0H8FgkO51S806PY/vYUGDC66mjzJzF00n0c7dxm13a
ssTiUFFdmhBvVDqhLXmuMGMTYKnTHvu6at9HtoI3j56GZCeq+g+OiEkxWzVoEdIMXu3YbMB1RTeb
RVLImQI9GW0fgUfwnbjV+VVi2DfXd+ulmX093upIGrU6WzFwauhHPeIoA7I0QkEcqUq7U2vK7F0v
jJhu3CQ2JOqWTGq9dZdaGv+i2gG46vxoxlZKm0wFgAE+OPvLtUr3Np2IaPGqkk+0a7OHgt0UJI0T
HWTqbWG6LnWKIUBTtsfoHkz0GpesCERkMzKH3Zz2nq+GVfItJAy/rXJvPMWli9Fqq3c3Baq+B2l2
+k0Dm+I5mYCdOaW49/pIo9CPjoqUIn83JFm5sTIXf+HCsiVXoujPNJ3PUIq9RW9OOCLPJihCeyj/
NEZEVwgh2mOzAOBrBxWmcEoLMGmI0uCFqZMS5+p9q9vCl5OTPsimNt6pkd3uBwLtj9f3zsVXFT1q
po8HZjEeOf+FWqs0msOoNFcU3LwQMzH3VaH/iRTedJCinneAP9wveZTZB9SdFkshO39UkafaeFUv
bSYInx6df5XLcH0PWlmndaMFM8zUSNuxJM6CQsnMkzuH0a3d2/axH8xvMxHkIZlGuofXJ+LSlf96
+FVgVcSWmCIPEB0aIuZTSJUCYgtFTJ/Y8un6UC9gw/W5gR/0cjeoKoDE8zlPhlT1rLgCmIVUz07q
U7HvpQrh2rSqUw975UPk6u29XmO+iJbLdIzUMj7VLq/eiNXUB7KZPws9/eiRTt6C1bR2ljY6X4kL
geuWivWOFtD0rOQ2kPnUDoPCNFpfl/iJxv2sfUMODB/uss0JIh2CCSurjqM3gNrRo/I+pDt6QCzB
PTRlYdxbtKJvrV5vDn2u93skqGVwfTpe2mvr6XCpUkP0B/fxBvjKXJil1oOV5LHqf49jyL4Q9xwg
wNhtIgpg3A9179zqxdQ8oM+GYWpcyzvUWGykr8z5EZG4YU97CQ24Br/fvu5n7LBs/THq6/Jo2GnJ
MU+nnzNq/ntrcLYaK5e2DiQQbYmJeMnXcEBqUVLTC1fbdSE/fSpicQRvnR1peYiNp+VSMAS7hjEA
nywaEOc7xzKTwe0HumhTkWUHejyILqZ98a6mku87Y1/uJvi6D9cX6OL3cUMg+c0HOmtiBlIFhWb2
dGksJ+8PxmAVn6V0njXgYhsp4qWRgF0sa2peyOG1wiGBws51J4TsTmDWb0Nv0N9njrEVE1wciT43
nVDAZgC3zicSsksDT5eLWXZ5fdKLstrD5Ar3uiOVjf19cSjbWDRjqNRyt50PNS8yhADpWDOzAn5n
N/nBaQmBcOJsNjKFC9sDjg49VtgQUMPWMtnFZFHlDGmDiDbqTl2Ec5iF/2wARBXudUZDFXXGrVbX
he9DqRc6qMXhh7azmkoPyw+3rD19ZyPUta8jE39P1Rp9E3W/jam8VA2kuUMHD8wKSjlo+Z6lv8hG
IrU+0UkZPFEeJxtQZQJ2ZK/Gqv2A4prYj/DBD4oi5Pc0Lhs/dhetAjfOdlBV2qOSVxSBvQg4I1Ih
O15t6zA3invvDJH6odJTHWi0Uf2sUcnCaTksj/SNomPS1t+vn6lLkQF4GFpztD/NxZzg/Eu0Wk/+
RlrAOqpuEjgXfo1o3r3AFeF2CGui4x65LKfN00OTTdPRHtXsHmVAzJ0QYdypMu12opDGQzuUtq94
dvX5+k9c9uXqWrapY5HjAuoi81xFd1SytIVoC6x8AkJtOqO4TWM1/PUj/2qUNwcR5cpUqhWno69i
5TaO0TM10Re4yWJli1xyIcJg39BwXpQs2LGrUCeXVNs68nkgDxb8bycbjm3TI9kFG22f2Hr4O/Fs
+sErjfoEHrfYOJwXzgnVFPrOgB8WnMFq76o9Li72hAjCKBCjw+0jvZ3N7ociRXu8vnIXRyIsRzOK
fhuaUqu91RlgSBYUT1xF1cfKcORR9LhENgbymC9D/ZKA+f9v0uQvulf/s+7X7XP5fx6ep5/laxum
lz/zLx8m5zcANGiUcxERSLkAR/6t8aV4v6GRwi1ocqdj8EM8/R+JcgdlMABML3gPqhiQ//4j8uWo
vwHIodJAnZzi4f/7v2cU5Hb1318rbr1UmP/70MIAIemEj6xxc1EmM9bVksSMarhiyDEV9lzirltN
0SkdNBPlVCfD4hq7ap/eHQwvoYj+HWqHtAZU5BnQ/YzSKL9RlARFzCgEn+t3DVQ+P0aDcEZfMkZr
kCQs+YJgo50HVeLI77kWJ9jadeE4I+2rgrYeNRXRzFSPetWHU4ZPQwVIu9Zr472tJuNf2l0z+9Oo
IRJq1JXv9a2THEHc2Cg2mXX5nM7djPx1mPYfO2tpDk9Kglxxqz5J04qK45B4xZ1U1FnsjFiZDu3c
6A3osEwa+4KC363ELviHLucTemttEaT6GN3iQjQOwWTX/WdyNK3YxVHTHNtEArwCH5kfS6/75JVJ
kR9cHbUpxIdvzNDODqWC99A+1ZzwMMeK9qwLzZv8oseAaoJ2+DxSnvpeukN9U0mz8S2gyX+nkL90
wP53OgQsZM3/+RTu0uSPqu+S14dw+RN/n0HT+I2UGs4H9X0NOuYC0f3bJMDUfuMEAhsE9AJPA3T8
f06gpv+GqfyCujSXi/gFxf5vKzT1Nyqr5MGw4ZbgAojG6tRdO4Wrl9MgkQYCvUTKiwoI1cvz+9er
lKhPO0f3G01GN4Dqu13qFFsw9IujuAZRsIbvD92181GaNJk9CgQ6ahvmdB9Fbfw514S+kRf/nVP8
95XiELi+2JSABiU/XtA15+PkCJsaurQnNNc6E8ZJLGih1XXovnd7xEyPyASZuyZzwWqP0BWCqO5Q
L/bMoXtfe3bLNTL05adykom9L8gAqwd4s7px22QqHBQDMXHnUBLiy31SVsmwQ9vKQ4mTWla7Gy29
P5mphp/lPI89JJTZjIEQd9rUAwUfKwjb9dDW5W6R4P6QxNiP30VebYQBxQoYTrVpRr9jXWKVN2pP
6rdzktLW9uiLGz9MWFrujQke/uiEhgCJ6ZYC1hq9i8ewMoXhV7Yc7yRqfx8sJ3GTR7Ua1c+TTk/T
d22w9sNQeOo+GsvqnamTSRy6qOkJP1N4OsemC4uCvpoK2sAcJbr9wluscrJwwI05nQFfBvwPar0X
Ita4PZIRnODNGMbh51ICiQwsHYuaY52B2kEl2wvTI81akWNvn5TDnWIlWeF3ID1LdDm45wW3Xncv
LVSAns3K8oqd3WIv9rkUZn0n0tlsbkTlTO9D4LXCX8AciKR7U7doVE+J5YuobJ7TOvSe29obn0pX
1H8NhYFgmoi6/Hs06Fj8qL31Y0gG4y8SOKv8pjjh3AR1Pg5LSYHn78aLUVX3rVTpkxtt1qTcd66s
05taVwTBld0hyY2tJBbpUeO2zR1a4RhTFxg6IbGq2b3+vRMgaHaVPuqAxfTOxPZAw3bsqHpNDbAG
qUz4D1Hv6YGlwrY7CZhQiDwQ9zmBEaUdfSqgfvKr27vgy2MrK+ubprbTR2vGeurX45//ndczrYhr
9/PD85/P0XP741m8vqFf/tDfV7Sl/raUDMB7LfV+cHlc3v+6oo3fiHNQyaSAoVFxXPql//JxoWuI
XQuREyE3sQxZM7HVv51cMLmk7gG/ZBGkoWNC4+0fX9IUm0CgQeLhF7ooeKnr4rFbh72rxXEGLDMf
TxhMVIs7/K8h0ejnvAjZmfxoMqnlm88vT9Bbqja2aRkMVnMXq83T0A9femvcVx6y28Jsp40U+fxV
WAY0oGmQtDG3FtIIqzrmaBQT8sFQSDqi08d4qsOjR01j41V4Mwp2XEBKiGdpj0AzW2UYKdBBOaEh
HVBFaXdIFetHXJzN96921Pu/35jX0Sxr/SoD5VsQ3/PAzC8E9SWeXSVs+D64vGglVABK+MEshN8V
0SEzk/vEbT+NafqjHzdBwufdomVQUl4sGtkb0H+oQ52v2DRjBClbpSUNbXDc6O3u4NSTsrcUfbqH
Hr3VFztP1pbxiEjA7gGlguBF0HA+njNNaujamKGioP0VtIizYzg076Nsq+b1dtHgNcI4ARABSAw0
zvlI4SQocKRjF5RWPN5OswkkqkZg9PqiXRpl0W8kD/EW6NGyqK8QCmADUjtx0QyMm7jJloZQqLAZ
m3aLk3te7HqZOJIw0NWkTcCq1jsdODuYztjDliGHctbLDPrMUFmBi3nboVYq/a+26/4Vjp8lXK+3
5IXVQjEBNyZrUeFEDuz861SHhnfVI5nS6bAobLMcD4t14QEhoy05sPVEUjfmgFEWp67mElCudj9l
cbuXpOxBKqMUhJZrnEIZbhVFVrPI5uOGYq+jx4qiFCH1+QcJK4srd6CzkE3hB8vqzGPII1nLZD+W
KgaD3hbZZnW+lgEX5CBtURJeGBerG9Ga1bIexzoPKIjcGbFnsWqec4vXRXVqsjj/O3/6Hxfs0nAI
8NrsxiXHXh/nBvyb2/RaHgCTtigU4myU4KPQAHfLBwXArJk7W750q5XjE5HwYHvgQIVKGXYV53Nq
lDgbuJhiBo60lVNteh+zxmp/+cMWbAI0lAXa771ZuFiLmtZqcWF0RtmeIrUwT33epXuQmdp+lMYW
V+PSRy3X08JbW8R7V+tmusulXyjYDRlacuixBNjnXqT8g6+iBgLIB+0btv5Sw3t1e5QGRrm15qbB
mIGcDUsl31UCyVEwLm2g4q2z/6Xbalkq3jG2IusFbHD9VY6p9DNHOgvmsEgDrs5sn2tEqL86CktE
kME/jPEGgeDR0R2ADWVBg1vcrhtasct6dLuvj7K6m/gW9hoBxwLTxtR7rVDU2cDeab3DRhYxvlT8
x30bzanfGaRDvz4UFdRFGmAxNl7nnp2uRc6M80JAv9gOcNMeP7YaHtUe/iDPvz4UM0ciz2mC4bHs
y1c7op+HPq9ngHsQfz/VfTjeDYne+/Ukt6SO3+5wyqVL6YA3ZSFIrXZ4qGod5OW44H2kOOwPdg9K
NKmcf/BBL/h0ejTwv15Qm68+KDZouuKjWkDJUNqHmVKW9k7Huyl6p5bellrmpW/ylsee536Bo6+u
IpmWjSucrAjUvKUglyfDg1pF7un6Gl0YZdETox7KRbugCM7XqFBUaU0c0QDAAFjOdv5mTrmzsb0v
DgKJ5qUiAbRm9VIlg5bGocYgCjQSagXCfIy6Rv5Ss5MdtoiJvBqFrOX1dtPrCG80RD6CJJTxDSY0
hj93Tb/Pdel8vD5rb88rmC/YwHRyQbYTm50PZUllnJrByAJL6nPm8xRmu0y30i+5228pvl8YC1Up
UEIq+lIUwVYr5GVZpktTzQLXSs27zHHK+05GyTO5xJY47Nt1AmT1gpsjRGGs1QzKUFfAqTFUxb26
t8Sk+JmutRs30LJx/7sqtawTiqyLUJ9BkQ842Wo3lKkjKdc4yANGdTQ86H1VfQWk4nbQtyOjDjJd
yd2NHfh2TJIQfCUJJ1CC46Y4XzBJcqVjKI6NmGYYfviizpJZ1i5HaCgwjW0E/7Iq5x9JW5Vqvk2b
QSMfWQ1YsTq4x2ABSbUjbAPHqL3oaHt1G/mdN7mfFWl72dHmPoRIM3TttJ/SWv2mt3X7tdPcwQ6o
o0d6gHUQ9pa2F/ePZu8VOBHC/8qPZp20yqE3FftuNo1oo8X5dsvh/UGwvKS+qNitW+wibaNIM3iO
5FzUpZ/P1OlICubwDyUP8y29tkujgcml7rrkNkzZ+dq0Iq9HURPnyRRbgQNy6fqTMJtOBIKS5lYj
+sJOWAQOaegvFTqi2fPR8IdOk77g/TMxbqTsGdvpvhzyLArGsZxgztaV+P36bbH8lau9QOPSBT9A
FMaeN86HBABGByKj8dJ6IKB6++c0q0WQqfEuaerMN025cT1d+kZOL0VfAhZsa1YD9qqJnljDc0ib
RPH7yPjijclDkydhkGGbvVFRuLB+TCaVIod2+AKdPP88SNaGowgTh1RyFVAtXVt/UqYG0L6ZGBso
mktjLc8hiFCqJeT452O5tSXkJPMScNECtAVfe1fQ/brFXHNLK+zCqkFbWjJhOn8E66t7t4zLyMZa
Fj9Zr0bhoMmcJ91t1X1lYulNCpnuc6TwNt6wtysH3WaxKV4O4HL2zr8Pn51+ThKVs4BX2EM747Zj
Ycd58hJsuOh9mIdf3Zou8CCC9iUxBpi/uqYUXYmaGForSfgoj+5Aa9vvE9Hf57HEjyzMxveK3li7
66O+XUXEUlBNQdsdP2h1TR5vTfA0Ts+oQs75cW54yJqsKdDFzbc251KzOD973F/QH6HXefRA1hOK
nxjiDWW9dBPLfvDnySzeN55QS99AfutzPmf5x6xtQAsmU99veYu83UOUG9iviIK/VIlWl02e8BYm
dVYGeNN3D1VeWOg+U7n0vVmm7xQrTz+FVmFtxfhv3nGAUapNoxuEFCmmu1rVbGimqazADNVe4Z1G
N8rvPSPeAvFeGoU7FHYWhPHFYOR8r854Wk9qk5CfF1YNRkmIAK74r6kDEi1Q+OIgLDOI+wxv6fko
XTeKQaM7G2hiwk6PgMzXMM30k1jOG4fhzbZchqKmQq64mGesH6J87kVXWH3BB0n7Rre7cWeqIDyx
sR2P10/AhbljqIWAiXSQC+f4/KsKLXFBmo9FMNYKfoiARMtdKMC7B/9gHCRvl+1PzWsdhki97dOi
nEmMWllHAK3j/LvtKv20uz7Om42+TB2lE9aLW5ko6/x7MMEVrRVZReA1OkpPrRsOCh6wngjQKlVO
Y6Xo7aHTp/qffB/3HrLIf+v7nY+bGamV2iXu3AL/sFuccdNnKzP05B8NAzBkkWyjMbzsnFeJXyTm
VDgLv4MEpEegvk6wIVIoh21sixWm++/dDqqYw+SAMYWPeD5Q5mRV1WPcHJgCr9wJ86noUx4L/DCt
/FSpxg2WHHtILbSOG7c/0kDUNw7BpZ356heslTa8fGyd3sbGUfaKPQRub5dfIH9YH65vmK1hVg8d
9rrjhAhSEQxwGB8Kz30yimrYKEldHmS5PpxFmnetxKxDkVRkuMRaU5SJg6tG6EwWiqduLNul3U/x
AZl1pBvonq4+phTJkPWNXgRW2ti+NEftQ0tXmaoUER/e104T3msxWOZ/MIdgl7kUifaoOJ9vFux7
KwTdGRZ/SzSN4xnH2DzqjY3w9dK1uDixkFrTXEEk4XwYe5gUKpbEdyFi+n5dTeZhcjrKLKY0wi1h
qbdLxmGGogc4iyjojdKNnvTmIC2+SanxIp+ruE4CIxHVr59oxiGIJIlH9YF38vyjLKPWejrtRWDM
LoTHdjAB3I4i2Yjn3s4dmTtYEjArbEM6bufDONVo1roZDewE9KLSuZ12uEBgw6dtegstV+xZpGMS
UiHTtHQQqSKaq+c4n8ZBsUklA2R0w0NaKc2xFlPxGONSjKxl0W6AIle0be4qIGPIFgC7IrmhxLe6
q1KrxlRA6ccgTZE2f6xzLHmfc9J/QW7lie732KrVLyjVedU+q1GW+OykU++ciBmU+uP1o/BmntEO
Jk6noUmphGbIap5FqadxXWFfkTmNghSTWhxVihm/xwYafNeHYpusZhq9I4SK6QkvDiKAbFaDhU1Z
hl2YOEFegTIrAogbg/foTKbZfgWBqqaY6rqy6W1/NhUTXQIy33l+FEPsdkd4AFUa5JRhPzXZmCXP
6dSKEgFi3Nr9dq6sd0g9Ox8sOovWbTaqY+uLWmrjfhKO8dVMs86+G5sCz5BGGPYY6GJsoieF9+ml
O5JI5BuHmXDP2APAGLoIBEuF9LRf2KXK0nijjvd8UlHu+xB6IwYbAWqsYfi5UHPvBq0bc8z8KM2S
8A/Twyel2PNKAQNZ9IcSvHj1ajJQsYTlURt/hBBgIMpNeG6Xv09xBhURj3RlgQhqriiowHkCxPxd
lUVsgr7TbOwSZR4ZYJ+TNITJN9stEsqNgfHKfTFkYQRGxhPFmPipZZVId7mwVdM/R0sJx1uk1/Mw
SEtoyz8MNyoSKnxxIy0/LccBpaColSMG3OpcpF+M0YhB5ozJFNofnKFCIFGEorTeV730nEMz2UZ7
6ha8WdBNlQewqDYn8CeRWRrxTlZe2hzRnbW9d9mcI1MqUcas70Ncw6ZHOYtceVKiQm/vwqETwyds
NQ1rpyWaejtEcWn5yjjP5c9GD6efadUr+r3R4wcduHFiO7eNY+TzA1oCqTjpopT9KYqqUOyTlELw
Vy9sMivgGrRd1CTD6E+ToMpNAM5kpooCNQbwd4YcoyTaUQyMky8APEPdj7iUK7iipph+lJNBT983
tDBOv3PasnAXNlYZfgzD3LVvNQsph0ObgdP5hlhmgsx5WQr7eYSnmyN4WydFjIRwhwLLHh0K/GGy
WIzqhyjuelyrFdHaj2WmN3JfzI3K98jS+0vonv5TVHmL/bZjF9GN0atxTkBYO/FeZk5oHqJKVR5b
EtLMr1uZjJ+MXoQaviemVez0abDEzyYJ1W+GAf/Sz21+mz/rdcdD0CRlcxBIQtyrkw2FjHKeOn8R
ytB0viOSHhvRUDpdoBUELyCksuSrLnRsY7W2sky/tcK+2fUUGfsAj5kqQoG1VNnbM/A1zNjAlGkD
4rS+5c0o0Xq0x2KsrsfUZR9W6WPbpdoPVW8znOKGaTaOMlPGT14I0upkqT0KGTGs0jGIzbYyg6wt
4bnjzt7gXVmr+s8oxd5950a6MxxnEnELQeR5lAeEI7tvTloY5kP0IoE7zTbu2gBBbNcvI2Wq9iKr
tE+1NONhV5mVJ2+d2iLnEnFWZ7duOCEkacoy+gEZIVX2OhqtYMo0u/vuzKnVPQEATPpAQDkn481s
oiAKwM3HtqzU6cGBxIbnjYzHmNrr3HkgyYbGyd7VlRq2h9LK4BznhRuru0EZivAhBjtoBFGIzOVt
2vSRiWZvanyaMxTlv8yJXbIYaYraZJGU9NfTTjOfuPjjL6DSwg/c3Xq2L1vbTp+Usi65btxGnW8k
d+ZfQjW7b9aANfwdRYP0mze0SXE3qbLP/LBtbPRFU+J70IJZ8VPVQ+0pHmhU+3SwOphwkT4oR4ro
TRTIMfwv9s5rOW5lS9OvMtH3OAFvImZuAJSlKVqR0g2C4pZgEibhzdPPB+1z5ohFtTjqvu2IHTtk
qMpCInPlyrV+U9lfhmpI1dupKrT2qZCzeqei13YC1kbxaFQ8c7kgDpWnYbH6/KBg9FrtragRS0At
qL6X3SAASheK+32YI686zN3U1zsv6/X0Uiaa+llJVCveyTnLlR3IoPibMWqa9IFVeuOhgHPeh12Z
ScVPyBjdrZbWWXYZl6OnHc1RtZ7sRG0hf/Sm/pypXNgBd7uJUrPZJzc9zrHqXmgIAC+Xsk/KMmyx
u1c27hgb1aouOw4Q+PE2H/2xag28UZVkJeG1xeCrAsL2pnDHsf8a0c6vr3BTdTrf6BPUVYglEAcj
B4PMoAVneZsvlNS+NGqrfnHtKBaPQJ6EdpG3im3uZ3O1XwdqbrSB12udHmi9UATs83LQt4XbSj32
Z2QhtTBW0tkKWmMq4udcm8RXOdT6k51XbrQ10TMHDGHkGrEh5QyA7NOPQ009xojru0jJ2+IBO6bG
e4qFTOOdg50FsbviKuIXUEzuDB2HugDWt5ldaJFn1MgWNfjyquoYZaEDwz9BqUv0UVg2VVaeYqSV
8ye7zA19Jzzcay6dGNjYY9LJKvJHifkBMW3Ii1DQJnRZiFnTBd6qugDoNUN3qJlZ5Z+VvE/sIOuG
/mgq8TQezIWXt/HcVG03wHIE/mleNYs9osNL9b2h24/ZST8UL2PiON9qz3ab10mMGgCoASjBJlUq
oflyUZDTFfg4Wp8IG7nR+H2Uq94t0apt91VhxNNRskeRU5+7LKIoN3XqBP8/b6Invbbr9F5xe1Vj
sbv2HKbq5Da7tc8/3KEag+1IIaPOPGiVJlnShdubxcYdnLJ4cNVl1R9pEzCWhO8sra6aZBzFEelG
L9/HsekBrEP2bo78lPtM81QqXdaJAF2ewht8sSAs/6Xz6Oq/YB/RxnfpIIv2Fa3oiS2URol1XRex
+82sooHDXkUF/JgC20j9MtNwDZ7tAUeUqCIs7yK7EwLEgO0yw0FZTWn9icyoZhlLpRyc/YRvtPlg
ilnVTk1BLfHJ7kUb30/MdL+bB8RWT40JUW9LexE7kiyejSRwjT5/gkZqznfzYCCjwONn9Ve6rV0c
eGI2+4OV6rV6UBV3GQPI9w7SUrNjHK0WJ7xnmSzU5HQtA2xr0Y2/yNRldPclAsApNAkkGYOsHTSI
FyJXh30zD7oRam6qyVM7N5gKjHLknaNZ37Ex/UTtS+VLUQhl3Gm4WoxbRWWES1NPR2fLvTLXroSW
llMwdVMB83dQMwjlIoVFVsSLPt3ErSL0T4NtKNcIPVTO5UA7t3uVnjqM12Y8V1RbHGFq7X2igx/x
ixahoG2nOFK7ccoMZTe1M72XVcSn/eRE41iCkYP4B+mjV3prw/FERVRRsspUAhHZM4zcbsQy5wWd
21F5rqs45Sidi/nxRzL9PxyJ/1gZnP85R2ITz7L7GX67/vjf6FvD/gcwBhdoJgVCQC6r2Ovf6Fvd
/MeqmUCbhXY9sJdV3OSf6FtD+weAIlqbaHVR5wCe8P/Atzq4XFhNQGWAlILBZaQ/wN6+radj3shn
0CggDwWJSC9rLYX8VAlDmA9teNNmibuYhU7Gvqjyo6wT8lIJb7Td1unDTxNz8/cN9mfc3tuKwD9H
pEuMFBTQWOoQb0eUBUdQszgxVzv3wlCrXRF9VAw4d6v/+6l+IAPRqoEpfXaVtXUcuyLMkAMZZgfM
OhFVsL9Hx3Sf+qfJ/8aT+r392vhHGXiH3z/e2TX6x/NRBuYSxdujinoOFpwBLeVNGcVB1Lwm7SmP
DFIGeSFt6cexQgX6uqBHXczf/3RcEHysMnAMDO6Y59f3tO+5sGEKFJQILoqo2imNdg3A5MI2NpDH
NlMmb/Xc2rn2B93lt9UyHpjyOtUkwCAA0qjKnU125ypVjHI4KAOOCH8aGjJTR27yYXiooDmGjhZ9
1GJ+t2rXij50P6YYRKZ+TqtMoW0Ucc+QrZy/ttM0HJ3M7cgdlZtBdR4bSr53bZF9pEzxi2EhMq3q
NVT4EQs9W7rqRDJNRy0JKjQENX/U9K8i6kkcJnHggAgNj1zQUV5//2bfbRjasOiq0BylXgdk7Wx+
Ia0r0I5jigwKyO6AtC1/mnO3mD6oFL8tOP14jywgdMaAcqzYwrNQYMe5ja5XmQURjjh1pW0nHecI
tbwY5/iDmsvb8s46FPANjjQV0W0gPudLBs1SajG1ngVUk/x0uZ50gs1HQqnv520dhIIs8h6ARc6R
AXLJ80rjDAywHt+mnRMFlBOGze9fzi+fBH9g+iSrktL5pBVTkTX9YGRc4Kpoq1BTQLhFvhgZaIA/
H4mbxapMRZ3qXeMszjyse1AZC/JExatnDhA0Ddh8HzzQr2YN1VyOKuDwnEAcPD8fCE6VQZqWlLRi
PXlwrOa+zuUHQ/xQWf53afPv109dk71LOxMa4NlKU0atl+rEmxlajY5SZOg3eVRX+6Gp7oFShOu1
SoSz1g+hoXhi33jwG+j3qnc6zUMUbTur20wRt+nfT/Evnp1NxvQiWQsZ5bw3OaWyXVS1BoG9lA7A
niIatwUXnrvfD/OLNYNrMOsSKCWF+HP6eaFoBnk2yNqF9FOPSd6V3DfhVPx+mPenoAvXB8wPIQPa
BmXrt6+yU6XWtSmpvjGNX0mwp23cZQ+qh8GAKiyKC2r1zXMq+zMep+gzVHba+Hrdt8fUQuCgjut0
jyS2dahRR+qd3vje9eSiY049bVF79a/ff933xwj9TLT/aetjtUlUePttbQe5CkpJzMp8n09/OdE1
nejb2Xj8/TDngopr7Fl1oSFqUqYFt30WTjVvGTwxrVi/wT7ibjRux7rAGLmKkGEvm3aog6alo+fP
+jTi4zQ1+16gt9MocbybFVHZGzWvP4i9708WUkPsDtakbwUVnb2qQra6Ovco40JYBTQ8xzfIAL2I
bt9bh64YlT2GG3+ohvJjIhDwYA1CHGLazybCVgqoimiRA2FwNtXo5j4SYUekiz5oLJzvqpUpxnbS
15MTktl5QpRpio62Py9WzrFy8hIjCnsa2R+Mcn56nY+yfoufEtlFVJFRlJDIRIWWTGLEazl/sS/0
wag3eYGc3u/X0fkmPh9v/fufxktUL42HgaeymitTu1jqT9qfxokfQwDxx4hoBcafI5bsSgXA4DGE
l1/a5eIXFI0r8yPaibaurZ+jMcOAaEFnB4o07J1zBpkuBDTbEpQoKq3jZWso9i6P5PR5cJLhWlWb
9qVtW4BuCxWcYrppNaIWzJvlIz/18wDw43sATqQNBYD53eNOmC9Rm55FAH96N5RW47tr1Yi63KbT
1WGTedUHa+ZHQH/36CQiREkAIvTp375E1xoBbpWDCEwkiQFhFpgl9lOJsxUiogvqYPdR61kYi0Xw
qo0h5MKubyeR3AiN1rOaXS9lvTecW0CQ9UNXRx+o+v1ijSEdhMDqKvmEnuvZGrMWk7sRsoEBTaf2
VXENsa28lqMwilAy/OP1/GasdX/9tJ5r10CmJCMsznUazKrxlz17WzD3HzzSGlTezfhPj3Q246pd
jAB9yNzH2HOpn8ojnSnQceZp9tK7WU+gtVf9C6quf8aGw3JvXeY/bs7kauTuZyMvqegsxWhY5rbS
+1Nji4tGdz8Kdu93E8cKvA+60c76mOdcOA5HtYtTnbSmSJBEQoVi5trnW5UaWNLeNln8WCFFQKvh
iI31DmWmDwLTuwsoqTsPC1ED5i78XPcsEsYKNXfqfU0wxfFfTmde50Z+r1ZAOfsiOWlN96DiCN7S
bNOb6PCHq+hs7LMV21WDp4p2AOprvI5D7uu43+IQ/8Fa/UHMeLOKzoY5W6yaHKt6pIxAr2PeOE6/
d5T0paPE4tu6PNKs2ohhxnykPwBlNdFuLZNQa4fd7x92XTHvvgUIIoB5q7Hw+QWD1nSrpi2vuhPZ
TZ0Mx1RRNoqW3Rt5REG0+OMAyVOvcQAJbRYzXaW3W9R1olkYE+K3iQ3i0HR2IJxDmzVlW9tpqP4r
kwzkmKeDI4Pg3FlbPFGGocVrfZ1kbw9u45hYw23rpUf08m+1zLuSdiN9bXEuJdbv0IBcBDObj2L0
eWa0ruaVE8n/HXD355mRQNumHzutDpakNPsHZESJUQumgydF1GbzqaQRK+9z06jq7ZQP8s+ATYSN
v6FbK4ebezjq/W8nvWwnZek6kkKxjJfMMn4sdvKHFZQfYxDe4XEBIYQU/HaMKksLNBZUBN+n/LNl
9Qh3JDdu593ZavXcRX8GIvznI/00nP52uFEkxpLEWRNkSoqTraiP09Df/35vrDvwbG8gVPbvRzqb
tsk1E4oNC9ARp7d8e2zCscQPOGI3EhOC3w8GRupdEsPFGDwT8ZY6FJH+bG9EFsZ4eZEofmPXajC1
M57QVq8pzfd+seccownFVcLWVgTuhl2EFhdXTwtx094yaN9Ecl78vM0sO3DdTJ7cOOqTpyR2rfwa
qHbpHOU8ZCg7drO13OuLM13no6Y8z6XqXBiLuogvbVsjcGd3ZnUaK24TfiqxD/Zn+qcM37r9XjR1
c+M6cyG/lW6qnyJM5sSjpy1Ypypav1yOk3dHv9XdtI7iPAKRKW5HPRndyxRleXc/j57yWfPSttq1
Y1vdNqi1BZrW2pFvL8P0SR31gZRkceeTqRbFYbINZKzBLHxPOVif4zyWV3qlOdeZY0lfEZ3cm0J8
t6x2MQ/YvcEalINGwytOlrgOp4rWdddAVdrMeRzbu1nnikgzGgT5LioNbkiNJ15y9Ga2KZqcx5K6
7Ig0rppQ/GyT4VmlJdH5WJNcRrodY1PsyqU5Dl1q3Igu2+a4L16MVhQda03g0CJMtFHrxn5SFbE0
e2vW1EtVK81bbyqMcM6W+9U94hroQIejbIL2pmjcbdsn26jOyuigIR8XYCQDPGEsk26vVFE1fm2t
HFhi11fjdqC3HBZG6oDd6fSbLhKy3xQWntjYvE2hNitLfx9Hpf5odRO4B3B40gonhIqKA5ZMy4Um
pOoLkIFMXLHpKpRVfKWpJ9x+1eRmLObjaOJTuZS9X7tqvSukcJ5tMBS0wztjMw/NldbCAnIQ803U
ub4pJln4rEwaN/n03bULMnz8JoWvJqUS+XWxA5R11FVkI5ADtv+SGElkgV3iLJQteaikow3mwZFt
ACrNoFGnixvNUdRb3ld3mqAeaFdevXy11AXTH15a7KdxzjybJS61goza8MrvxjDNZLPuTbXWlSql
C+IsKWhFm3pQ1qr5JNrlK3Z49ucsN8pLDezxJirXL5gKeRgqWx7oui5aYMfKQZf6d2mYjRWIMan9
QqQoUU5+D0pOycVjNsXo8+MJ4A7KvHb776Lkmze3bumr8aw8T1Z1miveMYFJ8+sZNILRVDCXZqSi
ZTEE/JCyB6U0Hpv1wFeWyL2Q/KgVyV4/pV47czsBeL30SbUpJ1XbZtpwAm2sB609a/ux4G6P10w+
1ZslVx9yox5an10XB1a8lr2wt65xwftStiQvrVWAMInqV0Ntsg3oeHmFjdRyJHUSp5wd9tc4oSsU
GHaCRGrzZcmzCwpz2kh/tYy9Z2eafaQCTnm3PBbWs4yQIdLGx4rlUd7qbjJVgAAQKirztN8nrafT
thOluB8xP3N9Vav1+179bi56HqpuH9qJF7p58nnR9ZdYYZlNmtr4joL1NK++exCUti7arM0f2wjP
Tg3R4Q018kQcO0JbPaSJ3ysICCu2/tqmir1N69Y7gFXTHMSTCsAG2lUjzU2cd/6cjLkfe9Y3Z0gv
2tw6lkm8HWe5WbqWDSRMrOvtqdhgWAkqTdUXUJErDNLtqk/xkMsQ+qO+gvt9bcwAQxVowNG659+P
yw7WxN50W+ynvENSmL6pel/QNt6Cvwg7Doh8Sbe4YwZD1j9NjgjVDEsrNwtzLe/+6ou4rbik7FvN
3nSm3NhTv5f9PjNo+1oVTeoRBGgUchD4WOmMHY6WtvFUA7sLy7J9Jo6Fnk2r96jO8ZHLbsMtc/lO
1zqA3iF9mTufEEcarjObsBAjY+fXi5jkdtVC/aqp40gSoJ8U1sXRpF19pQrDrrdAZ1Yg98LFaYj7
9rXN6lc3tm4XNc/3bmbHaERFRX2StJE3g5JpzcYu3Xsj5k23lpmcsn4BQueOGOYApKrvJtEtvG9D
5j4mpeqNjtBvANlGfF0WJzqAZPnLbbWMpvJgf1JLNAMXI7kyy+iyS5RPpWU+Z9UQSBcAT+y6N7ZR
ThunNfbxvNQ3FrSSu1pxwPR5E+G1VMY0iBHcYz3FvacdrFprimMzT+ZtgU6rr01RQ/Pbq01/djgf
EGV96kpsECK3z/JNUdbjhEowSq3Igeyiie0dLUr/3Sxkr26yOZ2Th7Ir5xtDFdNOAbh9Gdt5ZO+W
tnAuuhKd0XB2FzdI28K8yk39yJaLL123UsKmoZfXUu9OsskfOxBsi6a9tv30pA6TLY80FMxNP4zR
q+fMU40embrsFsu6yY1CcmMvBArf8jo1qnlHWhsq0xRyXwhdMR9d4Ft5IzddWWIRUJjBMCdBL9tp
n2K+gWEiMtyU/3oXpA65x1OWYy12BFjXmHct0MdvjVaT4khY8OSwG7Wxrww1uaJEsmujdrM4Y7DE
flRfp8N12lLSQ4sNc9ekOuS52bTBSN0Fa1W7vmvmpj8ChAEBqRprg350s2c3Tub82CbTrPmmhadc
UkyZ38zelLOh2aJWVOvNobEOWWw0n7wJ1xMLWp/fq6VeB6hs5N7FFFtLUFOh8FnMWMh0LdDIcqaS
Q50U0FWy7JMxXh7coa94QFl3j0szDtScwG5mQeva5cZDaGAfxb0Tkvq8xqpRvrYVVNIAUMozkeqF
IrSkaN6ZbehN3nwb68q4X+yivs4VfNjxKFOnNGij2bhWDORzfS2eZngRnsBit5mFjnAlAms+JtyC
a6NSXU3OjNG9ZYAvE001+sWQTfscQ08YzcWIyp1qNeler52+BRPnxddY/7lfagC2yKjjPcaRYk1x
qOOg09KuQ9s8RLWytgKgzU8eAI0ss59bB+saI1fAUenDdNnpysGS9f0EpvtL6mBcnwNI2Uob9yJm
b1VRS8fxurCL+SYpncJPVe/JyLr6SjrKHgG6MQmnxCp2jhR6wE/FJ22qALw7RGoFLTxfGyJkPPUK
/XS1LB5bK6PbUY9SDefay666Iq38LI7j51ivSFCi1CWGFvUev2lgnLq1wOmfr8sJkNPejo194kKD
MGIkP10uKDfd6HYAW6fstZjxc0TKYHQpGU23kRntQM5eQL+q76pV3B2AbItriyn2RZ8kl/g0HLpE
NTRKjfEG2srnJusPY5k3yaYWt0XkPgDza09e5DwVSopyb2lsFwudU3+aLBreFCcVUwzFc7wwK4DO
BrGTnA8BMS26boXp7M1lOHlFcu8KqwqLuSc/HMSALmlpF3dAkYbUF+wlSBaKo/hebt5lNbgWxVbU
ozlXzYWrJ+0z6Pi7ONdujWh6Umbgm07exfs8J+Tk3cYykC/kE2P7RYyLMWyixjAAvSKjfGOkHDZd
dGgWc7hJO9zO/QwwsucLJAe/jihVP3WR29xJEt9T3ZYdSOFFPvSLvMCIt2hCDLzuUoyKQ73rdobo
nLCqpPi+JOquj5rpWUqnyP1VpNCvMXVLrGwKMZx5cfr0W1FgxZiggyo3HhaBx8bpr9JMB0Y08RBV
qavbRKSfDKOqwkb0RQjfF7jkgI5rP+YXsVVZpzjP9B1OAb1vDqTj7ZxexziEdY2+8RaNg81px3sI
kPjRpBPYb0XiLF2hL9AkgT1I5zvMJ4oFnYxPqKce7VRspGtvuZwGNr1ss6+UHehYZ5PXRnU5aka5
B209bG03afcwxkrOYbcJPcXJYn8kDISKXNb9GFSJfTNPHigqvb5ycgjSyyzqzLemott5cPTBUeUc
3Dqt3+HCsAYMJ6cm2tkToO1c675PQKtrX52buvXRdyx2wujmOHC4lLz2sQPQD32GwKwTAI4RmZCV
xl9tfRoA28UxiXN7B3jvS1lDLBzUeCkua9TrfWLI3LEBEnFoeq2/qiVJVgIR8YRyeRy6lpyqbebZ
k2/jgy3CVKgxDTLqhdivJsNGava2NmkDmWDM0PhpcK+clqj8jj2zcmgm6W2GrM5Mjk0n6cBeEVUL
r6EwVacVfkC4GU4LckBa2n4tZxqecA2ehBcN2GmTUc0poLcVvCi3edObe92JRUgjIx38SkyfSvB7
vlkp1/EkvlfIC9xmdlfmW2P08hPWqqa+7wijSZBiXLEEWkcZBv13EF4hG6d8WUYPJh235ii+gOEp
y8up1OelIrE3ymIvrNS786IVosEVM57CHrGCHMmNrhB7b+ybKTCcuqwdfMWmqbsSRefQpoomrws9
Kfhus+YJ+66hemNs6bgMWpjOKizVycj1o1xB+DcIlZRRoCSQFveDWbjAkrNOCRM0YDZ9PhvzU9rA
6Qlia+QLZIqHInFMA1Z2ruOLrvQKP4ZdBFKyKoZ0p5rJiGx8okE+MJA/eqkxNkbpWIiS9MhS88e5
HZx8M07z/Eh9Xxi7Ws7et1gXQxeCMpaXQ2YkNyi6d/eeHfefe92Kyk28zMl0KbNhPPKTmvJljCEl
7LKkcT8lxTJAjKjyyfiaptK74dpREZVlZhgnEhJn/JTgI77Bd8LT/ShV0IQYlLiMTokcWsDAcnLS
y6xv7fi6MmbVCglPkpBUSJ8jqbuUuKDup2a8G8tqOShlbfEszbemE6DQrbJrfVlw0fLpfTfGsRBl
7T1V5dD3F5SjwUAr0vB2QljeLiUf6/YTrhwhBZ7S16UViw2Hd2SzGr3rGYD1FT34l1HLLiC8dGFU
1joMD6XsGp/IJl7HJm4eU21MLqEcoXlBZ4Yw2JsJdezOnB5RHbXGYSejB8W7T9PmmNoVF3EEjggF
Ep8TTpItB58ckusqAUxmfkvj+r7JtkZ0XFUgL7ma4yXDh2C2xS1W3WnqrSW4Fk+xmk/oRxtOsccX
wLKApI9c2JRWC6NEbziCexWnudS9xFHarbdlp20G18CghYm+RhPhAm/6jVSRNGueTOfLvHgIFiKU
FRlzdR2njZHfNo1uR3usfsY+WBbW3XWXWNWtLOGCLjcMWD2Puia345B9ERnpfrxoXLWuluipcUPF
loE5Xcwt8OQks6jQZU29TTLzKwUPJRiH2QQc25SXsk0vk1rtrjpudTAAkMJD/Xvsel+LmjRQJpDu
IlV3w7So31q6Bj0Q3SVCO9Vwm4ecu4Al2HgzDamhuUD8wgA4rdWfRr1+lBeobzSXTl/lnJaST2+y
IOO+rXTmpW50MlcBwrZhXKgbRF+u7TrDUmYEJ6NsJYI62jZXRXRKbeSEoRQkITf2FZaMlZ/yVbcT
PPSmzre7JVAJsuUC262UwSxKv9O0zYjTAdE9l0E6pIE6kh0yQ9BgwELTojxAu6hRBmrsAhS/TD0C
XJziR1Xaye2sFoayNZsq6a4KC6cBXf/iLVCAHOxfEZuF3uLHo+EmAQuSy41T2i+lUCi6lBVFmYZ6
fHkJmrZrtsqUJxt99XoZPL0CrJTP7XUs6oiCjhEB+ElUvjCJW77pa8d86ObpQiAs5fpOKT9PQj04
TTSSwpn9NG6qmBV/rcza7Nd98lADMpOb0TG/taaxK5z2qau5he2LokvgyGiJHTq0K6+1sjQgd1iw
4tgnD+Sk8V3nya2V2wjmoiFsHXSgtgFIc+Pk4ufTbHNkGlw8cophejDtyvQpfdU4grrRGLYO2nhx
9zDZpbS/9ho+D5lwccZaUgvn0EwL9GWV4QYUTLwrt4lTRsqht5QrvJa1bZU0x7Eargf0k6m8ecde
kfIaCZEN8HMtnCE0iNDqlkHGYa9YWgzGazQScPmKJS5RnMP0rYNeQlG0tK4k8GTaDYN80aIxm4KZ
TBvHrkKnngD5Zi0mTEoA8H46DaUgKrrpwj3Mqb7nOQYSt6W7qPdeRF8o0NqlTX01V54qkSWXk+Ko
5UmUKqJEXjdFh96tGz3yGwS4FN+JcJ87DlarXsJAoCIaRRXSHRCaWGV5vIRiIMHFU6+FOOctonxI
BDyNJbGTpyoxsvKyTfQKyrrIa30T27oYT3OEsggC97MzHzUZP5A+ISbqKePSwambzO+qmItx0wru
h4OiZ2FPwfQAI7t7jUx7fGg59P/K1UZAEHGV4nbJnY7EdFjtkqSouT205rSGmgLQ7AKWJInznWfN
8asYO/XC07J4Hy0oXweR6CrD9nOQMAcX2cnNjPKQ5W6z1pnqckvtWhbWneycJJpImhaP886veslt
9POI0RI3L8WcWkT7tdYhxvtqH4MC0rZJtPAR9G2FovS7xY7oaidSUhiwyjS5IYcyH6mJ3xjtUu5F
YRgQclrrNBVcjLTeUELO0DE7ojGdP2QQW0vqElrVBoU6uCb3syKzNjrcFgdx7FyVI+rbotGXWnkZ
R9AzimpGULSGabRy4RMB5v3vC/3nXQWW3w9Ek20hAEK7/qwlhdbDkiTV2ARt14RwpKmuI97mPUTT
3e8HOu86rQPR1IO5DB0b0OVZg1Gf6g7ZdNoXdBW6wMl0GRRa9iQS+4lL6xjSjOoAEJkfCYycY2V+
jGuBFwfgjWeEtX6vn7rwCYDwWMlBu0Fey3dqE4vrYq4+kqI7b1yuo1jg26D6OtbK9307StwpHfYu
TGNi2oFRagHMx3q7OO62LOzh0A2QB34/n2v75ed20I8R196lg7QQELuzDhfGoLNRjfQSy+KkzBde
awZ2Yn0wyK9WB41RD4UWumj6O71bE2UMK12hgumBsjO3ro03GJhxZR/0m341EIJqyJtTGzLQDH47
fzLXzUJfgRgmNeRYiXZQrJpr0Zf1HVZCH7TUfzEY6moaPVAUfCHzncG0sklBcSRHPcscuB2SepBn
t6uTFMJnv39J77ALvKXVtMq0IQKshOiz1afC546BmLP6nr1TGW3t5jEqNpLDoWyol6db1zrAPv/z
2STI8YhAnWAFnD9g2nhxrEbci/IW1ZSkrdWnKdLHoBR5FWKd+ZEA3y/2GIBIyA7IjK777OwpE4q0
DVJPUKdFnFGuVVu/N/9MzRTHCVI0Dwc6kNvEEOtch9FSyRfGlC3mYFuCfYuwMEkxP1JX+MXa8CDf
qiuQ1F6RU28XIrLpSzsaTF3pnorhrhz/MpO7Jv/0wbr4RTRkGKIgbBQPrshZc1W1o0LIDCVzPadV
lolP+LW8cPqB28mPsMdvAPVsDTWv/Bw+sdO4e5HZl7rTB5SeHvWSaVZacw68yrtxxj/TH/wx1WxE
AKO0z51VUujtJCQw1+qerIH6k1bsZUnJfphleWhA6QQGOKP976fjHMK0NpgRE8LbBO0YOAhn0VMb
HaPSJbvEbbOdF89B7rrXWeNxF53349xt56T52on8+ffDvn/Xq/gTcvus2VVj6CwOpJz+aJYhylRI
xBAsN5y6JLBa+w5e4+a/MJRpQXJgV3pQD97O6FTWQh/WSkVBWRhnCxW8idZwzf4Af/d+XXEggAzl
oEMLirf3dpySdpeHQGITGHUW0qYNu17SX142+GaHM44RZMgfxbgVePDmJCJxMMwfmB1ULtijb8d0
R9toFIeTvUdyw58nbdclmlivQLTK1cdWE5/hbO5j+hq1yn1VULUzursso5f5+1l+9/SoHDmAwAHA
I9b27hRB8rqdEYRoAivlaY3balSDVVXcaLim5fvyI9LMu3W7jodkCWLB1GLIL94+uUWfS0V3nq7B
Jr/pLha/DkH7PXW73z/Wu+RiFW8iuq7Acw9R8bPtWNoUEGzuDQHlcFzzrNoJAC7dSUt5IAlNA1cf
wv/eiPrbB8Mlzi10mniBnf/V4Fo35Ar9E5oQSreFi//BazvH1wFSR0mcAwuWF2Lw+nmOBlSp7mKX
E1hW/VGzo2ujLULJHZXySBXv9cXbxlLZJtL8e+Q/Ilc+VAX//e/137xWcm5SNBp+0P/+/bvdt+r6
pfjWnv/Qm3+DidI/xw1fupc3v9mUXdrNt/23Zr771qJU/i964fqT/79/+b++/fiUh1l++z//8Vr1
lI74tDit3nq5raYi/zmr8jL9Or/8zKqEM/gvWiUWJOQK8HsQSUR9kF/+i1bp/YM/5LgC0btSH368
oH/RKvE7sW0OMQBttDF0DrJ/2U55/wAcCqeMqPf33/4Jq/I8ViNdo63CaYhIwY3jV29XZDv/X/bO
ZMduJM3Sr9KoTa8Y4GzkonrBy3uvz7Nccm0ISS7ROBuNxvG5+g36xfqjR2RURjYqgexloRJIICND
7vKBNPuHc77jNQMmRxZUU9PT3g7LeIxaq3gQTq6fhQ6Xh7/7uTz8fn79vanyH+vrnXDPIcrzSGXD
sf0PN3QAoKIKJ+kn+VKXqXZ8tE6u9X1qdXb6538TZRJf/N+doIQG2BDTPFt8cPWgBv31m4PYV2O2
I6toU6uLdKlm4CftZxV7lseYAzkFi1SJ3oI5UR4vdrnJNGrsStfOqdHhNgGFLKSpCueQ7T3xGhoP
MoozD+/e3kFDadjI6mJcIW7q0FN3wspYMltAklPgH9XzaKLAOtW4VU1qjWHt3YBDrftLWcdzfZCO
GuNjZzVO92Mhs4RguW4WwHrFBgU5ce2l6y/aArzdCQM70cvk92Ymrf1oHQ9DEzX+XSbGZnjoQnC+
R2OptbotkbD8GIH0XutiU+JbUy6dfxttuXjI8cjfqlUUP2r0h+ijAqcBYAH5d13STMQbPVZV5oMJ
ki2mpL2vSzu77bal8mIiUyuGwywj+FmmTLED1lSzs3bRTdAI7R2swavn1JFWKOdkW8hBudgf7x95
Pjn1W2tJ4wHdtHDDXy/rWCPasoE7djtMonGuI9kvamX/0gE6TfzK2UIUHW44EOdnw17YvOPGQsdf
znXXVCXL22J3qaf9qLr5Sy/Lub8NkJm0L9HcrZhh2i4IphhvsD3Zr2JeKkJzlOstbOZFkWE2QcwS
ME85oQzsLGa1i9VqlCSZBb+IrgUlqXes7IHl21XZWFKJe2P6sBkeC6vpRZ2qAPpKzkAxayI7IT4L
2zV7pYCprDC907KdMSWj4fttFNjBwLn2zefdGrcNx1VJN09BMczDt7q1uj7mzYvW9ZFvAFpxqsph
DFp02f7ABidQsiM8hNQc/J4J6s+1fxLeODQPTWH59xli8eE0OMXUpIu/6c99jujhjFRobU5KM1tK
+T2GbeoVI5iVstAAXcKi9qp0M+CTLqZKr9FhIa8Q0Yxo9I+txF12NGosYcbYystfR910aBD5bDaa
I1BfY46mxC7yw+RmsGssftZd6rZlC7NDRGOVjl0seiazM2Qg+BVRfM7ioLjwWFGSQ9vnU560TeTd
E6g68NtkDsYqKSxGVEpOMKureWiC7s4J68i7qaeF6I1inSThY4zLLbIeGa8sz8ADYFZkfb//UfYd
rJx5K9w7tJM2K79FzmFwxGVFuDEAmsq+KFfFQrHIRah+2l3NNjnoxjW/Jugynw+D6+jvwzgGzICD
YrksjPLtK2UVROsmNZS1fLvSPdfQeBx0NYDujkidG6dTthgrbE5dsCBdMmyVp/Puk8lTk0nlnPGk
MBinYmyR35GudOGuQ4g0JSQwPs0K5m6JdGUwJiPoiS6xg36oTs00UmTpkhA6isPQxhHXIntSxUx6
nGcZRphVrOIBNVEzv+DycPNbtKFLdGZnOTrP+eLz+B4tlBvla9dhw7jwzKIWefD8NujLt6W1rNoC
1OpM5jaMWlAf9rJZxcWKuHQHV7ikW9lhYTN4KaWlbqA52PLSosXvz3rO5HuLz3oD/hc0bhLWFW4M
N5b53ZrrmsDazt6eC4ckwFMQKqa0fdT219UGrCOZtzmYjlMzBuymuRBgoTjFuDzzVM4iXWUg/U+z
hakNkZSp84K14hJzWL/RXaqmOmsV++X2tu7DKUR5zhalrRUta/dVttPqum8siPKY53JmeeYNedoo
0P9u4gMzxBTXmS0a5/ccmtrQR4fJ30e236c+IAQoP3jrZPnzO0FyQ9N/+riS/qhP/rj9fk99/LPK
+Yd//F//NZPfdrX5f14eHY0sOlX8pULaP+KPYE7xG90ppkIcdxQiWK3/ViB5LgSJiIRNBj1otBlP
/MmdcHxgFVTue+SbDXzQoXL5o0LyKKvA22IY5F/sE6l/KfMNXfs/lBFYJsgSE3swge/TjuyN2t+N
OkskHLYJF5nkldOJK6QVwQOryh6FOOe4vmJFnI9JhNiK2MPKxlcj0qnarLdBaw1Er/RdzR2lMbq0
LHFdiU5gdPV1Ieryje34JK8kzLgiZWNP1ItdwxM6OpJN2aXpy7q4AryS7Wqq0vHPJXq6N1TR2QOS
JjI6MMU5KrW4FGAauU7zblRbfUVG5ojDwCGVn8va4U3smYanhSal54BqU3EFRIq5SL3MxaPXe+YB
AB6i9CBEh0TTrvOO+6cKJMPxmZTF0ih97cYmD0jn2kSd1Lmtg3PfBsr5BFFvVpc9832gXWvM5T5V
bU64ZGfijDW2zvPT0th5deXZfWzft/5q6XMTiJ5ktqzFfbTlEM4PodBtjOrI0s3kJvPCQPO+5G3d
S40IfBOKrH4FCBiWYQl/yhg9HFW42VKlrRCyPAbABSFTidbxFxJ5AUUm4zpW+fYsyi4fXiaENcGG
BDiQQ/TdJVt4Ga/bBTrN+DiJgahjhGqWLOM7JArhMD+5WE/JqqRG7kZk6tOCAn1LQIU2/fa0heAn
Rziydo/uEfSang7T5HFCH4aRFV1it3iZTxX+mvHINJINaRP2HoSNoGzMdTHW1VfH6rsScayQffQw
r9LBzbdIiJ02ko/pOa95X45+yfKU4sh12qeu773q1hvMUAGrmub54NWltlL0mVSvDvMlk0Q6zkI0
azAdufUx8V5uBg0AyQ7VrFCkzX3MMR8Qkzp8JKaOH+mp5UeSKjeOOx/9j4RVksdJWyUA0/au3FXa
3S21FYmsqLVboo8bcloXpzIP2EvJYHU8njm00CS7YhMXw9nkW/Qgh2Fx0mFmvID2n5gwfkPlffER
sBl/hG1WXrF8EaKcEfp10bw/tx/hnOFHUOc0dNTURTiiHo3I/pyPc8kZf14CExDyWRaeRJHOojWd
A724X12LEWYaFRg0k86bxv4a7iTBoSuFQZizzs6VfnSAQz7FDollF8vEXgnRbJZBlJ20rZ1PZI6i
6HFlMQd4SUWtThUbblCJNWv9yyyup5od87AF5W2wMjyFSVmwd0NZmHctF0goS/dYGj+SXxCMCXO/
1qGpkSqZ2v9qttxWRRLUgQUu1CBOKg6G4Krsflum2bsNePmnOwnIKmMrboLuh1O223LoczRLNpdg
fPDklrG6rHx5cMNG3zmgIe+s3pn9gzM50WO/UaRc1IuaLPQ4g3UtY4Hkee48S6GDHxXQ+6VgOo42
y35086B2jrYl1wBOYEVsg7ArfGmoMKLnMVqDCySSBN2OTjFv+CsC+ZhjSj/ztzZLMrBNR6kNJLBN
/L4ZWMTD0ZUnuxmLS+H3+8a4QpOZlvOIzDQMQ/Ud8foaH8nKIQB8s+OyOlgoaa6iEdpACnlzegzX
TDzJspDhkdO0CJPJoUs9+F01BUkuAhTdlIemSUQX5Z+QDq/fBpZU1TFqwFYlczE4C0qojHcBHmNN
tx8D1KqQunxfNqf3044J2tfQWOyZeyeLLn1q6+XAgLq6yjI7Kg6Y2CMvmVYEejhpln7cfSKRe+zi
zCUBt5pmdJGQ9K62XNO48IY0v5gi1dcaH8qnqa17eQkNNJMdAqp+fg5BivYHFEjTT3i9AjCZxwAP
3GmmXgq5+nfKsfvlGE50RYyC8diki1Oud+EScRm4o40IFXDxEJ0lB92QFFOoHzfdNFkSSRPqRHt6
YO3hxXK7qTjzHohHroIjahNeqN0q0KZQC5y30DIL54Q/ro86ULl1JEoCth1GLneM7hEOFhOIuzpD
Ru3aNlYYOKmx6agT7SVYgO17/Ap0M4QKuEDjc9NF4Rx/VuSHEq5sOLwS4Vo4kx0TSdShq86JUaed
QmpIHLykx7LC8LEo48J4J5+6UXJnBlu0m5rsz5qa1FyFK3Q4HJLGjQ5zHDWEHre+8+7a2mqPgZBD
e0V8cCnR8nvcfgic0XD4RhDsIGHGvLcDWe9nV6O/TVDDm5GoG9y75uSR/RkeGqvNcGJgiU5mCHWA
W6vKu0WDJiukCMon6d5CqeUlPRqc8dMc++NztgUwH4e67h94BfhecT4ido0BgV42Rca3DUmq+4z9
oZqYbUjsd87QjNWRWPt4vA7HrULMFxR9UP0CnSqiS54NhWzZCTygpDTk+xcJ1y9A5Q538QBTq36l
6V6HBPvtmL9YMrDUnV0Yv/9eDnbJT5cSvelAKKGU9o9m01V0KFEndAUI0K20T0qa3D0OkYL3P4CE
RI5UckwzLXdKtvozK/nEVpk2RyQu2KnQ/68PFT88MKfdLpu1MuNkrI9jWR3BL9bf+HPrq5hw/K2l
hc/erZf1ZbYncTcPNY1wPPf9l8AhnCppl0V4V9vsRsB29Rz/soZyy1NM/O1dbM/Fc4y+68GNM7UT
R+PtM243/ytf6vRWWnq7Laq8m9jRFOqxDqV+8SaFOj33lmo8NT7XI3khwJ73R4yc7NYtJr5q2cUh
Pt5ihmUVYwFNBsLQKWXY6RIhHe+o43ppfIxXYBNvsmEm2tRpd2bsYAzy93CqTmHRI6aDnmmuGJGw
BRJVpZ+sYEGDVcABu4krV3eIS4PuFb22vpvyDFUawtvyCUve8D4PQ/DErKbxU8dWTo5qoszohpG/
41OTrGFrcmbMYWrn9rw18ywuSQ2lAaxnJJxkegdNe7K9ukMTWKgrC42bplGa1bvZJC7AUC76CxXa
6FJQSu8HB+zCVewHskp6rBhrYkeZvpdCtfIARaTfR1VkgCROnFkQUuQ4X5g2K1CVOUN1s3oKOqoT
KftH2INSRuY3syTSQWzlCWMJorObPmxfNjv32mswm6VIyoaYs6RtO4N8P9ThcI5lhEBG6il8s51q
6BL26GF7I3lBEcrHZIkneCzwZTQGTuRxw8DTpgw68wghkUFmjtlrehtdv/xSek7Pp23kyqG30bkf
bAqYIeFFatDFA4U3YF42612P4DDR7DW0iNBymBlpqMs459oh95GErdGn/e9HKkNCOsM8HFTGPhDe
mRmRKILSGQM1/eihDrZkzBnn9c5Fl89Lc0LhF94vmSfd1LiLpxL8HBXuG2Z+t6PotHMGoRQU5zDe
qM0Vq2oUbHK00dUjbUk75nPHDmZmdCIAE61k5g9AWQKKRYsT2+cnlhh38+pDW47Bz45vyX6el2FM
Vd0v7WvnO1sdJ5nvF/F5At00JCJ2N/tpd5yKFz34cZGGXTXcZOREWofGGPVoGScmy0bM+nPc123t
nQvQcsNp3SzNiVyIzoKjH86qWG772VWsQec2Wwhjrnjl0YiOxRacqqiPH/UWR/e5bnlGCjkuT1m4
i3g64PVLAuQXO5tNGemkFkJXCBQMYnXG8d9QLQDsn1K/GeLxlE9qfSUEplDX6OIceWwkGv0kbEK8
b2Wn8m84JFcej7XGTVFEWX2m66/CtMIAUaaq0bn5/1hN/Ndswdm1/rMenBXFT/3XFvzjI37vwS3x
m0ePy5bT9nnsAR7+2YTv+epw3Xa+o7+Pwtlj/NmFR7+RMgCzSbBLchizu3zUH124/xtHFnAHOCn7
fpYm/l/ZU3gfSZr/MczncmVRwucDQ4kSAmzgPwzzo7X2AcptII880Z2ERXIpmWJRaB2yvkAACnmF
JsmdgbcmlsjAA/e0Zw8sjVVA5dGbkOpo1qcmzLLmlI2bPSUYH7l8cXzgSqw2Jalvtsq+aXMJKDzs
xPgk3YaV8toO6N/jMUcsZ3mFPk9ZV8jTQDJrhuC36mLKoEmHSZZH1k+Y9oLDZMzBz5OgAmG33uYr
ex4X0jR7AQB4rB1KcTFMrAIb14rxFrve59oz1ufG9MirfZWXL7wOzU+2C+IystqdR2zZx2ZW5QWC
9WU9UhJFh5CBPO4YlZXP2lbty1yogQPGieY3Fvvu1QTVGCtVOe7OvExMX3MUpDlyoLUaz1kB/AuY
MArgRA1d/CsbvOnTIqwguGYC7p/GWeM2B05E71107kCZybQSlYg9RM9i6KgQZIsEJoWyrJ84Rbxv
rMrV5RCHpX0VrGv3rVpcCw4wHdRNiyVzBDEZu5+Xeizac0HJgDsSNSnyeKhaIhlLb7rOex31bNjd
8Y3iab6ueo2Gl+Mj2lIzCfWw4c5ok67ZdlG0GMtzqQTOIYXw2iuD+SnjtrjON2HeesdTIHOniL56
iIoCwXtkop7CbguBP6rAvQ2q3LmjIRbeIVhjDiNiSPV9CHggSJkfmmva2uqLcFtds/k3orua+Oae
jd9gmO2N19D+rArHpCNr7JGur0gtn+Zhua/5FGESBYP/M1zib6DxS5ICqtKQyhUGMz6Atg7vZ6Ky
ihRVEen0Uby9T/aKAWqM/PHcdPi5r4tcGXV2Z3qyMMr7g6c0iQPcebX3lAVF+7Md1u5dWmbGaAlu
BbH7JJvUUETfW2GX4whcXSw1Q+kv7kVd1d5F1tYUz2LIMABuamwvV2XhykFGGqI0mIP1cwy5UiWR
Ktb2YDtN+3mFIY8hprfA+8K+yT8NRmp9yh1XvDRmibqTIsXEAwxhrW/OTl1Cjl1BIcdNo+7Y9BQ4
pUDUdQe7dbr7oMl28TRLkeEYyC36iryT0RTPeTUfyccMp9vVmfbrsRBMbsfK2evgfuyjNNRVLU9i
m9urdp4Zv0clnxgPS7xR/jNdIJoidqLqULiTjBFebpmP7lQUddpXQ4UBuBHZy+LZzS8H3LF38oS3
9hjwRuuLMSRdHmbg7YAlByMcxvaB251Wa46/dDhkGPmtLfkatjM7PIf98NTpFSdyG4s32s2J2zGO
M4LKK22Npww61S+d9/aQNluNepd8Geth6G1oFpmzJ8L7eTAQtdnuPiKrwxRlNigLmGMs61spPR/z
i0tdalfInaDw1eFt1Ec0cFkG5uVCVRWZAausBSMMf7zYIBY1KZTcTp1QC3cvMWETwXH10a5cedop
f4WDzu5LOkn/0PSMPAgcQB/7FAP3+xZlLqdPEmxEhCcgmDeRhg6KdFgLVTE8TaYai5PpIjU+GOn6
d1jeQ/EYhVWBQo0d0noQnCvRcfKH7GQ2vysTZEC9DfK7LttDHw36C/25vmKytvLudC1S57G37wrd
AmaPaHDw0kM4/56NyrxNSzzwvo78+vmtdTM7nIV55BjO9o9oYgu022ZihIyuW+m0xBf9WteT/aUB
jI9VJRvj7hlcQ1/QIjDxLO/n2XjrPbaDej3VM6GUKbEIFJSmFM52GuqtYQ1m6vge2j/A7YPX5Qrf
dx61jEhBx6LfXgcUMCiXSbjDMliuN+C6V5bng1a3amjJzch5yb4OHT+rFHp50F3BOFCvGNtBd+d9
oKYTy+eBnwzG+pFlzGQcQPa7FvvgBjiN02ZAhELvuAg0//k8+qdO1wM18mqqSxVX3ZuOpf2Y1Wth
X7fF0jooEQv4NlEWuS9rOYXNRcm5dbuuJHk/tBsdyjnu8DfmS96SKqFa7jy7qXR+onFansJlIeql
tSfcfhznM5QCKGHuci+MyexLWyw4bQ7j0Kr7YKORO8m69e10jKrhweIXWWPW40hbVVniMilYoJ0t
52+JWv+9Ovm3HZP7n69OzvJb+5e9yf7Hf6/ZnN8oqkIGwK6LlIHiiPrvd1635f2GmITFCRc9KVDU
dGhO/lCWUM0h0WVjyH+o072Aj/qzZGNtgt6El5rP5nukzf1NUfOX3Vb+s/vjn/9e6QGS7y+LE0o2
sBb8F9l2wFcKrPSvixNcUlMt42/kI0VlIpWNqjTscFAygyisT7p3rRvaBFuwqV0UVqzBxsfNKx3w
RqAlv2wk5q3U9Kh9D1rZ3ptbWWV5oWXj91cgexDyl5ICiQu4rzCDZEXnPcAtCKarwSI8FXdjOdIZ
ewagPbAJTKY3aw42LkE3WE0k6LgcAiocTVrIrosPY0z0AfmcbDovawKWpytvP58X/h/zYqGzfJTM
l0w6GPunG2JXuLFWM6IO6ReJwnIx/eeq9EYUDGQOm2uXCU91sa/Tg2/1uq323dZvrrqI4skiWjlX
jWLK5xH+WbrO9CvStuiPcVlM9iWkJfAHY8YPJhUdu7M9hy/cfaG+PBOjUE+piLV/VmKaUOxQ6xDL
xBxsuCjRJufHoK4VpCtnLJjRAF24WRiJDEkwZcHP1mmtazKOQhfOibey3yVyiK2JvQWfIogGbrIN
jrrqMGKRF6ZY7V8EVb/YR+ZQ/VeKweYb9ybeyyjqw3OeWfGYBPnaPJEtuuHLgxRnweTwq08UPOVP
P4fakVrsB2+VHTWPQqhxD3Wy/RpHeiD1zbLloD7yds1+kmnfW5ytISlHmZFAYJgqEQEy25rnxuWi
OxNujb/IjjN9tkKnck4tKIf+GBrffPdLP7ORu5XiGQs155lduES3ZPlCBRl37tQcN8H1fzGt6D0T
r4lMGvhDi9M699HCNh4j443fCzbc2KresJ82X5EHyp20Ymjd+2L1DhMG05kTUzLN5D5jENe2+I5x
KM6X2VLOa+qBtBjx57bWvRtougZWJtJOHJ6s6xmDGT5xWxbyslIkFSfhNPKlltbATw8FjeUm/djB
pAtZ8lgHPEMNvAtui4dti8vv3lQUw2UO3e/nBI9xO7DJMd9Dyvgv2tuN0VZsUf/Ntsyq4yL7+Ro5
R/e9AZjsgY4ouke7iEpxsIAq/BxDFd7h4SP9qnJg/JBA6i9buk6RponXefNuYe5ZIU0IRlxF3SxA
er0Z5lPmVwuD4mmQrJUgqVwzkHc+14Go7zrf2/Bts4RrgR205Oh02Vg9Kz0EE4IqqpOzN2bXIa6p
797cVfJAwFT2Bc3GHKYRhesGX4E0lsNstPfLtgmGSSJb0gKRMIMrHmKCyw1KVyPPs13o990KylcX
a+qvYa0zfAGVMeIwZQPWVScc81/ariz8oZNb4gXbSOzg2Rv6mywLNvuce/EmL+eiygC19/BZeTnj
aU0Z9MXBudOTfobUAwEAZ7kbnbJpj5umozTV0a82rusqLt6pcdj/ar+au5M2KqoPlfbno+47rtcZ
oNiVQ17SLzyA2XQAneO+Z8Irq+dCivmXEMX8CwfmIBImcBQ7aJ1JGxjbyPkSQSP4EowzyZ+6cqJX
XegpOM62qL/6Qdk9hJ1m/Lxhkv1VsHrCP7q58TfEaqhxBKTZMWFdHt+GJHr9RLemmOaQnsMalUey
pp8NmquGNCTscDnbn8zi13LJYpPDpmG3YfCyx9bXzQqsRxW58fqaN370BbetPaUbTe+hQU8KeQPX
LqlhlCzegTJaFhAjlwUrZKNC/WQ8N1zf6okYsyswv+KSUyNjDdYJAueDrvPY1m2d+EzjHtV3HpIp
cSLyPfpVDewrknY0BEIpVsG3TlVY0xn1V/zdceeoPeWhXJm+61nfO2TdF4mOy/aE8gY9OF+fB4mW
KV6CSbATINw7xK/rapmHiMGddxDBNtCIBAbnfTUuKxgK/ILLxaAnhcVxEeFL0JHrdJhMn98jBaLR
9ODLPLW4n1h36j7YjmVvgRMC4+4/KhLhAAsUgesepNkwT5ZoHkVaRLZQB4ZyjICz2W3IhUZw9lJG
oooPLHYqBEGDk9/VQQbdht97dzOGESsdbZr+nctAENXnBDlRn13JmiLIkSAdyNwKtlPg+OvIJpxD
DV+zYGbWrRrTZwxXjDfaKxym3s5Qii8uhH5OSeFb1IcN2KvLnOdzvmS4R9cxd03pHaqeQWqKXs1/
7TPLVcexnN3qevbX6bNgFIrNcrLr6FQ5dLwJ5rryRzgXgJkSpuA5jnUmis4rJJsS/nnTFbDrault
j0pnJYwULpg+rYvJfN7KlehvAgU3emEGP9YCH2pGa+XZ7Ikxx3Ise14uv5aNZLRTO8p9zM28/lqi
qmEbKJlKZ0QO9s3XvKzdC8fRxXgH9Y1+feHL8l4Ys2wVTwUBxWkbLOOKczbyfvZqCRIxB+G5CJfy
MdzERtDGHIwDmB3/pvlMMIXPfIYh5At1N4eKxyNR3GjOXJWib5D4nA3ir6QjTO1XVnt86X4J6Y0f
drbU7EOp1y5xXdAJOm2G09PO6+8DTBQbkcVXzLjtA4tCoS7Qd+jnTPbKurGUsx95WdR+IamHUKfD
OuU4qVMnG8b5V+lu6xsD6uC9yZuuPc+9H97kQeyhPmxj3PMjI1jn8N+CJbNevv/7vzHH/Gdl9+H/
/G/z83+8/0+YcIX++Rdl9/6BfwxNXQajOPiowon/pAjz+Fd/VODRb4w+sYjtWQvomrD9/EcFbv+G
R47tqe2jvcDlwUf9WYF7mEyYpjoMTG1YF9G/UoEjq/7HCtwNQE36gU0tDzgu+H+kSxxVdb8exibb
jdpZHhsOl60LebANWaVFsoIL0m+hXbbF17FoKhdS1Oiu+tLOe6cx6Rznpozelx4eZYZVQAXd+9x4
8TjeLvujumWgr8gv25/gol30c//xXFOTtQ+TO0Xf82Gqv9v7SxBJwftATiTvxljMsC6Dj3cmq3XO
4b6/Sshgeav4knnDho+3zf948yq/QQwY7S/kNG4l8IDeIQ57Y4vns3PsqkdkV/pS7W83AotpPUqk
5V7KD8Wp7tePw4CIDQ4GNJ4cEjm5mxeEVzRfg99PkX3wg8t0P11k67iPxGRy5KATlF/93trrw/1M
ij6OpxAZFPieqnI5tzDaBtPNTORhnzphVNnpMoBGeFx/P/mGvAKiaNA2vLojOI6bQnklRyXVuSeP
yMma6ESvzaHq1/n8eSSIs7peK8mGzOYQeq0/DmPWQxXy6d8P6TxQ+Mc/Dm9cOxzk3seh3nwc8N7H
Ya96BJtQ7PdLAIUrZWr/cTmEHxeF93FphB8XiKM8LpPy42JZGztq04nlG5VJzqxn9Gp103xcSHQE
+V38cU15UJqZ1DkeLdHHReZtIUkUytjddmf55frCGChD2bostv+DG4OwRk9OXQQjyclz1CiSogHR
6IZMWJc0KMLt5XAGOdLixfZbIHDCjCU/88DhE9tGjvf80ufm2EEhyQh232ad9PaIqb312UYdS2ds
33RUu0xWNxhBjDZdtsqgw+LXPTIXeJiTZZc47DYryS1GzVCKxgi1F/Y5eBS18auz6/BQHFCGsfUM
hRW9z6j0KXHjWotDQRm1MlljjEgAoMnEte+jcTv5YouRzs3bN7Ww9gX1l8Xk7UD44RIuipAKQfnL
1wg165NDf/dtYEBKHRnmRbHjh3bN9Wgz91o9j+zVKZ+ybyXJDyjSRxm/FgyYIaO5Cx4rP+dz9Goa
vpSo0tCrgTpN4m6ofu7cqT7tmrn4ni+F/7zOESQQTMwgyKYBmaIeYmh0EXaM81CIfLvgp6N+wTps
+c4CL/6E5q155U+KB0U9LY8IFM1zJQvvpqGYmnlAKKFIQQQxkAx9TZ7s4vs5y8oyZluP4gmUpaPV
ssOfaO5mCVoTImT31Hq83OxsCCXf8yEJKV9hDHzOCe4l8BKrAXBVp6r5fax9fWctGtHxWJrhR7UJ
+74e8hBBcO+DYZ/qLbybF3qEk+4r274cGvq2w2gRn5hpkX2DWEUOKRwweBI96cLXqCHBfljLkNUJ
/iTYLBvyR+L10B9dhaJd3+x5MN+9RYB78JzRv9t8M+kEJR2mMLuSAfREslo/oZZQe5JrW0fk5Wpz
A7TA/l7HLZ7tZRSiT227ax75SxHSEKm141DgVN7j4Cg+uxkekCR3TH89KBF+71YQsMnY83GJqeT6
OoyxvAPJq577uMK7162i/YTmzjzRY3nXmEBqGnWXRrcTBUQWQTX0pWjmCIlFvrY9cY2wMU8NooO3
ujSivKSFzpYDdu/mkcxSi3l4jjc/8foIrJ7q7f5WAMDryCuuifXzRNWlyKXHZ4CzEAMY1evnsVUa
u0dgmmu+7w6GgcWUnkn1TkjRsUMkTlT2urkNRFO9jTpqX3tw7g5SyWm203gObQC7eY1eL3BKkkvJ
cKwOYcVZdMjDjpWx19lwx6Fp599h7NGq+APBlanILP2j0g2zVTFSDlLYl/XPpZEB1CtUeneN3XOW
btgBAEmN84OXqxBgPNw6jSKrQ2awSCl/uJjpp2SGo8TSXjGzhxnWOwo14xi6qRsrAIhem0Vnd0D/
wtKj7DsYgm71y2Ug9OaVVl4nGXJPUh5yOyZdOgy8F6KvUAExl0BYZKnJvR0aXET4aqFeJiWlwCdD
SNATTwrNjZ1J7z2G7KsJsGnBGqPmfGkWGyVKhi7vtS7W6rJiCzMmLvZKgqfhwXxv5p6MKXfwmre5
Rl94dvxuhXcTwOQhVDocXzW/JpBcm6DdNKuQ4KisKvphGPycpRcyXPYz+oo0ryq1nBrLD7oDLQD7
o5KkTX//38GOOBYqZymkmbm1QzNfdasVyzMi3v/L3nksO250W/pdeg4FgEy4KQnQ81geO0EcC+89
nv5+OLodUapfLcXtWUf0UKGqIkEAmbn3Xutb+o1ho4FxfYkZBlWf4V/nQB4LSuMQ8mXNNaNzVtRF
RII1yCXym1zPDoHvADYwZ8ZnoI52RwMyyrplFYUcadsTQy4GsMfSbBmJQs/kDJ43M9+noUadVy1z
CGvVtIUJtKJPzWcL+fQBm7bxrZk1ONhcS/14V0qfPyykX1SerbVDtcnUAcFBAgBo3Np52uKTxRDZ
nDsqPZ9xTCkeNAq0ryaf48tg4pNlyED6ARPjEf8TS5PG6y/9nLj0VuTiqKUBPBHm3nq4xSKgXLKs
52UYp8zgp8pT3A1DGU4sdorqv4L7QRGY4zN985N5Lhd9Sxq4RLPq72hNrQHIwwAWj99cB2xYad+k
ecZ3WhtZXzWWENQqjZ98AwtBXhJTD+NxSefxWGpd/U3UeffBJMZmSs1k64aZiK6xO2mzv5qJJZ75
2VsoMGHTzKeg0ZMPW84E8/SiMTyt03nnfLJEnY0TDJjG0MrHV6RWQHPKMZUAQPHt9ENaihi8Tjfb
wdNHSdCZjfr8rUEcRR65aJ0PSqPk1FapeGTvs+Ijz78Paiqb23P4M51MfyaV6HmZWpKVPd4OyyjT
WYaa/c98M1pGnUIvOTEVdCnzdVA3VUz1zXC0pJFprmoRjtcog5ieGqx+No/2MlU145wJa6hNw8To
Zxm8duiuDh3mOWcLABodNTJFwzWWqW1a1wxwYSUiojSXuW5MWvC5/Bn2dnAOODea2qyjnlwGwmCD
qwr/CnNinbbDkfze/iH6GSUrZJdu858Bc84Tw2F0mTvXhMnPwOqWcTT/PRybZUatsFJWrJpMqiHi
McRGK+WwfyNcLNZaxKa5DZaZd/Yz/u6cTjnFP0Nx2JjFW/0zKq9zrdxDeRJvVlvXd8HPUL1vJQP2
Zpm1Vz9j9/BnBF9IhWTg9mc0j+hSYtpaBvbc6+FBq6XzDYaLgb7zM9wXP4N+KcmJXufL/N/4kQLM
kIvZCvxWP1iLVoBYxJrm5qIgqFht7o0fWQGGO/SXP2IDlGnxLkWAgMiVPtxkKuZebfX0SyxKhS7x
FXUHA1F5GhclA0I352j+yBvaH6kDOzpdQDVgdkc3ADVE0Mm8hhSERkIbY+QSeMSUr7g0OSGUNLId
F1i7AaIhTMNwE0g0F2RJTDRS/5Ri4BJD8rUoNLIfsUaumPOJSRdcwP5HzhHGPaGAzo/MI/2RfGDn
qTfiRwjCgBNRSLnoQ6A4IRXRfmQjhh5x6Hd+5CRJHyAtyXAtdf8XNfU14Pz7tv76as9v5f8L9meD
8vX/PKQ6v6VvQ/SXKnn5C39WycL4g3E7ldYCEbBUS6UI/bNIxt5DUWrapEYxIYKqQPn631MqBW+0
STeR8nqJegKvgN7nv4tkKGh/aDReMRHzlwwB3uJ/UiVzpP9tUGXCV2Empgq2b1W1f77Hrw6fzCf6
YNbncUUEOilWxK5X86mhgt/45JM+hrnKeZprGBB9ypr0DvAyIf6Hm8jpTDe3dU5JoFouJrbUBWlV
A11TZxduonZqHI2Zuom/MJgbOsGyr9oD5udiX5YtVlqHbMmhOtbmQPx8pn/RYX1hv1ljSbhr59zj
y5XrougRPgzL2GAsH2WrUuDaI6OdSh5SPr1kCNUOw7WoR0KgyrzaKw5CO+DoHZT20oGG3h/Vmo6o
qSnfiu48dUWyCWacjOS37yfcxSvqFxyIUvFGsIGHEmkFmke4oLMDsrJvbFSCtX+pqrdpEqiqI2PX
6TFJfdLk8ysch1mycURx1UpFbmY1u4xmug1KQDnjvCv9aocBwkUnsEPmkKw7ajMPmUyz4lBxDdJ7
VfsNWQPANbvIPEslefAVr2kylC6M5LU0egKRt64EMv00ohKU4M7LVxKjmcG0UABjoX+pTRO+sMrQ
xKVfjMVFY55OY2HdsXft8X2yi/vOenRszxoCAo+yRKwo7ZK7vA6Psog+aoT8x8QhrFLpmGzQBC1X
dad+iFaGbmt8oi85hCqd8OxixKFrZJs+6c4I5FFcD8NbbQwd3k8Z3NlafYXc5FC2TzmmgglwcoyM
Ya0K4IX6UOyHVnvmiWJwbveLs+ou1+EwDgwTRK/r27Qzb+Z8+qotJ3ZFk++dfuyxq47v7OS7pE0q
jsrJYehCJHFz9hlF3UcgjWtq8WONh2TFOTlax5Hik+A7EJ0B9jaW+Z5yfiPYithXZrEpZIecLCWf
wTJiaickTSCOVSaHeR1fx2pApQIh/5ByvNBzS25R3ESbQfh3tZlumpxGRiyAmPtRslPL5gqSELTf
tPrwO+0D+LjbTdNeJN0httBbYZ2hO0+blu5pma3ZOW66JPmiX3Kr1fO3PnASpns9eoUWfclabBx9
ZFA4OXignYnTYvRgy/YhiZuroFTvOZ5uHAy/dAsmzdV1gu1x2nuWH+6LuTowGcbNC+XPmsEr40J7
l33/3DsCPfEYk+o+IPx36otTCFfAQNaU1GD8xpjRbz+DlgkgWGfU4/cR4tmbKohiutE5oha103Zx
oH+QTqMfQgXOJi3/GJwkdO5YSQ8glN4IQ/dqRM11p63maQ9kkpnAzRwcjQC+dtO4eWQDpN35CUJr
R/s0J+NAM2BbdgcUTTMqW9TFC/cQB0RRMAqkujFJSsnrrbDYl2bwzhATprF+1QTPzGATPJQtwxom
w2ibTnn6JJr7YrTcOtMWiTTgGL47rzwN/rdBbrEykO7xhH3jM2RYzIyut1T+kEnHoqLZoILb7wqr
fB3aQSNwpc4LRVslzJaYHCU0/bCJFEaH5Jzg++nOxpc9Hfp6TunfiykyPoy4R6S8kaw65BvDlLDl
3gF3H77SbDQH4hcmK8lv8dnJ/NoCJFi9MCPOtF0YMfo6ODX9x2LVWFlp7fxJn+hitsJPjnM6JTgx
Bj3QqbulXrGkhiFfqg3Ee11m9rXK9Kl2SdTtb+kdESyvG5LjVVzkoI/mrDfWbTwyW7bpbIbbsJJo
L5N0xHJIp7DeNpUwocYHarSu8xj0QBP3PatzPNONWZnouTiu4Oo0PcY5FbbFQMS92yBJImmlU9IY
0rjUDLgW3chhpgxoaTJRAKou0fTfzLpheX5TY+VJZfCS0Xzwp5QX3maqrYU0dUzZ52e/bvaYqjnY
tslzivTrrZm1qzxOr6UdK2cgk+LCpJK0AfJA8Tab0z1Sd7no4NuXgoLcRYf6KJyMWOGh+3SkLHdE
RWTXWtvz6qBCxf+ztp1xl+v1QclC51DNmwm7A3a0Y2sMZwnY2WEkkYFyw7+y7vpmR7SQFyT90vC4
WQQFvQPLV3DfFQ2wLww2Vtpph1GeExV9GcgVlpKde2eMQU+2lyiKKL96/6URkYfzwzoNaMtWXfM1
y3Rn2RCoBzPcZZG1G/CcVahc3DEGoIoHY9PFDF0FJMNUGVpvKDv/oISp69cD4+TeYKwSkBQ3Coj8
htluZt6iPczkRzNkcNr3M5EZBwjp5CvQBhmZG7F9hncmUAy7DDbUnPe+asB3B2F2CaYwO43TKNY6
U38zGG9TQB17mabHrEYqH9HiXJsGaGyiHLbczW0H9nJVTs2Xn6bfdoLUE8FdtAshfLmAp9OdCJBK
NbQd6pReBrgLrxx59+Yh9Ww/zG6GbNpoffZdUyDIoN0iuSc2SL2ywxchp2YTFNExa8qbll6gECGe
Fs7hUbyFxUBxhZ/edh5DBSx0Od+ZKbFOnC968igyNh2zX7dlsk3LeWep9TfOpRtLZCnoPJQCUCO2
ZEzZnjYqp97orqy6JSY6cSaDkquILo4c3/zhmo43WGWsetshg+CJNcCZT7WZuV3euz3HJbZSu/8s
jPZRxnG0Li0W/3ZE9q9kqEbxOG8snE1eOVUPrTUe5rCfr3wl25ngI0+mmDYGvQdsndT6TtavlBHE
hZEk217GlxmdVN96WdRt+nnYW/4AIlZFRlmWBzQXL9msrifoLArlJREWnbPXaAHahYRuzi9QWtEd
jSzWY/AqrMujmu0auwjWUWk6RyUJvy0xe6lU3tO62NkFD1IJPHgE9EFCT+tU2bqmwbVf7MTbJJoe
SziUE+jyQNV2gZW9BH59hoy9q3xeEBoZk5J/xRRdQ5YRMM9ZTPKpUZE8CaPdmQbvog9UNmX2XOOy
g1c45nuB9VqQLj0142YIHdBsliujm8Y/hRHPVlWtFMSGNHfZMi7NWJ7mkTSd8gGCgecj/G2Hp0o0
O3XCOdaViIjmaweD5TZriz2j3J2uK4RVYCDNmjXqrSe1eusz5YOuI1s/oOte/aLNc9QZWSDhxHAM
bMZ3th1irUzLfA/jj77NEzt7LAfnSRvU9J53EmS4xS5XBP25MNBSpOa3idJEbTnSVM7A6kvzhq1y
hDNb30VgEye3MRDNGOWTUtlQxXzNsyesUEYhfc7QuRuQyaTahC4BfiZz+oqxNJf8agZgwY9NdJvB
zY57ZGJNxMy1iObgZiiLJ8OOrrpYXajBcsujZq2CUFdBxHfHvmXLUIu3UWK/bu0rJ9GUfRWVNUqT
epeQvwxcGyMD2gBWMC+taahi8X0eIoyTRf1apgBOmIgFnjP0XmdtycWO1r16JVsUuBbuiZ2vV/5D
PPg7zNX0dZ7nzLxl6j4ifZIvTvXe06Pv9JCMgqn1MLjeWsA8XFWorAxNv4JIS0sq6ZpNbPqWG+Ls
Bg2yljHPD81FhHNXODO2dCAaNzLUhQuT1Q8F/SgLTIecP0q7cNDxM6+GRNwDBa7GeWO3OlQeXUnO
TU52SVXKCwk1FLylcVNk00g+UzN/IyhyofKvGHKG55hnyKu7G6cdHuap4mTtHKy52qNMqFYxIZI1
ScyI6FwYnCeRWhsiizZ1jmSlItBCQqFVMku5nRGgrMjP6OkZzZdM54QFT7VqByS1MJNh5aRrP9Ke
FN880r7fiazfMxN30yVjLLOcEzLnUxw5+PjiKyW3n7ps/Cib+CrMb53OePejaNlcnivs5SFmK7/r
vNhmexr8Gs0GGrfdbBJw0Mh0rwT1jrbjUYvnsx7jzMdqzXUsxvIu93pDvUfwek3ndTP6uTtLuk8j
hSsO2KrelcSrrBrqO7LGMEwZzEhsZRtK6TpT+9HDut9RPaCvb8t1ZQa7piFAWhbDumcMR9uP+LKg
T6adZo8PQoUbWGQ2gvQ2uThssuHCM9H9vRi6Bw6Chw4t+8ZvJEFO1XSgc8iZ4AmpsLOG/6Nf5438
MCLlMLB++Xn27uRWiG7f385T5LXGLdvKxeAvMalCR7+o2epaygXQs0iQukM5dk+JUNagdq7mUltC
obXvoY6+glHddEH8SH/q1IVgdXMtepbNeEb2wbvt7CZuCyh6xNOcOF59axPV1ASS420Rm+yvqtem
uoa200y8NM2fqqJzHmNiU05C2juZWXjY024Dg+V6Rm25jqyKoW9MTRiI4cksxWueSs21nOgqbZW3
ao68msyZsCLxLc4cOmnaZ9c6azx81qHpryt9WvtWvatQmK9VpXKHUt7YVsgEWuabuE4HeBicTksL
/2hlb4bZqlbAGb6DueYSSd9jicDo2uqsq7jQhed0vVeN+pvqE1lCIs2nH2KshhVhrGuETEoy5pva
SFyBkRjVab8SNsWHsPqlh9VwSpRv0spZRxybCt+Y7u1ZvAd1caG81yS+Aqun8+9s2g4DawqloEms
jSyCu6GDwe7rd0MceL1uecYQewUopLypd/YAF8cvn0sO7kSKcVSiRiI9orKPRM6gDkof/OJEA/8W
TW+FIQSpUd/vatkuR5xVGb53c7qNGC13vnWuYSWtWsAVr7jya09q/lislLC6C9AgUincEH4XfgRh
pPYs22n4FYhuPscyxuOoFrm254lSCq+NO24wBxL8kIPYh73veFOE/LzR9PJG1Wb1xHScqbNfyXWK
2+Epy3E7GNJGV2uZDFInimd/ns9VxhFXMhdbN6jANpznQypqHuAIYJtrwmDdznOHcLVUN5CP3n25
iL3o+Gr7JNOcdWVU467C27Gt+6UXH+YP4EMUCrpAfwdzVj01lmZtQ4gi9MCtaJsvdmMkCM1eJl1x
Qwmr3fqC+CffNw1YUj0YkSKrxCYMbfEgwtwYyAMBaLpSgkm/I/QgJvMKeBS5lDSaLj5bGRM4BLoz
MgE6joHOMo/QjVN9YkxsGkRBnthakmprLUmIw9LmaJK2O4dlqF3npj8cMlI2s406JNMnwBtrXU/V
uGcFKvZBE05oVALlMBPNYNatXBdAXWgYRETQqQ4s0NAaYQzMRBkk+vjclBZa0rkv2AD4mou6f/j2
OU+5ETjqbS56f6dGw4i3NZs+E8Oh6FWzyZuKnGFpg9vBgSJOFVRwZcUJHtwiUyhn4KPBuLbqwN4q
PA9vAQEhW5jxyTsLOTYz4g2quVd3tmq3o8tONX5hNCyf2743HCg1pmD20k7rscvlSQj0WYhCJUJc
u4h2KhNeN6NUZxyVsWT2S3JuvnD/q+xCHh2s0TCKyUrgxz9j7sWTFCxGZq1TaSJZvaGvlv5iyVJi
inuaMOg4k9m4giBgvY96Fl/wO/B7QZxDpq3CvIRR61/6ISyORVwy5cY87maaekyUKKlgHqg5kC3J
PzOoRXtryVJ9DYywewl/gtZq2uO3VlRRkNhDlr4HUc5hY2xgremcbncW2tAEY7rYVRIJHNrtyPhk
2tpPq6gSAwpAHzNHZUT1ERVfcjCUIj4BT6uf22SY9nEnjKMSRQEBd75DG7rQdf8g+FQUKW0lSa+p
DY7rRSWeqJ8K4jrYZHxUlYBZvNaf94Zj3moIBV0INHdjV7zpqKWr2j8wZAq2ocbEyrSRqHPgaOxs
3/otMI2p6egAFDA17HWaGdOxjBKWEb9n918BKGJiH+bOFnN971LI9xcT/YdbI+eMVhZ1PRHPrWVQ
ewDkdmBrrEnUKbcQmizhxqbl3xWEnW5VfpXJmHq35B3YAjQMUrdLusU+PeCMZ+QYb2q71BiLhWmz
sq3hDXXxU9872o2ijpJzQH5MxXAuGdIwOE1bN3Gc+FYjafCMguGOVI9NZue300iOdktKRLcDmkPQ
Xz10FkFtbYVFKm3IT83LV4zGy5s6hC0UhxjYu9Cncpnt1tGxUnUj9dqEJTW14UmUo3w3/HYa6BLZ
4zkwcmdcTWlmnjgha16OqJR9Q+ioWJA34lAoi4rBdEtuVE3YHca9vPxM9ZmeJ7PbgDs6qiNSz/p2
UDlq6zq1FIeRrn8JSU/FCoVvlNUPLyDj/7Hy0X+qcj1Xef2gNBXUEYt/9+AHxH1GipWeZkv2OxyT
+xa4/aoK1O48IPTwhNbrFyHn5egx2/1+kBroTYHNiGwMCfYhTsoGNZdsNp0mjZNe+qTXkI/kbAT+
cGo+bdZoqrTtnqaMh0hsEeRiBwg6dVsjFXkHOwTxcliCoswlWa8qPMfsN0ootl01nAAVDHd6m1Hd
d0IlPiUtVAg4nEMomBOGqkTuhuuYTXxPeVV9GVETbmbkk8CQ+gDcemSEZyQA4xEYCe0SXQ+JuS5h
LB3MqWBabZQcflDi36aO0F8DajBnhVcwh0w4Qsnx4+AoNFbsOKn7a4Z0j7KrHpKiobHYBrdAc9p1
ruimWyG6hBTBDetQhFoLZapAL7ayxH2rb2cSWF4gKBQnXBPtKrXSw49lSujRq9CUcDekKOmy+EYb
2wthG98sI2sQ7iuOpdThCkknFuPhqaBbIwcXsfczLTD+yOQ/t9gBPWiHTIvjmGepsF21wPQqYYZw
ZDNIEuEp9QkKs170Qt7TSdK2fk3CJaPsm2G0YD4MxcLUgvpVKDvYRY8IdUI3QNNyS5/pBnEevKHR
i9WLmDXrBJ/0HUwJ0+6afq9iyOrU5Up1q0DwZAlWIm+euJELt3DT8ybZirLSLPp14YQFjIHpqz+R
Gs1mYBL80VsPZOh4dqOsk069TPTnwXDY14hvghUu1g/iv65UWZRrTtgd5rGC/Kt4wjSqFh8Gz0rJ
quyKLr1WIUJ6YeVDZmDObg33hNO0cCjz8g4kou3pcjxB/X7KZ/HRtOZbG5MgCxHSL7xo7sU2tZ6K
lAlEN/r0nNoM0X8CslQz3mbH5EeMrIdBdc7TMvvH1Mde26/pIgKZxjGy7WDrlO1AlGNJyG5x09Pl
65tyN5alx6USPpdSak9e1qob6ubHcbLY1zPZ4wGKD86QE9ETjxkNV3lHGhkpMXl9Gbru2nc6AHIx
Da8ZLAPWkXWU6qoXTelX2CA6slvrrlereJdwTjvRb9iBNorOicYhD8QzrsHcvxEadQHwqi9hciDF
kpDf0CC+Gzn1YyKhVvYHA9SQcZhAW7lVZDleq2pUycOOmY58xlVCVVA+wlPZUBdhsrazrwF62zYN
y9ZlZ4rVa7xSyoPQ7Xw/gBHLtsJUXugcHDtic1YMix9tfbFdj+NO7ZvbCu9x2XXRevYHjmhF9t0E
aM1G9XvMtSe7AuNQgGDkiUeOE4Gg3dZ2mGzoqDwMEV1zZKa3ELGSA+3n+cxUGkHHALNCphkBEqbV
uVUjTsU0vpppuncCjV+ObhjgnuJCN15ZNZl68M2o3dZI0tbgchgeMczYGxM5f7KprJXuG5DLOlPg
5zBxb9pbEtpUV9UqfjkoW70OgkhLDXo54/OEH9zNe+eUdLN+VuDsIHWxh9ux05R1CxqKenSCqFFI
j8pgQv/VEgUlZps9dz4xur71y8j2xkC/IGu0V1oc66+dEQ47FaTclYCLF0H4wZttxiRs9qQlwFhJ
apynn3bdGPtZSZr7ae6TFzby8VgU4fus+NGLnAP7ym/8Xd7xuASKSXlSLeMR5LdBWR2oivyKzHhC
1aK1hpUb0brgnbCb6WQ6ibIB7g4Cqjj5Xb6FVQPwxXkbKxp2tD0UWlIMxhwxnVsD/eI4fJHeiaMs
eQ6ZwxSMh9b9iJeNLg4rmr9O9UL1wrAzzrrJe1qOmtfI5FOPw00+cdUc81bW4G/AzD5UdWvuUe+v
pUajWkuENygKN4n5vEId54uHSEFAjzSsoR/dfsdN9TwnTnhyrNidAkzY+FDQB6nhSgRzvNWxv6O0
OxD4vW80g642S3S4WIu0GYFDpdQexp9h5ef2wzyIj96KjvgGD1ps7eI0IeCRcxV+IRN6fjhkKyPx
q1NE0NXVoEI7ShxSIEqdpdpR/dllpDFhi4WHqEYOi1rMRS76vvJUdfNeb+yUU2tn7DTnlEuDvPUy
TQ7oIVCRltJYA3m9TH72pIjxmykWlztfm3pesLQvJ4Tw2aHB1HXp6Iqs5qg/qPdRHD2MtYKXPg/3
spr30+gf/VyDDWduY4ZYK6Z+x0gOBzbGhh6wFhPcuBSWhijdWFKKWEw34kTQcVzCTTUUDkRxPTUz
YrhgGGziVw3twDjkojjZuidCeF0p1YvPdNvtUR2eE65kQ4gffNjMBLxncG4Tj0X80gzfVcOwA1wc
opwZJSNhX19tYL7W7biqLbmDB6MxwMpp+OIwfSATNzsQvLpiXnMl+vmCKvatUOsXlTTkNRQArwPN
PARXVU8kG4jlifz4UG5icqBdhwoTreFKFx3GJI5nHBvgeBd8rNFot30VZ6CXh0McDRvyfoH0IulV
1WMbSPI1WlaHGQjZOkFquArRwcpcRY64GcwK4du8c0BJr7C+qOtQhRpE2X+VjZnmpobGpCsaDxAo
5Ra3qf1gJfSXB1h3roJi75oAko+OaQfq2u0y4gQaibqR5E4XekfuNuWM0Ka4jePTkJARGJOYO6eS
AiYtLhW/wonIeBZwzbxoCd9vitnyZrWGg4sUkR+a587o1W9T/Yj7enhvmR9uDMLFleRGNRVrBRTR
ubIs+7Y2gnViiWsIGDCtyuwRSbFAu4ZMyezvFc4au1lF0+J0b7i5phg58/AoaMjGFYmVU2veqnqw
m8Eh8ce29FQZaiAoHB229pF1XNXuVLJbEWggza7jh2rGBo+V9NucN3nDFaMPLJYU0OBZJzRxSG0m
i3pwO2cMG8dRO1TBfOdzBJEqwSsZI5Ig+w4IXKWjHa1MdR62BsDAHVvNdcUiD7JqK2wDsLe+KpwR
0VLsH4MhOxKwQfk5mx0IOgzuudg7YLKhSzTpBxsKkjdHllgwmy2Oo3LXFGhWHZ1UDqoTDgdZfs2r
tXCp5ztqobVpLj6DYpZuW8vCLTAyrnRruNABpt3VlTs/ZBisfXLw32Whcs5LavvYSj+DZjibaf0k
HZ9XTzjrPrxhIoTVsMRByYJcNMLFY3zCTyGyp3To9prPIAW8DvV7Fz1mGpGo8xTAB9f8OzspP1BY
3S0USVs11b00W5qP0ZHIUjfWgufEYoJfauV3RgYtJUawBVoDIEIFfDWYE01/rLcrvY/OWai9d4lZ
nIle9QEIyCNIi87FnOQpfQguZpheTTWrn6K57beDQvPPoinkcmbctZPyAjDay8OKFh2ma3Qgw3ph
djVWcpAZ5kb/qs37tTOF7I7jJZTk0arDfaEVXq233/Q6mWeqPi+WPz2QBo6bpM9vkG5vhpoGddl7
Sa9QDtnV0Ua0pwORyOeXgCDY0s7QDmgrLbVuadttSR8inzjyFmWMzrPoi3o7ajTvCmtidW7sDaT5
fdqyJokJsEYfXbW9vcp6dJD4ea+akq0ZGTlyhWvGA/sy1jZjIT6UinUf9fY579VTzRrvVArttNte
bzhnIunIg+5a5MBrxWPWQZpj8OfI+xziSzuphzBcjgJy8BFXAlcNVdfO2RFt5VmpMubKWn9srAH1
z7TVBBZArTnFhb9hl3Xtvmv2GoZApd+pdsYhkmcvsrftFH5MkLBa4FcqQcopP5/KGof+9NLQy4cK
mm47aWwIplwzQ7zTm+opnCoY44EXxvaqNwhPZoMMv0XAKhuIYj1iEqfGB9FokouNpClog31tTmcI
8bxZyPCrJHhSlf6QaLRWUIj7fOuYKfEINwPD/JuBeDCQyqUFzaL2gVfiKlPwOKqC2qLWGBvox66W
e8i7rTuTpEDeK64Avmam1xkGP5W0nz7a5WhhBfYcu5m3WNgOWYyyaoaRlGZvRiqfemu6pueWuiO9
fTM/9jVpBw6bl1GFt0pDViTzn2n0LHWiTx+X05fuUzr5k/wew3ydzvxQRnmnOsn9bBycvHWnVL+P
8v5qYGjCwl5TUQHwGCFNesQFIosotowaQ6pzhToa5+UBhobjAQO4Emk1PzQcT1kgQxqutFNwhB+M
KffsLqUO1eaPhoNTVCf3Tjrf2wQER53NnDxzzjHprqdK7eIrJEnzddGPx1FHZqr5n7+o6v4GqaAt
yTdFOsGNXTxrxiJU0zWx9EmFo6v/kQlUOogbk5xHwy8s43pKfLPaSgzWn7lVp0/VONBIjfLJOo19
CWIfYUare0PKqNf7l28CQOIv3wRWGMYQrGU2ngm8aouk7hcodhRx0EbpjE5aN5o3J/W50xo9QRyh
WZ7cVZmifNK2ty9pVzT3diuGDYPLhhwMgH4Y7hAb/n82yP/STJ6Af9JddnXURl3zF+nl8nf+lF6a
4g8DQaNlsbsgk1SXfKw/pZeG+QdtEV1XhTBpxqomFJD/Lb3U1D8EYSnYGh3+6l+ll7r6h7F4Chft
JbZCMrf+J9LL33L8bB0Vp4rckjhMnQ/Sfo8Kw8mXwl5lNAStVjsolTU+mFVMphZcagzV7dBtmqZC
VlUtDcq2mOO3QR2s76qiLf7LL/c379ZfrZI/X0UzIBdKA7yc/BNm8ssDncP2UWwrmtYouZudoZuz
aylRt7PK1EIDI8P2NrED/6NCLrH654/+a06NrRNeRk6TpS83wtJM+ZtLk6wUkkBAJmDYDh/tVqNL
kY9f8Whv0Br9WyoUt/yXF/fnw5YMMzh6Dh9M8NVfX1xMgaaBXQRqriInwha6N1Eqyfafr+jvP8S2
F3Evz5j924dAg4YoAa7W1bNI29PdBhVAEOH9P38KPtm/XsoiHuZOOculkIi0/P9fblnZ9C0zKegt
SV/cGsqM8CeoLsCuvwJtfgHot7f77CatnX9Z/Baw4u8fTHYNPRDSBzS0+8v//+WDCxPsb9ByFk0J
j3FQl7LmbpLBrp58DOTtxkdLjO6gUN/EMuQalcLhxOQjNq36Amtkx/7k+kYVYYOqBvsBHoFDuZc5
41MkwNyyqCpUuyQDKRCCK71n1sxuS47fKC5tY/Ov1WFEGdjTsKzJNvH3VT7NV9NoAHvXmfjpNEmb
JWi6VnRr1XeMdfbkgFpYZxgNG2uYc8pjHovHmp8M+m3dLcl5bWdpnhEbcHYFOCvgaaZBWffPd+0/
ng1utKbjjNZUHMnaz5rw649nlIWCur5bKK3JGQsNgLrIsf7lU/7jnbLwXWOpEYL3GRn5b09gG41N
prVExg9qW7lOC0VsVnHFyZFw0n7GKfrPV/XXkAheKwvzjGMIzbBYcI3fs6ZMJSsRQ9atq1k2d64j
aZsyE5FySXFeJZD4tYl20D9/6N9cpIlondWbIDvyw5bjwi8/JaBoFPcmpauVdDdNDWyoXYyng3Bu
8ilK/+US/+bG2QjgLLSLrNi6unybXz5t5uHoa82mAgvjbp3VKLA6Z6z/5ZpI5/jt5XJwxHPvWIOJ
r9PM3+8cmAcKTOm4AyEBr6DqdAOJfUnzEbC1fbH78gRH2Azc/2LvTJbkRtIk/S59bqQABgMMaJGZ
g+/uEeGxb7xAGAux75sBTz8fWFlZJKs7a7LPJZlCIYUMBt0dgJn9qvoppREUYEy1yndFLLELkrZX
D+40ONfwMhCxvr/Z/95l/Afk1h+uu6U87/dSvKWd7//8xzkOP5ufdhjLn//bDsMi3OG7tMcqHoPe
ssX4+w7D/I3otL/UvLEMCN9W5j8YZIJ9iYXuTroDNgKxEPFHuAM8mesz9PTBILjcSiAN/gKDjE3p
T1cT7ZHsVEzPdWjSQ2lkt/HzRRs39RSH6FHUm4jhIk/mkiA9tONsPdaN84Fxi2NJ2yOeHoxqQlYq
27ozT3ZeBsaeMhjCA1E6TOkNwBqM8AE8RfkRkWasb0bPNs5w2Od0T0ajmDdyrIPnrPIw6GlXF+8Y
6KK3ViceAQHydiuapapo7eIvPvUUXIZvo7AWhpiw5pMnunLPPcfItEBxpe4cvXgXWLlJJBc2gZqd
rW+miX+cGlk1V1PXYMdFKesekRhcOgmaAO2ctFk9b+eWMlT0C3KV36aZyrdLl5ZUxFKq0w7o6SrZ
VkB9w61mCD0yK2LiZu4nXHDk6h0mT59FnfkUvPeUXUgPta/0FDiEsfDlIZ9UB0gqCXTwBXsZwWJi
qrZ9drGsgEIb+oQ8bu5GmLRn8DvUWhtO8NHjj32u0yXGV08B5P3JK3AcDZza16PrDXcT5CDC/vXE
ZMHsx+gm7TFsIglRPVWWBMA2WtR1s6r6OAg2nbk4qehtsjZNUom7qqHtrAtDeRG4JuCkbspeJsuw
FVhN/GPMNzyTaic3fy8HCE14nIvonkpXewXRymeU0lD2mSNJfckJFCfY6H0kTRqRKVjAE94smWo8
oCmZUL2OJvrUVhb+hTO+h7bCWsGSt5FJ/2qNI1PswZuvWxGhtUyd3sclkNEmEu5dXMnqXVIli+uz
Hhljw0B/oT42OiAI+8Um12p+mtHeP2hJBEZQRKO7jPBNg5mRDK1+bSVAvYhnivscz7O5SFjlHBwY
rvJeuSO2gg0rYlg+ZEPHMJjtgOoRRBvId1DYRo8ZdedpanEcd7JxjYVua38dyVj6FrM+v53P1Ryl
E76ijnQwdUR8sIaYrWy5L1IMOq0sH+bJSS5k3fgbuhwvh1JfzYzt+7IidYgqS4tena3grR+Jjkwo
qyjsTez0G8p/uq32+susHc1VA0fyLXGah6lZ6J+krDeYVn1625T3PjZVvbE1g2u/Ztxu4SI5pOPM
jhiPbCjwbdILj9odagZIkfHUZeYTDDF7X8qu3c1jmq6yqaKYvu4vdeVvLOBeu47XfJgyYLqtegpM
e1sW8aH1iHkINpmrdKJjxjAbvWXY+9Fq4CaT+1a7dM/RGkanIbiHUXqfTHI/jGxG1g1ujGkW9wVg
h7UcZxBkZcq9z2AYwpbY2BMjLJxO2YaqhQ/yBGgOU2DRGjWGGxfvbupU9R42yPVcU/0eBUa7BhaG
facD5TDweV8w1t+7eXjpt5TCYT5E9yzD5w7lG3I+aBJ1PyYo3GOcffGdLtgAX/c2g9GfK5WEr1WU
3wrhHedksA+w+JDS++a0VNpgBzeuwyg4gCh6jkKUKIpTCozq5rjGyR08Mp9279qqenSq8dXIu+uR
JHzadhdQ2jJySAv+pcwfiezBp+i7Es+vZezKEUVVxA4PC630dCK0fAfjhcn8MNCYEGpyviGswSzr
h3WDJrwVc64p0CkQMgaTHTwUq3mNuUSsmyqj0MTFKlAIBrJJ1n0BvT3sEsf98JImvaqpqziT4LkJ
iwGT64CdwApc/7JtBt4RRVhuclrvbBYuDbi9c9e08OkQKZMSZpIPn/C28ztYqRjV7NI5toyCEh28
UvzwVvh1tgZuYdK2qZ87HRAy0+Rtwtl0tq7dRldFTBgt7YKtAzvnEA4DfjAoU31TN4vcIXkX7Csb
JB04a5GcemWkhFmhabmAJ0Gn3qu+vamQlM8QuqNNr+Z3OgPvqAOpT+6QNXuk75csC/P7piTzlo0a
h6OJZBt3AtRV0B1ARuqz15BGx9eG2GSam9iuLztNFYgAiAw7MHllJ7VvZAhVoJf4neR1llNO0IFL
QBbNAZdZPvPt2NtE3VAdnLF5bHX/kTNFTtP4oqhQDOqpf8pL+7X1DLJIc2CcNdQBSnYIENE5eosI
pVex0I+dqfUOFCmo8/mqXB70Y7ZXOC3XFhLPnAJDibijME4E+1jKfdpb5cGN2l1XDsNaMp0jRb7J
JpxdXW3cDD1ZAjM/TQhztlUf29k0jkMhb3m+5Wc185o7D7RLEuPUdZzqYyr0o2MW30QL3oOKj4no
DT2E5eUQT/6+saZsNxfGLdy6cAU8k3tdG8ecBGU1gAGJkMYJsOh1Xo7M14WTgOTJFPnw+r0sp5t8
YZWHVfdOxnvaeFFcXMgmhrU+LiaJVuxSM7ybe3hdqnWZSvsfhp4pDYUJVybOyR3V1Wx5CWQXQL15
cWBpT2HfBDAtvffCdLr6m9mZ6UNXcjHi3sEjI1cJNHAG1WyHdzbDDxjuyjRK2mJ1h/czUjZoTChz
1hMwtAkJTHHiQZcTXFOUmHY1Xhu7mbHMZB3go2I7WzmnSztUdg/IbPbiZR0bvcxTD7R2puMlsLnk
yKAiN5x10fVO7N4KLy/9emfCeO/Lb8Ki/SI/MrIASIbz2I8wuQQkpCyKIsIxoejJli07J/pKxEVs
jeH8RZp1p8k8UXHrWXtN8jMTe5vMp5PsA7uEbrNvu05jqg7b4gANYBCPfHiiHCiTNMyTOUX+jcYT
eYv7x3yjCVVUm4q1QqzZP9DGc98ohyPWAVAnUFNwDfYOW/AcOs8pfRMATum1oqaqkFxDt5ngPjS2
JdADszvKpRgOLoBWjrF1Zw7mtOmZ8PfzF0JnNlP+snw0KcrNjOvYbOLWOkI+NqnPzMah20RJB5eb
hc8RxUwKdOqlrPVlkoweBcNBXEfyjkAy3q3YyTVdWMjMyR6JeEm52CH2VkElLARMmqIz5gmIHdNV
TpVBDW4TT0IOK48AnMfbS5UT3S9wDTmjE1DBaeKkue2sUaAVz4V0ZqE5R0HTtCRGzIaHbMPuGhDV
NKm13db5Xndw8hZ7chu/FlbzpWMhiB+tsC3VPW1TCAWcc6vyLaaVPtmyhboBYp6wnswCp/UOTkp4
BR7JJuzqN8OoWHbmEQP7KsHKWgx75jE1krPImI2sCuL7/Sei2xTfjEC8upeuRF09kjLRcKJrtmVr
rXnTqTiJUTbLTM8PXuhIF7uRMSbXs2dn0MRj0qxq140+kA3wi9E+HXP030QNiX4uctHeBbkTEvVo
XavZulTxLXwHv5bnaMDfBLN0isd9AV0ED4EPiOBkZ4Z7IIta4wsOzMTk9sZ4HrFlzkkqkSjdzPSo
FMTUfPyfETsaSKhxTnW6TVE7pgVX+CG55aLFSphgBbCi6bqZwkLtAnym2dGqCiGforHr4Y+MQLZp
Mplbf0vLX1nypg3Ec0MbU+VYMgGqp5mwaWO4zYvlEV4TsIRXrZdmp7wTWPIIAOJtqWZIQnb12mdJ
z17NplvGj7e6dcR+TJMARcAIW3wY8MwBaeDUS1pnzenAuNS+Ko+uC9gwHSj+maUej0ar6rsSmiud
B0bvEG+As8zbfXJxURIr8sRBUXN1Mj0eW7xKY+tHJMBVAzMU326bHtw6YB2bw/TCy/p8Ddmt3dmx
Wz60FHitWxP8qVdW8soYqgyPliICHBnJU6KVyfE9bL4VU80uUbHH/8wIL31rqlmDiKA87M3re/j7
tAxUZzLkydbKBbSGOJ0B+BecGqzS69n34ICOVJ7sUrs134DZLvIVjxFafjGk5nV39oOlNM4u3yoP
yhcF8gHxMHoWazIKb5xZo23VAONCwCYErUu0xpa18tjEJlXc0fRmlM54JL46HRyYovE6pu57bfQa
v2XIg9EIU/cYetLcTfXgrXtRvLDsZNiTdPVCbIKsUIqKmldB9FSZud54WXfh92ggdoaW2KUVxxPV
uxbNIgvqBJzU8OyDI8IeH5MA4ghFRtaVB113n61HWeYSm7odx/omL4b8MiTQzpkMWS71WMvTOUvW
Vg7NCQnGh3E01vJRx/1jMMromJgk+73c3UngNhvCWu6WDLV1skKS1Ukdx+85NfD7QOUlDmuq6Swa
FzdErbP7OqTqWIyS4l45VM+8EraoE2mJfZlD2qs4UJLHs+bzSDzx2APj4oUPRNkEveK8ki7d/XsS
8zcqpTAZuv3Pes/d+LX4+IkG//0LfudsmDTiMuVYQOs+Y9Wlp/ZvYo/wfmNKxsQLTCVzQk/yTf4Q
e36DHS+BGVFPx8mQn/0xijHEb/xpOoEY47vQLB1Eor8wi5Hq53m9gxbgohfCAjEtwWFSLAPGHwaI
5RAFE97ke7BnbPchiXnY/wL/WFdj8yREJ7cUx7CGuV55W8yTdzVajoYd2WE+SwI2Vqw1m7C323ND
08ar0MF4PwlTQOi1q10/ttMR7nnyNE/WAyVh8yO7j2itozakLqGfL2TH7j2aDOhZ9hBOO7fm10WS
dke7J3Whhi67xBvj8eBllQJUQx/0LjGa3txUwgm2NZvkF+qxJjZmJM5J2hTK+eLkuN02oZyFu844
G1xTDuddJDVuLcAIbX5y+3GBptW444n9Vhxic/Qggl3Z4kSTY2vgcqN4G+mfGD4z5hK8byer29wu
3OjYmX3/xOIW56taTvI2H1O155/SXuUBBjNw1daNZMaz7qSFcXVyqqOrY8NZpUUHaqEGQrcqknDT
Vdap7SHHBnZ8lnRXXiQse7lZ6ZtRvfh2fwMmn7oUrHhuXX+rbdiYxniLX+wE/eOtSadLu2i3QX4x
l/FpHLpHlZtrJ+0bcrJYPMzmHuT4hxGAza+b8YVcOnlZIGnXDRghqXCNN3arNiJx34SpvUuWzxNv
1TV1aPf0e1dbOfQ7eOWEUYIofEsSvAFR5b0D+wbN6Sj91cy7DxcI5SKVWK/aaV/j2j+OwjjRFJau
ojDI7kZrSvZOrUsCF+69WzTf5Gw9epa8DxzzMA3WNqW3pkWoYTLBz9hogamIbZpuZcxfPQdls0sq
r4IOEohtY8g7F9oHFIX6MhHjV8emMXMVB4caQHiH9XUzNum8H3Jpiwu7B3WgiUy3UOBBxggnxCsy
mmIbjI35rRz5vAjhSiZwtJ5GGi61m1Exymhl7xhkdIb+WNtd8jRK3PkaNT+NGg7PL0OWuf0HeuR9
E0J2K15rh935uhtawIQ5kahy8lqxrauIDhNDoqCy9qH2OA4VdCvHsFHq42DqT4VvCPqGsVMNl1ad
tF8NUxU3LbSjrWf34dGJBA//prJIGjMki7EzA56O2vyJnSuJec65IFNZNMP+DOWBXyn/RiW1Dzyh
PYyyfRZCbhs7v7Ph4OehuE9mPCfZhNNKVLc9ZXA7R7cY+fy0vehtEvaZjF855uwY9FOjXUb5ynT9
U5vxevqqJ9sWRQemfpd2D7/G6+YJNda7TF3Bmj6Q2cTVt4tapz3TaUIhK6zmdSqoHMDw6qzKwcAc
qTCLoNuqlUwrtWfTeE0zDO0ypCouC0IlMOiyS6ObOeYXDV2ZRj5sIV35JEt7lscyvF8Oycdi0uLB
YLt5azqAJKuUtxKM0bTz1ZjBIO/6jywOn/O4ORrZt27CYoOBrN4CqkZtcyUuoNo/RFX9XBVS7IiO
8HiyrUOaq03vev1+1LwfZjI6eEorvR7cZtwELaRHDJeLHm5yVGm93l3PtjyAIPB2VjFae6ju6o1q
Y7Xro5HBSjWL10n7d2HKOdPAeOZA74oK2DF5eltGI92IpsvZhdacsruHXOGvQeEMq8n0cOtDHMJ1
FKI2Ju8Bb92mBZ22oS7xPRrSI1UbG5hcT3TjvIMdT9/SgtKJRtarZgT4XdOUm8t4I5fAi0CJkQuS
27kzjLYipjkAVJD9QXvmi9lwO5qUS8TELUu4P9jUNVIu3hu6tg5wW50zjjuwa9WMPbqc43Pu2IR8
mYEejCXfWnr2KewmerGC8aBCSx1kFD+ZKPclQ5JXPxYjn7iKgoeOWuETgmC0y2PhM52nXnbogvAx
Y/yV1HLfmREUGPdVLZHO0fJkcUCGsoMtD1v5HLF+3tg2JMFqpPwp8MI3wG7cu4zeOF8x0qiTGoC9
GvYg25x1ztT8fRxINnLkj1aicwyqexZLto6MC9sczP5rRjbhQqJev5XahTOrheO8F4IQIWAfOYL9
hszqrDhr1pRHcVaJrXg4Q7lMvSt6X63HPlX1WsvEMPa56ZwzP8G+ivAeERMM7BvdkGrpmoYBeTr5
u9CA6Tw2DG6VtSSKasDqOCzb7NwUY7Qb6S6glGDMuDEpw4N+iZg++HggnTg+zCQZ99qT6rkKKd3O
87NkANX08GrIKeghO1gIDwd7psV2NfAIdNtwILY4HmxoAAY4rQuyTuYG7BVKRcsIeBfX0jh43Zjs
SkL+OyCq6xZ300UD2fmmhVkawoEk80tLqnafOg13CFtkdTe3IDqC9uswJxQdDJV6NPop2GnFXKsz
u46tLdasBH7BNvBq9yk00/IrgNH5IcTdsdXBkF/ZdZo8GTH0+4mGjr204/A0JmV0ou7BOBtZM91C
q6le48kNMaGxFWH1nLzgCIaa7M7YuXcdTcSkBs3iqbPK4i2y3Pk+1nawMV36NAtaSHZeznzY98yM
bnYzwKk+ze//3gf/vg8Wf6pI3o9xN382GbvhH3VJsXzV77qkCZp94a/jPRFsYiVi9e/Op9/IuUoH
eid7WhxQy+/8vhmW6jcEbpu5EbR0nHY/MOek85snHBcxE/uT7S9+qb+wFfa+u2z+YeRDC3XROFkk
+JfhADUXy9aPW2E7bsP6+yNEyDl6SSWTBhMyAZsFuRQ7U0/OZC/luTeIDvpaBGPYGg11k9dZcGQk
aW6rCNlKMrw5+5AH7iNbf6nY3pHlRE/IdemTZc0QDqZiuApJUGYb0SYlc2vK0QBiyqvBb7bO4hep
wiUYVRDyOumYIIuXhu3WNSrOqGKwAB/ZRo8j101PCbLQzmrL+VWrxNrowSFHXfrldBEORFatRN8X
ePavNF+9t1VjAz4aRpvZTEi0NXD0lr7XdicqpsYUEK18XTQbhTYAtyWPwr0Cw7vNWtvepLJnNNJM
jDpwujj7mggAh/o407dJxWBUIUkzycIP2kke37ZMqhN9ZQSZwsLGiKqG9zHT/a6x5SfF6GJrlrG5
LvGJkEX2k5Ob5UCzjKzbGnYzXFk8r04WmfwK7oGljiMx/Hw7RpgNVpZN3bDO2ujFxH/9Rp0lJg+K
2FZDvmTarZiNGqUW3UrBz3mdG0u85T1Rk66zyQeXbu2/hlaXnqgmru7bno77SfLEHNo0+0ZMKDyk
xQB3wmZqAmMcPEhRHKOSDtFNUdj7rjGLg5cjxIxNC4MJw/8VsyN10UYOWX6ZtsMB2nhLHX2cUdup
SmvdV80MO4pnmR0TWlm5ebn3S5MwTZkY/Sq28wKNyYhd9mX4/Mupaje943wrw9rFhtuPKzbB8+08
SOdWUKy9YgPsHZF3Cf/WBm1yftteDAQ/iHOm7glFI9tlgy4Oijp1ys8JqAoYTexcrHRnCUvsmZWR
/AvJQTpegLvfNqwHzHAZiSSGQJjEgF4RrV9VWu2h1ltr7HAF84SKwXCq3kZFCyGLHmxDmZkbpdWz
L/J6x5OY9ITCiW8m5J9kOMqrog2AxwDSQmeIc9ZSnP0pHvdj7pGRh/bfHSofBp87AsYZBvOJc7H3
IHHRABiwCHmR+om2GVnMbdeDVYrKRL6UWR8dmo4tMAEUUVzQbrCUebQwdem0xIQl28R6gVU672ng
G97DQUKnCG3gZN6IEtgSkKIPhCH/yiziCEhOE/CDA8aqYFWiCBrGW6yIr9BAiilMEJJCMOenE58l
GzNXWFsWQRe2cqa/iIY0CgWc+q0QkfMAEOkL9cqoe1Zmn61muMjCISfJYbE1NBzr2qcaZNuirOxH
l51tWUXmrmA3tOoG17qqa82wn56eg6v9KEILb1F0mDVFlGRPWf9Ujz6gjABD8jZw+hcD1PKjGJpq
EwxyRGcAXcD47ED4Agyf0ZhrarleSq81t6NUwTO3as9E3MtuifA+kWhXh54TydYVy9U45419zTbm
LoszWHKdjndk8PFbLNkEmS5tremo+3PNPKHf+lgJgcmVdfpEbYI+2N7YX3f2oD6pYLMuJq+n2NJC
1KYsjKoLuybavba02V3m0tTGlqJvQUCiAy+VM32HUo3ufo7SGqhxBBsRSD3oAxnAkOrnNwPILpiG
cv6oVQm7UObutK8qwJBaunqHIkYWnJ7uTyvIDKDnbb03kPxPRZaPYJQ6SWkNGdcsfUyhcOMTALmv
OI314La9nin1dVxO9rw26j59rrnVz+g7ZrJOjGK+LY3iygsb+Z1lcWQpg2YtOLDgXGlLrlAliwdd
upDtwGFA/g5SnAiJ0FvWGzzuuXEi6Txu9BQT83d43GU11kKOmALgGO6/rO/cixk434Po3V3uYw4I
RyjAqimXznMu3bSk1U4jXgRlwHB5MPzwaMuov4TP7K7CCg1PVB3exHR4t2t8Dz7GRmYpbDctazll
TlxBkXZSOsmXrDWzmXVMqOQqdhN4ZXHOAJGGI18W7xAFX7M2P9K596Ky7Exc6N41Yp9gX5j04FZc
TCXCwgExhBp4Vlp9HQLSiiScwkvHWi4S224gW2TttrexPqxpu7QOFePsi2Ruz4wr7RcjgN8UZjI/
RV5B+5sOqoc0VtOXuAYglEwuiJq0h63SIwiu5Fy+iqwmoDed09G/5uRJnHdoPjo03l0ncLTwYNzy
tCA/gYf5PBsEUEM+VlBJ7UWnaHqapEeViBXuhDG+FfANnru2ijYQpSkfLeaZZdsv1i0RXAqiwC1y
3O/lEcoFyXXb4wBHj/V15tlMKIbUu80yaFuQlC/7FLT+2mEBLldchKQOY9+8rwaVUoNQJsS8vFAt
pXNUAo9FTesDtol86LPnKUj1qfGsee+5JEnMNg7WAeael74qOXokFsGrSpUueZXKfgusqtpZbgF+
bO5sdeFMrfMB8ENc+1lu3jZVpJBR+adeyzBdmkDbk/BoVxhVGDyRg+C4EdNfcAOK8B1rTHZaIK9r
t9S3pFbse8MWijPvXO7CtkP0VJU6+ilULI90zyvOLVwZdWUbr8hm1bFwAl1szcI5qprVheeyxw+O
s+fC5MhSOvrCEdq9TidzgrZL4vQWe4j6WojsZsBpP+zYVs3YL/K2uOIjBmfVqam4GWcUbjs1n9uS
O0p7LVS4ISu91QxJJWFisSubKkSF6O1H2gTLQ1gjOq4Ltp6KRBDns7phE7GqfGOpiK7cFxLArIOV
3VwEZh1cuSKrzlGTDHdN2Oqj1cK8iYya5r7cm4Ay2OSshK+Nd/6NVGFYDMdYVwZPnUEZWBdh5Bk7
PwQ50EqopA5NzcR9gss5cm0Yksx2VpCBU9RFcFuYkYMZQSHac+AuDiXHHdJYOI1U5oenQSqSp0NE
KDyZyOKkPaEv1YFJKoeG8DAEVvml8xwEKqrCNHNDWF+e5aoPIJH64OGSP9MpFmEc8uYTR8zmgXLt
niXEglE2gLhaj5ZZ3wy1UXUHUD/OhsqCxDlEiUuRSZwF1hdPeAAUQ8+CdWDkHnm9MNypwDMoHKHq
LS4D11h1o1s9ETisXxsGLOYlZITgE/RTb91HmOMdOh3UvCuz0A7Wc6y+NPEwZ8SOY8YqRRgbgBZr
gHJu4j1StfCtsY1vZQcbhpyht0EGaVcRyz4SalflX3276siDZ0m9T53OPzdS9exAcu9pdmcj2fC7
xkkJa89hPmNHEpX3UrbNXnFk2NVDOt85S9dk7cXUGDB/Sfqu2ZlTQ0KLCTJFMLnINxI34K7jA792
DPdZspfcaccMdnlIcnPWOvn08lltMFPax35iJVVuClS3jyqakXV9gOY0PxZ67rZD/gVeDg1mQZGu
AW4T/onTy8JnJ5bPiKqZs7fyV1UA1lRxfCmd+T5sgLFVnTF8TTqmKmnX3LRZGmLQkreMbnaZW52b
JvoUpQ+Kr7irTf+zyOa7WMt3OxV7o8QfOZazuMSk8kCQ54g14ibIYCTqyTrqmSoPVTC9bmsENRm5
x2Y5v2sd6i0PwnTd4I1Jx8VOE+3FlM1vOgkiHpvjxBbN75KEwj63vZv0Ykihx3WsoOCUuXFbqs5R
t0Yavyt2sLfCsLsHZUkbOHVHMrkQU4gQ19a8Edm4LnH9bGZt5/dBbif0PNBl2dedd0rbLNyO8wgR
0Zkmk7o5BGyyy8DnvBmYPateGG4cghi3o9mjDfiZaSDBNcld2PNHqDvwcZBcmWNlHGjTiQ9eNXNa
wOXGzBBqFYy5zLhRVGthkum7+SyzIf40qdDkyIXqGztNiTofDmtbxc6NFHjeAACi+mlwWTyMbXff
s8vRsd5nWat4PzODVDAEpGg19HTy2BKCyZxXEUa4oNhShjEw2OcDdmKeP6y9dn2RdIIWCy/UVzmk
qGmMX1zaD5GTC6wuBc2Y7LXdfRP0em1TiMCgd0qsm2picU2Ed0dFeUH05qVYiJmD6u9hMoH8py/z
4NpBA4gCll3oqFORd+Mpsu1uPzbZcBvV4jKT9Y1LJH7bumFNwLCx77B7kvgUCQORSURXbj1HWzyy
8BKTLN83iWLcLGD+lKY/U1LuBtcq9sRVZGmxq3NX7p2sxyiaqPqWKJl7msU4HvsWcAdk1qvBiW+V
M1iXshuN41jN2VUwEfg1zcJPtlQSwSPv4iG/mzv90SeldRh7c9zgCiUXMTH+YsfdM8VxuO2ABbSL
Xh7p+FGJkVs2DP07SifS515nqQCqNIRyO45m+4CrAp3Ezf2lv5Y3ER1W8kMah7dxIApNBLOotlND
BjuyeCIYxLzXYbTUi8niJcTZfrYMydU2hMZw6QCCBn1UGS9IIck2zzM+rSAzT1AH59M8zBxYM/tA
YAcGNQAZjpFJeDOPENd4wuV3jjOTtMfRvK7dSq3zwtVvzWDh6e2whtJHVdUfVZUDx+wckHi4w9jb
h4wYZBmTKB6dwH6CAmHtofil90M9mYRhHYf+9iYDQTanV1SSPXAxsPnplxzsDHso3zaVBK+hIfZg
coi3ypxK1ueEzzeqW+x+PFiW10ISghqwa8DUHsJFxZ5QxK33knNhXLSjh02EDcZVb0PBwfgyPXgz
3BXVa+MtmAE+tyC/v1md6724xpQcCXvrh/8sMcXMHaLlKnasxYhXtuuoCuyD44+YkJT5FffKePGf
Pbi1hEEHfDPbJ3hbE5ucQl+fq8Q9J3EfgBfxQ3YL8S3HzuRsaWu6+esDuocy5/9fOx7e9X+9lxWt
U2HU/d8ruPJlW37r/vRP7T/LxY/f/vqHlgDDH39X+0dscrHx//SLbdHF3XTbfzbT3Sdmh+7vA6zl
T/7//ubvwYCHqSIY8F72Rbf8bWFcFj8N4kzSdf+zjH3/Ob1Hn1n22f7TF/1tekc6kcSA55nSFa50
Eaj/Pr2T/A6dUBxhFmc/sUGSA3+Xsu3fyB+4vmkSJLRIFggme39URph8nVRL7M2WjuKr/8r87udQ
gSe+S9jWsu+hv9Eko/Lz9K6Y+kYEPvCDHmIwGGCPYHnAyL5DdFn/8M78N7HERRP/x6Dw92/FPol4
JP8TT/zlW0kAwlJ4Aa5BovfK8AEBK5Cvf/W7KEp3mWvyroGN+J47/kGZr8t6GuIaA03i2fnGbVq5
LWhk+YupQItgFK30pu+TIOVT+CWv15u8hqXsEXc+lRB5QFyg7TgA/vlrsX5NcvJtGP8pRrmwEkl/
/TJblaZwxplGsbWnpg/83wDTVpoKx57UUiIkDHx1qnKKiKbs0mHI0OcmKz8QCLNh8DoANL0RlXml
5uj+z/9lv2bEmPRKawl5Skt49KFw7f449CWb5eQevA14pnBm6i6/LykeXvleNIKMxFUatLQC/vn3
/H6B/HwB+cskm4y2bfEtnV8uoCEqxi6A37n2i8Q76tJgRGwKmgqpvds7TBY35NTGLcTy8Tj4g7lu
LPdcRK7euzb8mchF2Qqd0PsXGUrxz/cQc3gbd4mwHYf79ZdPCbFw8ru2iOlENqZpU0JVksxOjY1i
4+euemtA8QmtybqbM33vahbtOfbLZ+D3E5QEe7z0EqCG31E3HGDDT4NzBKQ+m3Z1ekzK8Es/O8aF
B9rrbhBMJzcGchEt67GEvk9r15oeNZH/i7f7n29XXhUiIY8FKWzL/OVVja4CcAypaD2pmT2WDZi0
DoG9/fmHujxffvlMSU0LgYSAkECY9+cLaU5JsjgxDHjDMaGWl64mDJe7sMo5ZImUcvc//37/3WfF
hbncvvz3T3lXHJp1pTRnXs4/uD7rwVjBDHU30zRW/4s3EGKkzX5Xkhz7ng784UnUUO7AlsWKWJxn
4AKmNXDfiuJfXX0/W5GWx6rvSkVqTShsNd9dTz/eilZfdbDOeAdnyfwvBsB4rbyu2aa0VOzp0DZ3
phXbu75XDK+wR18HiSV2szsyHr0agm00qPFYpfddBJoKykJ+E5HexXBpOAf8/l8wVsVIkcYCPA7m
rfBE+//YO5PlyI1ty/7KszcuXIMDDgcweINCICIYZLAnk80ElmSS6PseX18LKVUpSamSdt+wrMw0
kSmVCETAHcfP2XvtM6uY9C15KWQGhDW53JmjDo4bZF/sf3/f/jDkra8lJkw8IKvY69db0wGCTj0n
6U0HfIt6yGk3RK1mHLMyY9ObjvIZniPvb+MvnpJ/ePZp5XJxC6oA3s1Pb0WDkzpTLTvCH2VGJ249
UvtSd3/x7P/DJsprlykclZtCsrb+918eEKRGJGxCWsJkZZi8r+Zpz4EvWJltauOMc7QL2NC+uOg/
fac2RYeus9rIev500crq9IHXY7TJI+reZUrSo+Y66W02GPVJw2T+oTexFzh2ER9+v/T+4UvlvUyJ
YduC5WCtn+yX201ZI8s4x/FmJnpgoxU0ZWht9F+sh39Y4C6vRefnS4Ii6tObyekk5EwbUlKG/xf1
jDHBsNVnv0II8MXj+bM4+nXzon4DjKy7til5RtAEfrwjg6awI7pKemkjnqsYjVc/+UrTEs6SBowk
cCH4GNqd5lTx1dwUdxHRSgz8HLIHYifbV7XZHyaDDOLSKZJ/8+v+48PZcE0Q3JvsDh8/nEtAo/Mz
RmWB2Xc9Lkt+HrSz/sVK+al0/Pt38NdlPv2qpVIEDnTMMQtoglsxE98VDZUFZ2deXlJayofWCtqj
Xg7zXZ2tSo3eQh3WR/11PM2W3zXB64Sk04tjaR7gxvc7bc6feGWQbOWM4fXgJiN+aMIDzDGNyTJA
2y569+33D+daUX94EVFTC8E6Y69m6eMC/vh1sTETu1jDSu0ch7lDXP9AsO1+Y+HGuJHs/oWUCxJk
CNoDQlbaicXsQtB+Ie2XfimA3yeaUqHYSBav4G2PJTVFDIV1qDTFbUb4pu7NpUW2Ue92ctrQGx4x
QcqBgWE4xJn0jZ9JFYRUhSSmgXP7/Q3+zYzODcI20921Wvsphv14g4Sw5aPdwu+qewGRjMbUE7eV
baeYvByqDpgdpgMWy9UbQl6d8SYGIRS7hUInSUxTa8kvdqJ/+MahJuiGK9nkqZ7Mjx+oNerQTSX+
q8App2+ZZb5rtaV5M26XrZLZ/MXl/k5o4dQkuXMyDxxT8Vb+eL28S2VbsJi9kdjaiW5LqlS/6adU
26DSb/bAZinM2oAIAKdOyWXLpWe60xfL0ljrpo8LhiXBpk/9yu6rf16Xs5M264nCYTSaV1tIbuEd
09luQ7kNzB+Jjk8bDRhl1pZnDOiZkblkOHcMZ0nZIUQOT6/4Xhk520eVp6fYwgH4atK9G1JkWmCQ
30zDPf7+4fm8qXIMBRICxUAIxb6Ck/3D1g1/26yWoCM+qJnVzi201ywUI7JcDCH/jStBheJgC6AB
VcnHK3V1XTVDPWqMYor3PM/rfWURZ+uSVPfFldYF/eF3QAW+HhUNXhc8GD+r+l9eR3MlZ4EZgglJ
DXnz+TC5ytqV+UivN0Zi+vvb+tuzLsAPQXhxcE/z6nXXL/iXi4mF7qdLlvqmaxdjLyNsnWQe7Es6
4hnGv99f7O93hj7eFhZ6HH4vsUqJfr2YW9WTk45sVgEx06bnDGUDYZ0ZkZ5ZDeifbDkTUZp88Sb4
RPRiQ2aHYYlxHoZVQN376SFBlIpoTaORT7ApRL3+bsin83JAYd64Z3AtT9Ef7pNoPFLXfbGo/vZ8
spzgoyAdWDX59mcNUjZbTGpHAnTMaDC3ZlAFmwTfEZX3+NUv+bcvl0vhIbAsySX1vzFfkqDqatug
ikGeY4BURT0TTZW9LSrE72lCS3Ks6m73+19UrFXLh4fVQOi1gh90TADwjj7tXQM4OjxoHUUwh7J9
jXWK+WYRntbjGO5LUo6WYg07MKvLKuzkET5+dylCoqMQk99/8Vk+8tLW35nPYijunn6RjfL14+Pl
xEMNE2jgd8bo6Bv2GgXq1j2TiH6sNllgV/sK08ElWTp5QaGpF5OH8v/8i4+xPsUfvhIHLA7bkRSg
VQS/yMePoY9SQswErYweQV2xlVRMJ6ty13Dc8k03/JEiGCcuA3w04Z7ikuiRdt+hqcdIq1mvU27u
f36i/09V+U+qhl9+nL9RVW6ZAkX/8T/fm/j1k6OH/+1PR4/zLw4cHHFAmABL+tns/EPEKNS/pOLn
Q8W4NtX+6oEaBtG49rrGGMTpnNXlXz1QeqcA3ehPsJfyBK5/3f9uAV/98YzQPaaZHL6Vf/77fxR9
flWumrz/+k9eZh/XFwewle2CpYh6hC4OG/THhwm7BN2CAR10rLDogc8ekUfxCgadLO2ux6AjwfkO
WtHax8gEulIjyMEE6QWh1VaYuunOH1XOiMtvqmaCvS/lrCUbEx3VBcDw3rkeax5K12PIEQY3qZTN
cCwSbPBbUyc2/ISMrYSZLdOUU2OsRMcIuOgj1yf7ehxu1aJjcvdmdHTtxgZjgU2nq+f2e4bGbzSw
yREyQ8Ag1snrom8XksfJp1XPOvEsFTRs7jrcp8nkWJa31ME8XZquOVXUOwh8h+3Y5Gl3P9qVsnF1
SI7/kzMv2WVe5vj306J2klvd0Kz0xoiXKn9pcV1eA2VR+rXVU1GfqrImHsycShx5hpiIqMmHivy3
bGgG566f7dIil2twqBdcZBzZSx52CPk7h12byrcDwHAAtjK450PZNfAmhsW253OTJyZZ/C7nRW55
E3Hb4QUKmR4uOLdXzk/MuLXlFKJAV72ZTgTrACFY2cbfs6hEmkCWzOppR7tOQqMHArM1TtIIw8R1
JaKkecaKE7cXsdIc8lFVxfAtr8zEeXewNvYnAsRu+zbD8ytBeZhpLPXVpmFqhp/pxK6HfkbEG32q
qKGInvxOLeUCyIOf5H3SMxQDcbGAkghAy/Kz1TmnSLZCFJfkHI6S/gU5f4liu+qGQEMwsBrwY74I
xAX9+ufJ9rgEL1GaF4NbuMujxtEhNvEax0QCHIZMifZZTqINHsmHmupvRJKV5RXDNECZbr3HLX9n
MkY4S0czxeWAOywcyT9Fh4ipU1U/RJnCEdOG4RG3BBq4EBPA+uBeRyksZ3RhoU8qEs2PHJN8g8wM
JRIo5Cm7SsLSNh/MUAb9U01yCdJao+k82ik0oHys7WA4HCKYe5y20HOtadNmbn6XTWWRkCiQlLsE
EcB1oHUViBOmh0Q36ZO+AnZ4jE2XiWZrpXycScQQkRlTqifw6iI5uETNIDRC5BXrF+mET+Zq1Nwg
DDaho7QG1XocrwA4yrv+GNNu0PcxmSPLi6J9tUIuptQyLqAPESmYGfheHhBs9E8pyXRbhPwxcW7d
zLuhhBe0Y4UFT/xRY59UvYnrWho1sAw4c/W5m0WNOqW3VhJopjdDd6MxRydxIuoig9GnDkBlwCBI
yP1jPMzt8DLnrjv+cGTrOgddwSWA05SN8Xk9V6Xx3ujo+3dCAwoEYqEm/i3S5x5V4USWRHfZQPfu
ThhZ5jfMhfBcdTOKGh69OjU3y0xSm+zbRt/qg83pUhLlRTL1rJVPaGTqyAehDgsoIoUXLk7AmqHD
HktkBXyp5DBqDklHBGmdkPpl2ejYbNzshEepjWt3KClCp7RAZ/dItQj1TI4Ik1aWDYk/5lmwdPly
gnlARsyOyoJQqyp04KEQofA45JgZPUbI6dkqT74q5xxpkZkkq/6zksTiZKZVPPZGvrwFpVRnQsXL
Zujj8UdpOMMW0o+6ySPncQms+YYgJ5oEMTeNDAjIzG402nSfpxqHVH2BtDLV7J98EA3Jk62XyKti
sV/WrIhYkY7t5VrbPk3upKxVVhi/MuvSHgo5hJdI4YSfqjYmo9Ccb6xi7c/oyJLqoJ+PCK/yuzDJ
x+u2SMlKDuz2nZ4lEPogLuSu1pbqqVrc8j6xR4emfieM98FYg1oaS5meNju216DuGbdwncUdsucF
L1sxhO86YjR0ggYg8alHFBXPk9o2XZ5kp71qbIIFHeubxFZDgE4gaiRfGZQZozTSYzfkduQPRlBf
Rq5mb4EmOelW6E2QkTBtTm99M9x3ELUiAgyG4hF3WX3HDkCOi5Ba0DDW1lIYEI784WSDexG3Kwrb
KkLfRIxyTnJk8DxG0SKOWdmNWzR3SMPgLieXdp3Y13zNpNLmbvrcVj0K3NXLvhscbsorQuQiyAJp
bGwmhqCbohaiwoekmoeRl33oV5MB8NcepLzJNEexK9rRY6HbKPwHMgn1QMg7gCrNU6NDThX0bHb0
S+ObShLpWGeTfjLY2ukMvIRAzupOTycyD6Q7Bpdzq6UnTTKDmahyJExjQ/4Tg3fYGQi5YgNdiaeT
N3PSzwV0tFG37km3fZF1VZyKKTymkUtuRDZa3Tcm+tBvqMrPbdkzXneyO2SYC8ILUu37ZokoJUts
PXFw7Eo8s1bfNdc9mOAzd1lLAZNj+lMctPYpAxDtZmzn1O+Ksrwkly/yDaSAOLuGZl/nNnl9uqW9
Zwt+0g2gqD7zKtI2rycdgfChmkvymdbO1aadhnCn6Ul8zJb+nSjvS9eOD0VdB0+BMK7sESCPrGtt
m8SNfKi1uNiYcXVhZ915I+r+AOAC1ItW5vp7kA65h1YK+kurb0Qto2+aRoJOh0J2KnIyrsOBcqFt
T2uX7lWuE/rH3qOXm3pqSBpx0W7cwddHYqGWHwaMkGGjbCy/Vd4TTZGUZ9VY7Ary1yGRtxCuD5XR
pGAiKp1RSNytEZDTGUWOc8KG6h6RfGEAy0PrG2WQpp7rshlC2nCzcDm6FvVNmjHn8CoA174ba2Qi
MQ3sHpK4NM3TpiunO8sp2xx1b9BXlW+HjdsR+ECxdpKHFCU3yJNG+ylzxfASoZyr/HaO5pOYCEAf
/b3ua5V4r5C9Ag3rtfwt5ZV/gUXxgcBkYnmbiO25ROuIMCPf9AETgjOzAg8edK7wBz1GWc5kif2F
MQ/Mdr0+zyYt3VgqrnYow4gxnFd4WTU7j6wMbd4mmmnt+fBrQkCUhTsUYv23CbWVdgCvx67dixDj
bC/ivtvZqEpeMd31uecOcdldShnU+xC62CuJu8YWPx1oIjFmz0OQkBXUEZXsB2pw+Y01w90lKLFQ
BssKold1STaTg//NsYONjAj/1fC1zl5DuOMx6Bg7lmHSbcpxOVrBCK4hr4riOGN78dxiLvalMZB/
RHyD2GmCFNkg1TQg4TkiY48mGwZkNYbjblqMftsODDjNgHTcKp7olXMiHX+4SVrcIusrnpzUSh9n
bZCPUxB1N5MLhIQYXlIiAAY5DwTJdCfDkBY7st9+LLmtn0BVzvww0Z3zShT5eanGdmc7S/YjHw1S
upCxnkTpiCPE7Rs2SjO/bAY98lFQ9n4btvEN8CiUypEmmK/k+T3DhOWUdp14iOzqPot1GOm1oyMj
WoY3w2K+NWX2W8nTsB/cDGm45ZL2FdmYmdLhhjKh5WUaM0ypa5fQiRYsh0HW2CFZ7PC8YXhAYTeF
vGv14JykrjfMLQktx7gDOidlfdPwa5qnLRByv6UR+SDNXPNLmIn7ocyiF1BZ6iSaHRZci6H5HsxI
tpdtXlyUkLCeR9IO8WjnMC04iUzZioKy991UUZ7axRxdyrFBxSQSYBoBCkS84l1qMRjRofTZ/TSM
Gysx3ovY6g/ZQn2BqVG3t6MNAp8mtS2w0aZgCwwclf3WqEbFsHChaCiagppBM+QBizTBbUXuCFAy
YRNop0x6EpiGiH/RmAbGfZ5EqcvDSTITWVCwZKbAkI+a0Vjv0PuyF6Pux/PY7agWF9k8zwatFYSY
AUjgREcbyXS9+o6WJj8V6Kg82lrI/uZF6ltUs5WPk6cervPMjiIkAEtISddeZcYoL2hBNXsBpmmb
Z3l3YwPDuuhIx8KhVNAKB001MJoN4hFxXw/xJ+uL+FQZBJh4md7wJJqNXdj+REwolLaEuKi+InJa
gKdHCaoxPXYgOVi+NDLi20lhRaNq2/p5ybOdrVrBhluaadEhxzA5CfLEjhcuo9i7aRn1wNfmKKjO
EJfbJxHjmpta0+cTKC5kAg1NbEOHtGR7P1Y0hryRLsZmbuVsbeDX4rcHjSmmB0Jnzpk2kZIuNBiO
FNp6dDJHhbmlhLGuzGDQ9gzuFfCBUTe9LC37K4dt+CDnNDlO+RK+2G2O+y3UQxJb05Ju4SgtjPgp
uccd6TEloQVuAtKmTLJmObNKZJqe2cbkkNp9+qShtDkLMtXchVPLUiypG73ItvR36XQ5juYggZtt
mg8hEK6XIRHxtuySAZVgW1z2kv1JqAY/vqlytqou0i77hST4sRt0jOlGmX0LzKTxBl4wM9Hlc3Qh
U9JCo8QmOhuMjEPxYOoXsZnaF24px+9YhyyQaUq+DiVzDoJXUCd75H40lxmb4qEhy/XoSFXcFY5b
YJQOKacrSYvdm6quuqkqV9/VRZadzXqnP6vVREh4izroeGUrzCdL8EPSBvRJEh9vHbMZr5eix+Ax
z+1Y77GaEHlndWKfqvjV1afwG1Rv8IkEQp53dCJKr8GY7s+kU98IWSwnQ9z08CoKOznW6O1Pu7Yc
95U2S2/EI3BaK2eZfUvHvS1EQLT0MN/OgZa8qQ4I1gzv4qwGDuD1ehe8gmloMcm00YWCB3oD7svg
xbNGYruclq4jw814wKb2e+lWLjJPdNvG5OKSFM4BACBES5WHsBWsVBDj0unYqbL61pF58NyBTzo3
cHGdMrqKjxGm4fXcls4XFk+xZlgnWVDgYGtjM0FAgMX92QqAbCj0+8fEJO6oNsvbdqFo8SYhyp2L
rVDt2L/J2aqTOd6PWRDD8cG4InpkxlS0TfZNLu1obsKFFzRxwaVv55wJ2b9zcU1EbftQ1HarcGLM
UJzTPkzlBn4AYtNwVO51GCqa7AlHM9tDBMThmu4JRTU6QA/rviK8XjCq7damq2830/C9bkri5aZ2
vK/EklsbOSEB24a1cL6JYiEer0gmF62oVbln81LHyctSEkBwkqwxRCNBTOZByrSGH8gZr91TKv/I
2sH2A70dr4D+WaM31M677iTDUxtnens2LU6fXJbCop9ESDKAhy6bM9rm6UtrNdOEMQHeejYZMUEq
9Rg+uMGsTtpJtrc0PoJ9HU8kqwJO1a2DadUpEYJNOJ+MU2ORzk1iK+M7hjq5b4QzbIyESfQpKYll
4Y0MJY5FX+jJdqEDR373Ypo78oAcH7OL9UOFer0P0jIZt4AS2mZjU00BpAxodWuZ/qZWPzl4P4No
EjuHtymGNIXvCihjyzMu1miVEbYcFK75SGOnAy0ZEoRb8rrMNoU1EC0260J6A0oZksIkpqCiA1YR
u4Qz2Xmcv/adsE7baOi83la3cdAPPrZO7VVvcyQvs0krYDGn2yiJJYOFyfTpT+EXAjx3oSUxYarZ
UuyNEXiv0xT2ea/J6dbuivSCO+UgpuXpk2KrhwoRzgSptzkQOFrO6cXsaNEWklS15b2ahB7Q/nC7
ILk/r7u6tEnzYlfZlAnh7VaJuF6VKDnitshcwDzSIGNrKLIrnF9pS1JkaennwiajepMKArkpBibT
Pu2XaNFvmswd6LvVYOrO6HaEjp/GRoTBbOrBiFBAaOZtU7VleKUFFVCqLU/WmGMiSyOp3mS+9MVL
H+aJtaPlXXeZ3zkNkVQNKvXyWww6wDnp0xTSOcrLdCKh0+qdRucpVIChjXyIehe9FcFX+yyxU+uq
5TCOdQuwS7dJwJLkfufiNjmLjGFeto4ec9Wos+yjNVXO+5h0ifuM1yiwMo8JEBwtgqNUcxyC3L7i
5CCT+9QlMdmTcxK3B4k43NlFfRk45wHn2uAa4XZQ7jJODeNhGdkqd0uXctU4XPHBK17OX2BbeyXT
AKB88AKTYUPkb6Mmr0pk6PqzZQRiG6BxXcghpAt1HUE/zE4SAUB2y7WJObcXV2zDfujO5Bh18W7M
ec3c1KM9LLs4NfJgr7OarPOhxR5HmHE6yxPy9ND/0B/K7bOsBHGxN6eFjqS39AuRV5pjcXEm+xpO
HG403NMpnIdD6LZ5d0WILlZF00mjeZ840C53aaQX+QmETU27SuLKzTEfmUzo1EzAwYkrMSgeM30V
eDYco/R7eumKbbcgRZlyK5FMXG1OiVcudi7XXzpMIZv/0dqzU+uTHXhopucjEOyC6lh+dyNRnbZ6
4GLOitxw8Z2gLY8gM+AM59EwOztsp2reaCMqGnSRubpqSRIlVFHRYsat50c1y5PTSQZpjyDZUWso
kDpycdJ2IUyTKItNl7rUHXmuXgD0EfnewNuljQG9W2/sQ0/38EBctThT8wJ4ug9SPzA4xacDtMTI
aF5VZ8RAd/vHsHR70MpGfU7/1b5DXdpcDhnlBexCG38LGUnj5dQVP+pgup+cHO9Q4zyCyp68ZHFP
4wq7XtcF3qBSOvcuiF6qrgzcANEPtZ4SmZAacIk7Olp4mx+ahYpjSCrbS2pQxWOn4YOUSw4YK4z2
0dRqJ/bQrJZ8SrCig6icjvvWtNUWF2++qayFmL5cnz3hdv2Wxri4stqaQC0jNPNtPFRRcLDaoQav
ZJDV5lhs4DPava1TiPh7a0bODnQQCz1FRMLkjrGlfr40C2ybzD7ThjY8Scwy30rSCeE6karmWN9j
lZETDSiTnFEnEPtBD9ODAlR0iObKuOtSVb3PjoouWg5lxB5XeXaVLQ7vrtpi/6ogHYu+r5/QJXQb
vTWyAzU+aISKyz2PUufcZBWmn7OmzsK4nt4xyUGwsVoWtorTYR9UQr1EyXAclin7Bpc7fBgqTfmc
NuxXM0jsFz2PaVnyxT7aLXXH0EbxLZCp2MOSMFwIkc3bhhER6qCq2Oagy+j0D+7G0UJsZqUjd3oV
PSgUtMm+EzXww6YeqZygVN5ovSIMT8VvMi3UIa7nS2yyGOIH+14UUeWLVGOrrmEjyH4YADIE73IY
k4OIcueltJwEf3t5VRv5j7kyFT1mWfnLYj30CleRsCXczJFqXevq4Gywm+rKzqfvlPTapsgGWh4s
PI+kYeKHndnxFZHYhFXY/TU12Ato+8KrAoi5COqu8JLhpBIkOTL3B71dpvBqMym6bRVX9W3axUyl
42TKbpZyvhY9fhRtIoV60fCKkdemEW7KzLQMdOHPWQw83UxvkygnOLJ2m8YPWLL7FFr79yHV8QSZ
N3M338947FQhmHZ05aOG9fksydUJQdvhCZAYbIvmCCp1wrLcz6dgqZetMiWhh1El9wEhl2fD1KzA
RGc6FRbtnpG69lAbGueeKpo8GD5i7y5FiMS024W1I95goFPOoe5dW8AYB1St+oNtNq9xw/iqpsl1
atfQcBwc9SWOx43RuRnOVeotoj33HBul36bh7A8qxEHZqkf20OGpr8ZTLGfBIU4bPGZA+IdtX0ub
6UDSnnRueUo6muZbEVRtXvQmmvhAWIDwjcG8RFCfSj8yOyvnBCWLU05uReQL1gtEDdJ1z8wgILwW
o5xfLfF04pr57C9D9gAkhHdqE4h7PRM5sz78fIyXilNYfVQpeYNyyirucQM+hg1PZhp3Expt0lHQ
YjzkxoJLLYvXE1vCQHxltQ6UA05M3Jx6EJl4LRURd+kKymolYcTUAqRuxoV1JPZM+0EMPdBvo4w3
1YizdYnK+yrlJ516xl0bQR8PxEVrnKoBLyZhwOEDSlhqv6lvd7FtMslLE2ypkcqfBuaH0N5AVsJO
cIB/M2zj4JhY12bbjvsuXjdysgHWF8Ec/uAgSq1hkFk6peyN7IMVz3EZVqcjvV/UWQUm7aD+JppK
bOyQxjWBCSxKpwaTIZCqe6atTVs9tNRJH/Z7TjMxx+IOOz0DwnncFmN87HPVn9IcZA+PehQiWXs9
g8U74zcs3uSSBDQYCg4pehzdy75vjyP5tndRSbHhadlUcGsJ9sG1OfyudZTTJYSYewM+qo/x16Fp
wujIx6Y1bhbd7LlfoY3yvKl4ZA/oGZ4nesgHPCel3NDobKH32xi+XfRWFIa9casYHvq5mF4iQ8Pv
1mtNkGwDlPuQ0FNNrzyjkKqEZW6YpxP0mIeATupZOfOyjJ2ouma6XWxSLcZHvbbSiNgdiVKMYu07
DQyKaIKpOPKIc8PssvslIDAcLggPbR3/cGYLC90or0XhXnckWrEdBZPayAVObIIczsdzQCM7la4H
U6cbvGZMiavta8PXoQrGGOS8nHEEZIxY1cTJcL6vQCyi0N5AqOk8kL40hBWyd4tJGlVtblwOzF5p
AMl2N8Q9XaEJNXeHnJMpc1ONO9IA2IMSokZ21TzPu0jP9JNCYotu4Tu/9UtxmthTRuddn89gSWuX
7NdqP8+8milWNb9xAv1OSROazDwOX6g/VnHHX+IPS1loUBCkKRuRhxQIjj7O62uIF5pZgCtLjQF6
HJUvwlMGvKgJf1Ey/IM2AJHBLxdCTWSSOgeNQWDgwn3yWeJLCjnYtIBMycYsZH2aq9iYzmZrEfoX
crRVHfXXHYHWRQWBkAW1rtAtTD+f1FOBAzCoyot4azJNtbflYHc/rZnB07CS0n2XL3WhTHOjOxEq
a/hDvPJ/10B8ktOs1zeQ2RpwClZdnFq/iF8UamONfp80sBiukYYdlKBxjmVWjHBBRrZZ7BzNdqtH
9BPJcK73mbjSl4pOg6wtohp490bH0K1091x0PfbTf19Zg/OQfz47Bn81DP4/aD5cNXa/Mx8Wb+H3
7IPzcP0//pDcaOQPsUJ0pB20kTEmKURjf2huNGGTfQg9d32o8VaYFnqYP72H6HEwHko6/yQXOYqm
6v+R3QjjX6agqscYgSDUQQj676huPgrpMExhh0SCj4CLVzduslWS88sDVyKnnuCSXqtYE4+qMbN7
TH0jOtgJhOlGku0CTpB8hV++oS/X8x9XVcgTsU8yuANO+/Gq9PrmuGabZfCoSKvP49ua8vTsv3ER
TGqkPmFEIIr240VqJrJO2DnXaSjl42w37V0a1tP8xdb0UVP6x62sAii+Fi6jf85p652gbnqoLHkP
xYS5bCivJeK8beiO+ole2M+/v6lPW+7P38sWOo8UxkoTpvjHm0oTMdpLb1+LVNRndC9uQ5jGx7Yn
Iur3F/q45f55X39d6LPpURWugbvdvh4ziI84LJSnN4zRfn+Rf3r6sG0gZeYVQnX/6SdSYTvkUaSu
8wA2DX+IofWER+I0WypssG5CIohUYfTFJv/JMfLnvdmGcFmRClnbp8tmyRLPUeZct7nZ+CNwW4rK
TkoQt5a5W0oCgPvGDbYFvtgHiHRqZ5l5+BKHiuO9ydCDJPMqP7Mbt6Y4y0TgZwXvjC9+gH/8bmj3
QX2xEHjqn9ZI3zSIldcBf19Dwk9TKlsngSqd6078bpiLe1UxBT75/Q/yD7+6g9+ZRwvnLlmqn76Z
uY8iGY3G9ZR04tRoRvobDNH+/YVJfCyLHwU+2467Slt/2XMajTydudev3Rz5qhE4MFqa/is/KIok
/pq/3uXrr2wTVggcnJXiIIb+dC8VoKeGDtxxWgZmFI1ljY8u0LASWlHulCsfCfwvIzm7R70hemIB
imXg4Fabogckq9fvqBED6jjg+CMmKVk5HoFliU1/trVzn1jZ4Eh3j0DuEXIB1fviqhsIJBn56a4Z
XC1JQUkIWXvCk+vG1b2t8uq+AfpF83mqm/doQOAGAM6hgw/ArGXkSmYBbHytMh8mRHsFFNcuueuY
PG2cXIoDxhKz24Z6D0ZHj+PW8DG8g8jo6kJ4rNjpCHHEhD/gBIZflHH63RJJvCqRlkRAM1EC4p5p
rgj/wvHWlNCbxqxN0GNFZULvEE1+vSa4LcgNK9Pw5hFlgtdSfz1z1p7hQNWFDtK1rsBP1G1FKEk5
x/wROuDdm4yKWqO12mmvYW9M702SyINTdDaYvtGyho3TaNEt36N7IKMldw+09l25YYmFZ6pmYnUo
56i70yHEJLuw6IIDWpRR21QtkzWkaFEdMuQux2hflGIofYYs6btDr2f2Qk0Y4Tauu6U8GhwXOPux
hRGFHln0PcK20d4YK6D8aNgTTlyFp/UUNtHo7FBjGs8FZ9LJw3FJaK6sNQLZGweIm2fRBr81Y6u+
CnNig8qcK2yAc2V3RaLc1ivRbN3zUgn3/O1Q0hw67U8AtPqjQwiO6ddm2lwtQ2udQcAJv0f051He
JVEh9ooMtceCVnVC49Ma0JTICa2c0w7p1hiqJiMpqBrph9JfqvzcdsfUj9wRJFukM9qvlNI0Ju6r
YMpSYfE9FkM1eqYWt5xgl7F6YXJrA8edrfKCjOAOGWw6TbnXu5EJqSaxIZbNSxq+WgNcL08WFcPU
sGjmV2S3vevlLSBBc1qleVXPVHyJEiRPeHuCZVPWo1n7TGaDizLtjewcBfzaFLPGEtZW6oy3XZx2
RwZN5jvmQDVfpZaAYIfo4KJMTHRjRW9A8E4LSMReNkfL6OW9yKDXLG7a7YvMClC2jAG6TdJj4fi5
ktYYHcKGU+2QI8TZLF2v39QCcTtNjmZ1cQ2jEfiDWw49XI4JyHWoR/b7SC5g79WDo3Zaq7Nu2trC
mCgVMz4/q3UkfoHZT6/xJOQ9Isr2eeQ4eGsze0+JCVCzAivVE2pXz9m9tHPrOjWX+MWdcmfwY+m2
jY82MT2UGIbyA8SsCegOS2+PJK089HkJe5h7rV6gR/MDMeHJX3Q9CJ/4BIzNOGEwNitACAxGDgob
TIv77GZmYHnz0KhqU7ld3vhy6eenoOgg3sAhTImqwraV+ram6+dZqjfPsVyglRRTnrzN/AwJ3Zhi
uAOjXL6qVAuenMKpK+9/sXcm23ki27Z+lT1OnxxAQACN0+GvVVqW5KrDkCybmoCg5nVO6zbuU+wX
ux927tyS0tu+edqZjezYFqKMFWvN+U3FfAqsq+W8m4TDdAJ0aXWdoYMxQ3LvCRdxlcrTje2wEjLc
y6Y3vgFSJzRAQn2MjCS5tMkhRMxkRC6MI8weEmHtogljLyFAI5gQNcb42HPvlTMMdyZGhCGcTAQ1
bWbE9D+wV9DFqkkE7qYGI2S8OOM7i577DQLMImeM1mLFWaw+Tw8oNVHsVuOQXCJpZZ/j0evH2t8O
TrHJoyr2NzR3LRJb3NT6isLCRffJZ5mUEN3Sm2cBg6aU2Pb4pqvj4mZU88x0yDWsC6wlK2ueUENz
17t2M4cTNMIgbMkPH7lMQ3GT89z7jCfrokIK6DCRGUuDgWa3BkHETuWcDdmYnwakmv7lxJe8/lT2
WuF/cewUVSQGLYsvUKMqqL1MRt0yvfA1xLYQ785Swc8aXaYfTNT0KG7dUiPOUTSErzrtwOhdB9Xl
1qBBYJ8ZAYqmSwhbmbFlMseb69Y2inJGaBWQNd6KKfQCMm0xZS/NutjFms+mDTHfH5e02A2GZ59b
IvW+VqoPnB3qRZSMYiSTES++Qv/poLAZhwiQrJsO5rlRQX4MTRHLj9ot5gunNv0hNBc5VHi+pfE0
5EZL8zkK3H07kTi0U5mZfuoZ3L0xadV+MRLX+kL9Tbg51H9ufa2TZCTNJQYTb6i2mHZG4zs3tZ0k
1U7Aazetd37amnfN3GTFtp7bOD02aHY65n1pbm5qoYh8MBI9T9DaypkJG2gyUG80WJ7cKcNTQsM1
n44S1xDYMiZnOHLGyITqWdS5sZO+9q6Kdoph6fpFZu1mwcR+Ywbo83ZDnRdiM5RO8z7LOm/a0iYt
30emDyZvACHRwWjl8dli02ahrJz1yXJk4wYoxBHsh45IIrmFXQ4Hsqrkw7R2h3aRjZx/s0J1m00Q
M69nHthB3HRn8hL2k1POLPFdi7xHyLw2dibhiwjC+l7yKJoTozUICdFnMTlYYoGpVyGBXLw7lmYh
2lN6FNFuxryOzpvsD7HxAswXGwdBRsTgVhAZ4aak6GzyYYHHDhBysBjd2QwFcKaNDdlRPPU7L496
mljCzZ1V2Ro3mwwhOFYi6IrNpWlP9Jpba/SZPbSKlQqW7Zwd06iSxoWJeCc5m1gKgh2N+Ww6la0S
7yGq+Ceko+Ww7dYkKjpkYLY6c0Yi7uZEWkOrSttoDfPUwV2J3r2qrxerAYpa0uS9WUrL+2Q3I4SN
KGhm6pOlMyAH5hGeXE8AxA/pCUHnahokW8QXsGUImeIY12h4rZmsAQFnBL84hYMYh5LLCVzW3MdM
solddan3Ng0yI1IGPMQfYStGVPVkXBJ5okVkfZ160fdHO4LzhkzC9g82Yo/pTYpXYNqzZU+AEagJ
eNtoZeWtNETvH/U8esYG8YjHP2oRrA9n2jXN5B5MTU7X0F0YNmKujuEus4hU+6LTPeJIXgxnW5to
JwmMSv308+DPaGYYhUQEPI5W0JqHBsaDo7B4CS8I7aWrp3zfY/LJr2fgAWrKq7MhVsZwmtBu9RiI
kXBuxthmNO9kcf2l5UIzU3cTOuhgmFwIcsZUaz71boFIt5+ti74Go8r8wAz6DTUwHvKuXHOkFmSJ
KBm7RV4zymUYVUZLcZ8vQRbgulvFauy14PAheXN3k58Yd5OLmOi8lMPQnUi9zIftUqTZB1CmXnH6
tmP52+/1X/ZqHv9J3yn9ovXDPy6+qOrLy+YT/+xfzScoVZ6N7gV2/Qp6XLkB/2o+id/EamMMaDAB
vMRo8EfzKSCCm+5S4Kw8rO92sN+xVxi+1p5T4ENB8gKGc+5f6T297mUgsqJxwg6cvtj6+72yU+q5
q3iS/BOhj9bDXDpolvOu7x55ltT3p+Q/NlZf72s5FL0mttIWgC3pivVXebblbC0ra8BSn9DiMGcG
rx8iDfN/sWP/8UE8G28/Vwj5x8uD2LXN9iOdTsxnl61L6PzOyCgsnt3kH7TOfnDRrHVnzlXj7aZ7
9/IgfJYIgCnHE2dMdpHLOEDZYryZnCa6+vmRXp+OSwd8dS/j/ZO091/bzQmZGJNoVKeMbbBCMQTf
k4Qa1W7/N4fx6Wfh/DNhArw8oU6OQe3F9SmNOnHXJzraAFzsftHXWH/I814A14u4JEBhrP2cy+su
XYYTYJpHpCTlOB/6sWPKIlqJSAdZhHmaRd2c/dWzws2ISRdMFpo9mvovz8puGRH3njhKGZWbrqLQ
NWr9qx7Hj86KVxtTO35vCtZXcCg8QSMrrEC56NBIcRto4yPyFMdgHsfw6Vd36ueHk87acHn2EhXI
sIbFsI5kWrp7M7OJi6oJck6W3tnzHWlufn4JvznkX9009H74vAWXkGHMqz7RIlvZK1IAinmsPil0
CI91v8RYrPJVOpyn1hxB4vfzN5Nkdr21qSTkOsPX92bsI7WZHXcApFcV3se6tMBLedjvjWOFDopF
DcrVfVs2ZRvCDWmPvcrN4SEnfNi40ZNtc9i2bazdz8/p9dtLq52PHTQjYBtY3ejdv7iElJQR9XaP
krx1D2zpNdmsvnMkOj39BSzizzfL40PH551axAP2s/75s5sVUeyaBQlaVdyZZFJA7+71PHyhriD8
rlvq6S9+l9Yz4zCmbQFYcIFbvDxe0cxWW8f6WKVkO6Efmw++P41HhFT53c+v4Z+/SxwJ0pbgoYcc
+npGN2VtJuO+ORItuiAgVwbtV6b8f/kg6xccZysrBuvBqxvVo26Zs0gdxeQR6OPBJKGOtvY/P8gP
ngboT4CGSL3H/fz6q2QLhi69Vx6HDh9HjowvzOJ4RAzlNr9ouf7wSByApETT5Hu0XtNnTwMCOV8Y
CEAyX6cXGQ26vVJAZYsxEdc/P6cf3B3XNvGSw2SCefSakcCW3p4sozzOtgEZkRAwjDpJ/4vl/Een
Y/uWR7YO21oYGy9PJ3Xzxmy9/DhWPvJZV7aHBEPvKa16583/4nQoTRip2vS2Xp/OWMYYPOfiaATp
fFCjSGkgomz9+UFet/p5dzgTpPXs5XndX7f6pbkAVe6yIwrmB7cu5sva6+vLsbTl2wq155NVT/Uv
5kg/PCRbagqIVYn5ejiWoBOhO5Ad86VJNlmcVHtztKAy67k6znNXIxE2SvWL8/yWhfRqHaYWBftD
PcqKhePi5Y1DqdXFjoZ5Li0IkIMczc+tSrHrtrxsBLzkbJ+zbu7sMICo91GYOnsMaCVA2hWqRYpO
RXmFSna8BqW8zGEklT6T07rB9P2s2vh8gky8vzU2WyR50X4oLLR3Sd4G8yYn4Ziude363k2b2M4V
G1Hdv8kGNaR7i8ZP+xZ7qo95vTFNyI8LbrYwiOyyoxGcD8mDC+3DxHzvQIykeyidjWTKSD6nlX0l
WqBpz5CE43rAfKPucACRdTDYrYmGNh+P5kLEQ0hgm8mOusfc0zZcjI1nkd0h7MVrQguFa7xrS1AA
FjaBFG95618p4uk+SjFHGWq2wT5VUx59bRy3dQ5T3s0fih42whadDtgo2WRwKysSFqO2N2MasqmX
7+PYGnIyF835wlcddhrbo8+zUdXUy21cTk1zhFaT01NudKBBS3stN8TLfWsTNzMf8SYb5pFAcLgF
hCt6M4Ei+JZteGnumCD4XZwPNL/ZOdPnKL8mGCyv6MPUxYYQoui2aeaIPl8a1XtEiDAbDBDlTw6E
LSMsWjl8NGOrXnaWY0+0uDoHCDv2tieDpBp0T2WL5rhPyghEZFY0592MkQgSuaJBGjVVJ4/xTAjp
VgF9r8LKcBOA7UU1v+0d2X+kad49Rrxg7VY5MQrbZtHDXQYJ4S2IZ+CL3TjhkDg2kzGnhJSMVjKE
Ter6F/R80uw4twQcLo5S4nJJRlpIeD/UQfsTe+ZFev5B182dJGs8Ovozax7QmRrXijsy4kHQ2ZOi
MnkDNIdxfgsmKNYbAavgrPPz/N2M4+1TEZfWpT9N8Xuq/ilHaprl7Y4K351D3VfYnWVnCHgVjfeh
nH3V476ICaLp546dTO1po9zbGbgwHsiufZzJbBy2JNcUKfZumT70SeY+0VHFiIs9f1425LEzu8zK
nFe8dDEXEyc6FV/jmlBGXEuE2UP6LpMHxM3KOsGQi9L72kBWHi6uxCEydl1OGmOhs1t3LAmZMthL
4k/CQK02PZ+Ulrb7WJmgPYkIRKxnLpcxFH3iDMqZvVFcNdO2j6wJ25qjjQP1EFLLfkiMd8LDILqN
eoIKQIE3jNNj3c0Lopeo/pQMAelLqdnPB/T22I8TxuRF6OMUtG7wZBvmNvExNkuLQdJRTkpH4EQL
/13RlBMpXAlGNRz1S5/s5JAH7xhATvVWNKmNowqjdL1xGbR0iBaL8h4iMq0lDKUt0xrUWROK5KT8
nJN9c1uki9vu5pEX/ar2vBIQpiydr8WM2wyb7hpaAFRfozmP3AacG/eCMCqy+yBMipxPSepW0Wcs
7jHgCQwTdFUJUyv26HgwqBVAC8rQk1gtto6yp8/YurppX6cI5Dd6tud0o6NYoytL3GJ8Nw214+Ib
KAdFwx4tcBZdRLPw1glIYjPFsiwLUL7ddt9X4L/bLrRdKJV/0nZR5UORviTsrP/id9C49Ru2FJcW
CdA0Oisrfut7w8UxgeUE7Dw9VlsXqQPj6H+JfSz+yKdNA9uNDC3m1n+IfQzrN3YKQMhhLIHpo/fi
/ZWOy8vizGPmjraN4gwWJaQdtGYvl18k3WOL2s4OvWTWj+nImDTrTRSdz67ID3oU697i3xu33w8j
AIFRpkM2ea0isNOsjaLFWbOIs/bCYLx70mO3urPjmvd29m5/fjxmAS+OyJeTHpfnIJQAQAb67DX1
LMo7Gv0Ml7EbM4foWP5m6Fhko5UCNEGJCYQcKrPp4yYkBI4VxSc2qTlLUXQAKHOQM1MGVaXsblAr
l/6ZY01OsHecARb7IQdpY+OyCKp8DVDsjMigqk2zsYMtgx+pS7eGkwiMpJM3R5XYEKaEdCIca6OH
K9ClVoaWb2abbJGlK3rPI0ilZmkez/WQz+NnqAzDgB0XkRHSK9I/SK3aDKZgmLAtmDp4y9qzIuT7
o67KmTgj9PXOmsdkmgY2Xheqi2wYzXqetiAlpH4ZHBH3xsxrk7wS0Qd3HrvlnddYBTOCqcWoeex0
yt/b6K4144PpNKv+voP3gxEUtoaKGLOOxBNDMkdW7BO1G7HrikKlvHxaY6AZveBMxICLX5l6b2tq
eu32LsGlja7exndIqA6/C/YU33CwJaBx1z0j37yxfcbNfmHoG3YjZnJW9gQuYYnlxCMiGZUuz0vX
Kt7jTmvkKaZ/jHy7XizFGNzFCv2pjc2yPZEzP9sMA5DRqq9z1uk7q+wq+2Sw7qVhg+1dr+7OhGEz
w+cA+kXp23cO21QCK6q4IvmXKiZ7wmQv9UaahmceuOYGCmzSAPS+juog+TzmcDy/VIoigHFpt1hM
c7NKlOcdOhFju7ATFhAqcdv7jzn6upxv9dwle8cu5xz/sr1IzAvEbljlVeqMnsvAIY+i88mZiBKp
F8NQKLJJDs9XtEONjAMKg0Fu/FT1/e1azsrLou7hLszQNL45/nLzqhjNUZwrizpx02ItnCDh5Wi3
Q7zjtQBvgvdrCWd7HBzBMm+map+2AeE0siOT8XqKk5r2Pvb1GrxlpgJMOqnrdt2JmG5T0yEoSuXs
prGXtd45MaknuNczu2bQVDSFR76WntrlYzAItCqhzh1m8WXesnB32ncwK5TctjdCNTbpR3FXr6wL
Py9vjVSk/ZWL4tG6czSTG/pWfmWcjIhImFma4Fgkc83E6vJ4Vw3UBmSijVEBUnvwy/RySOdYctFn
MBaQv9BkXJKjMqKcLjRzPKyRAIkKWg9LPZ8oooQ8y2S3zFes/onPqLWW1nZs+6Fn+Bsvy1osNphb
rENKqqd3rK1a6o9U8u14w1A8KtDgB7oabqlnHdJHTKNROPiSvsg/KTcrO1xCAHvuM7BH+EYb/Ggd
AQDCbNaoRZnZeb8hgY2AkbfjQL78wqSpp7Iabp3SMXR9C7NepMEV3ywKlg0Q+7joATIF1ObnTe3N
2n9cOgxxy4lkxkjfAaJn93GLd9ipwyEVAtQxaWKUm9ngxdmugVGGDUcFuml3XiazVbmEfbAOx0Qm
cjNY9SjKUPEpDa6RTZLex6RZowMIaet57abNzRgljCHqeI89CyK+13aeCd8kM7KzBWC0sRNt50dI
y93IOE4dyXFbDQZ/5uqYfX2SfDiseyM3GhchR0rSZu+TQH2Wd7U+h0kDfSx3uB1M89nasKFwbKw8
M+4VMIULlqTAORJhFg8o9/U6rSVAgU1j9hFAFQijc9LFB4b5QeXrMQJUU0YJDrkR7kD/i/3qy+WS
VcUXHk1jQNXAZiQi9FfLpQ3xA/lgEoqegTqgnp4RRSGX9P3P168fHoc2Bi1BtHdMp18eh3Xf7HAm
QWXOa8xqdVEPt5nSwV9aln9fJBFaQmxktfTWTJXnTSA2NH7jRRzGaIxAnpZyQpXUnFrt6gsncQb7
F+2t9ef9uwxYLx+9JiZ/qJuJ/WVq9PJ4kfLiaZEQM8QyQdCiO0PbFYHJtvIsIorK2AyVM5sPeVSP
v7hzLxtE3w5NTbBKjCFjwjV8deeUOQ8yglyGBz8qdsg0ij12YSD8KIW2f/XmcZLCYa7ko2qEW/jy
LFms3XJwOZQFRPt6TkBCkYce/+KE/nwt1xOxGbmt6HY22i+P0rOVaT2xJKEzLm3D6sY204xK94Pj
dLQ9FFvlas6S48D25ftt/LvUp9SnS/2TUr9/engZQ7T+/T9QmnwdidFxGJ9KqML8yfdC37Z+41Vm
Qge7ce28r4T93wt9YJo23EamrrwONqU4f/T7ZDX4jccH8/pqb0GrTrH/V+r870Ldf797KMNRVZPy
syr64dQiTn/5vDiws7ulkx9avfTyLmmGxvPp5mSZqS984ti8L+zSdZbgq13aWn9yyDyz510cUWAy
jkgtclsWFe2lOQXID5sSrkzCtzpIluDQOozzN1EtRGdfCWRclb2HkNYnYZa41Lqb0mXLecxL4ts2
ipDaNSulk2122dOFkds2moR9lZHkyI/uMdWNBPUqk9Jy30hihA8xrlz5GKNrmfO9ryBGEqaMTjr3
jh4yl2HbtAXs7kKKRO5gGSAiJckQMUcKTsNUB19JNW4YUU1pvO/duaDxssTTmOehsSo/c2mAtyCE
DTTMVuPMbdMt4ZKee2bQHnSfsgqp/6VytdvTs5pTCxUKYWvp3rPb0kVeuTr3mx4ZOF00vYLcs6om
6MdB7rfxeBm7LZnQZgcNse4uGxWjcqRXNjdoJNssr78KxK5qKxa3JDkNlZXXPGZgCJorGcdKV9TX
blUBVtA50nRYVDCUKgit1IgNOYGU+pPvn7o28/Ovs3IqvJypHQf9OTyGPt8ZIzApqr+Cnh4jcfU+
sroVbAkq50Ta5QKKJKb7EeqiaN70qzQynAKnv+V2uf09us9OnDeGg/k+zKpeXCJ17NNtky8VgJhm
is6zPgb2gX7G6PZ5vIwr4qlYBi9UrbnoQ4FC7cntCAjZ1Cjeil3OA1xvybxGwNUNzP3PSrON1S6x
+ItxJCrAC5ES/obeIkgQNiBxf+bSHX6PNJqi0KGQQiXuWnUn9ulSoopP4FSF7LJKKHtK5hM6rs7n
YlbjhKYq6BZO2KJ7WYfegKgU72fpeFuDWgbady5AqhULsJRpW8UWGAQwSQ0FYllEbBEbhfMVek5t
9/61rPMUORnxpdRaeanSpxEcwXjwZCWEeRosdxIPMVokgchJQeQE6WDUjCkDMCW0a1W7iOwwkLEI
07wjC5mQr2VUmylGYL3t41RcVwExzDu9+CreWFnML7WkivapclyM84gJC020a1DPbEWRY4ZTkiVv
esttn5xe011aSC0hATXwUZbNokbuOpLA2IUWPdY3vLHTO55aLiNpgwS1p3NGH9fwR3CWSc6PthOS
BqgfmZ/ieJvbgLhXUX8MxEgNqXo7OowGwjh4Brr7xCbZvPXY3X9aMW7vaBmXUIEmUV0QxEUm4qp9
GiHoJ70XtrUNSqRFoT8SyiEn6FtOxsNW1AVjanJnPRkGZSeWbYMdIT3zOrwNwFekOqFKArbXmdPw
lt2s/gC3LmFSOyeIXCmL+a2rCCYSjQwayI3DJ4b9/VyMR6Tys7rQi7HsvdEt/E803OmvhS170Om6
I5SIyNs6TpDG2WPZkOoONAODskxlv+dTNQuSf223u1X0SYpLmq2rLGVcVBls4rpygaTaEnZqT5p1
mY3tBiuht7wHwWAkb40uIG+c+O0Rby4vIE0IeApoM5zLWPCaWsDD4B5tRWQ3KZvC2o0PdtDSyuQp
zU1z2DqjaenTxOUot0A4BE7A0mrkuREbTnfKldu0l7g0fOOc9zbxzkYAMn6zJZ1g0huDSFO5MaA+
+Mum84cK6FkhBxV/hracDJ+mINIK3RxgPvyjygK66Q8ZASrboibwVmI8QCVBlK3j1dYjk3l/yU8V
ul1CPsNYQCk4BiNtgPvFbN1rwCAayFHsOfcjvNPiIm5jRxxsOWh9qIt+grzzwW4GPmQBzGYxl+zr
ljkxb2XMOuE75zaU1WWT9zn4wDbPjYuht+v+bQX+uT5BuolmJIjKTm4hZQiwMPT1y+0k0gnwFaQK
uihJ1wd7QnvtVRZNxt/buGwJnMFF2d0AQnPplvYRFEe7NLLpEMx1hE8yG8uraKANsa2oxx98E4bs
vsTXQ9/CTMor8KZSrXU+UsOYiLsUP7QLfovtUdNs2lFWxaXLppF0O0I1OsppkaMpTIr8aoBBzWLa
ul3akwnr2tddW0TzgR19CboCztibSKWIM5GMj/NJORqOIwTT5ksrZf0BHfhCVCwek8sBOfRlzNq0
PhqmeVaCYSlQbZpBdlzyaNFhMraLeUIWzeqpWHftLV31GMihoWQM2qWQBUkp9UCC0TJ3wwO0yfqJ
vEo/vzS03cg9nvy6gd4Y4J4mVcCyQgZyzESKuAWHYkeOeTbOKtNQiFgAFFqLNeK6FaQLILtUgU+H
HCtuGI++i+DEi63zVBCyDSwHvwgaMuSrk4YivI+qmt0Myzft72QoYnOTEMbDGMeGTuB4Mdi8eWHo
Ebo8rse8C9pxH2c1fnFcPECMC7TYzc73rA4MoMI4fwQ63y1vZdOyp2V6Lw7AaqU644Ga+m0DWpZu
uR7lrc9OnO4RCWpPMioaf2MQOnpmg8jyt7W2fbUXdT3oq76K9BkYmLdwxRQ/shyLqyBAh0kc+lw9
lH1b341GK/3dxM6iyUMJB0pcgvTgGUvjygL9QKMn2dYEoBvHqLXta0c6MAjaJrOy6yLJF6RUHYOr
DcVHcsOXRHwUCpn7EUdK+sXlLnNBy0zYH4bOdvp7sGhBfzBkpiogd0Fin/mDM5iHyhuY2OGqWfgG
4TdAfon/19p1smxq42Zya9E9pRWYnnEjOw/gymgGy2UE1+Uxaab4thGOQr2aWObnaErQJ6VFD+xL
qabsdzPX+i0MB8YY0ai9deFL9J0ET/Ok0SXjek9ij/tqiuVzMfG479n/4Mz22wJVcQKn7yGfmDcz
rEzYaqI7EOcmwEPucDtXkMqoYsadjZDk5JZciFBWTlqGgKOGyyS22oT7Vpv3uuqINvEUTKYwzjrq
RGAlVgorK57XzlCb8jnuCn75zFqax1IT8RRGZtI9BJbqznCyJu+NoVJvrUTClPZmYH585dRwmSrX
M0H4dJRZThDLapeCVOvABGJIajOz/Dq4bnLRel30Fcyr+aGn9KsP8wAlFEYVrSadLmOD9SfW9qkz
BvPL2A+SriECrHcAB9qviRuo6H2jM5GzstXltAuGPLE/TgWcpzvc/blXMWbtK+9gpxoTu1GwVxC/
2DK+7sLbwhNsUdbAE3Ii6FC/3AIEQ0NjkJMKk8ZW4EoxMhQ7ZZntDUPhruTBHGgXP9sg/X90/nEu
gAVgE0ye0OpffrUZZrbiDj6NtNCz8vLcEbV/WHKwFDO8o10OpHP38+Oxy3rWYmCbw/FQVFlI1jkg
Gr+X5+ga+BgKHnWyN+MbyXoLJRTaqQWNaBcb3YhFwBq2dl8FOPqn4S9pXb4d3Vvty3SaV2np6vp+
3lABaUun18qpnpU0dwGAq81kV08/P8WXrYz1ILDFyGCA/IOZkU3ny4NkXV0lEx/zEDqr3BCt3Th8
g4G9xfAMmVP9sb/9we378bEknRNiqkiJWx+pZzKhyMraWKdrWiZF17aDy/a+GQPzotdZ3/6iG/XK
hfv9xHDGw0sOaEk55quWhmER6FdMtWRPw9dHzl5F3Vqay1EDYduUXTHuaqrubTNlzRlmBv/RQCW4
S0RDwVnTFmTdcd5P4MIesOjM9CbXqevPL8jLztzvvyPiOSn9NQbjtVF9iGNMJyMXP1O+2vUkhB2Z
0Ed/d1ignJ2e/vu/+BA8u+B/yiy5Yz/0Qru+/vXvDRbrN5oqNC4Q0KL0Mk33jwaLYf5mIZ1ED8F/
vkkZ6vJO/HuWynSThimiMFpytB//aLHI3ywaaBLJORNQzCw8kK/iSX4WV4JGj5fhWYuFDFw+PDau
dZ9BLz9v/TY9e1lqc5ldL/vqpbkjD9VYGBdeVjnzZd8rCirtBXp5qCHIXYHKC6yLpJ3ghI5pkFwZ
tlV+9RIbmKsoZIS3dIreZdTon5Ixr+8JUEnMnW33Ikam3ghMP7FJZKkMhu5BGXYDyn40SEIx7YTd
amA1tKixkPbXhN9RULdB0nlUWN7KZHIc9UYUWEKOdqNNcuSpVj9aIwDbz1U0a+s9TpgoOeh2COi7
ZCRoXEo/T0/4yIgxZjIim/sKzBYRXQTryXtyN/J8V1uGvwddO8IUL1Q+7VYbY5NtKlVbYueN9Ryw
eCdGf5IzvtRDxlzW2hNkb2VvW6fWzqaL2aBHgCDlhRnH5SWBarneZ54CWJQPANTY5bb6kbIdCLUP
Y7UP41zl14rsgcNIjyJ9M1hwePAURhYtBjZeolz2Y6qH+Vr3lNqhS4eMzLZmGbCx9wlb0bnJ3ehi
TusK4Hbj9XeF5WJ3DGxqrf2CdrFlC6DKoX1SEcUJwCdZ37vt5F6lFfRWrG5JyqSVoV/c36xz8KcA
XROtB2esvtKIjc8JA6Dmy7Qz7pqu9gswR/mo9jVtgjL0y/jJiSJMgbSa2pyqwAFhZZaF5e8R5mIF
GqtM3/q5HbgHNJvDvNWNohYfUnxPbOyCJTkFkbuYB7BNzUW3sDGCxkSmCB5YWKAbFwHQ1xWKXofs
qngK9FxEDDfZtk6hzALUObDTm6eWVTo5jGxQsrDtKL7YPSeoRtjYsZNumza4hzIMfwt3N3TlrJyh
LWbxiF6sbqIPLRMKXKIFgEP6n+dpMFX1gTcSX3IV9fltM4CMCtvcQe01Ys1i7+B6FNQQzd5Tc5Op
t9YCCGIYXU8h/gXvXop+BGo602ELow59wkbouHyCZtaygC8s7VsGmBMxt76Oad3JWl7R8Uu/LKlP
PjHBz+qGqXMq4F4u6rHw4/E8TpIg30XszEkBKN0O2U5TVB8m1+4es5gh1EYlpffFHnDSn2b8TI9x
QGdlxpZMUe+xw9uQ67FuH5OVrD7UctbsxhjghVntpIL0CxmfhpyEaKCbVZadjykyu9By6T9sGL3j
Rqtcp98GU4YVMxPdCI8clhP9SFpVpZnQw+qNaUIshrEMh2NnGiHonlWEBuLxkwgMyM5dR7zBBB2z
gxfm6EeiMQhFdEof2R9NUwZ4XukhQMNvVu6CeKrIrU3tgOG0lfGrdoYtb0XmIMKTS9090mcKmp3n
wIDekzyiD8E0JO7KHvPcgz+a2t7MgWm1myjqEsxvXWfcg+PD2T+SsfClQJLb7LHBxfpiWUyUDZUl
QMoysixvlt5ILp2iNqothVn2ZUqc/D4pggRWO8+9DnEMlG9jekw93aFZHpbMRooIsbJ46Puk+cQT
Q6ixyUxVHSu+KMwA46g+81pC6xFPxvLeDrIGG7XyVzaXW8l1p1EZ584QuV/Gb5IW2l7yQsEuxgBY
FDVxUm1SxTuKBN0evQXbBNGhw9DzQdXOoWKDOmzFMCWHgu0nLEeF9+l7HfH3DIUVnnXxjxrzTyv8
7T//R/0DZNQ//88/Hqqnf7zR//y/1ee0/vJy1edHfF/1PWLIWFJZ+XmKPOQLLN/fxyrfAsoEQihi
dImKDFZR0b/WfFhJDjgR5hyYKwjE449avpbJf/8XtYJpIcj6VipQHTqIg/6SZ+1bFPqzVZ9ERagx
Eu7SqpMiy/VVzV+gUp2rpie61dmg1qlPJgOUaTM64mgWqb7MI9tIARVk+FG9oo9OXukDgGZ0J84Q
OQ7Ftsy98h4eefPGjeiZsBLOyyfya40tHVx1B/AG+fOza/6Dut7hsj2vVcTavaGKklRE/N9yXxX2
Od66QnsfB5eopTAaLOtNksboeLu8zW5iQaMroV14Q4+UKU+JwvCaMPHmKzGE4lIUwjkTrT29M5Bj
XxeT9BhsgJ48n+iL0oQzhvHjQDbFHc+K6ewo4eddZ6byAtusxeqRFsZnHbnjFxMk69uxmqa924vh
MSN299KII283JOxtQq2r7GJW9p55R866uGij2ngLnNsQO0/7FQ4wHEX27xeiMMDvw7f7lUL9pSwe
fJP9LRybETzNOZ/91suargPXVXjrdUJSLczgKunp0+awyOlYdHBmLWi0327N318Gvgzspv7zl+EO
dzURcC8/BPyL38t/67f1pWWGipjXYrzOnfr+IVihaRa6QryC3C96HH98BwR/tFb8mFm5fyYbgD++
AwIjLO8qnQkSySXF+l8ar77qOjCgJfIOJKFJlwrZ5utvQEbI6mTOJWM6yyw/FdmYnC1OGmwTuOi3
o0EIxayX6Y2Hg/LcMnR7eHadfvA2v9qlc/h1wwFVYm2n4NJ8patwZgGgpED/0zfSulLV0sN9jqZb
qib9fWf6H32zfzoUvcd1vu1+Y9QJc/2uPNvjlEZEC3NFu4gqK+4I4JAbxUcN1mAR/OKs/nRRHewv
JtMSZCOIal4rHARBJlpPAYWUS7hIB2vVoL05MG5NEI1QnVvFnUQEZu2RNgdf2rGdxennF9Z6td3/
plVZ5/awLH0evHVf+fx027SPqX/AQi3RkKnjGOCv3JD00rtbf0kBf1pNrfd6rpezliHURzcGMR8i
667fscfqsr3ReP+PvTNZjhtZl/SrtPUex4DAvAWQmUzOFEWJ1AamoRSYgUBgfvr7QXX6tsg6LZms
t3dTi6oiwURiiPDf/fPtm8fcTMBb7bv6d8/x149x/j5YdqhrYDddxtHmmy1nTvcVHZdIs42/6ZvO
KKZLgwjjb7Kr4p/fOqqaycXL+IPn4NsLTI1FFyrKiaPSaPI08gIq4iN72lpORi/MF3+R+V09Ghrr
bFPP2wnjYogFy6+db3Od9tlDTjPVg1INgC/FZsA4BDKnL2isC/Ox0K0/xyO/mvdkW/nHbZP6FvPZ
YEOUgQF+6stV2Mc1s6eCRorO+frrr3l/2f30Chf4qfEKuLwGd28mQtfrb5nXer1yk4FHB8h/9Eoz
OMKVpjZirWdQWtl8/+vjvVW69gMSPvddFi3MInZi46vLik3FOAftRsVKZp6YbJZsebxkSkcyq+Wn
IO0fSdKwR6bBt3VeZpNCQ/x1TQAIyWtwuHESNaP7X/9VPAzfnoWQc+DhN+GJGfhvniI+ezF2hWsd
QYTIHzueZIc6Xf/adBlgTqXFr8JkEf/6mG/vL4EhZne5cQp4fLOJeH0iNkDwdDDhNQxZ358ZO5dH
GMS/w9L+p6PgbuNAhM0wg785Cp0lgS4EjmNVdaCKSHvTwa2935y//3QU3gJkXZHZkZzeLATXxfHS
qdmPwkDrbLkD9JeQTe4fnzHecawQLbKBJAPfXDoqbGoDIji3Yq4+1449f7JU73z7zUF2Vez1xeAj
Y/tMCyyiiLj29g/703N+sTwNUc392tOK1ERmNrtgzOHZdX95VoUduDPlRy0XaAPScfbm1XKD9UGu
jOyOmunPvMUp2YpbN8/Jb41m6be3P3bcF9orVhkv29Cq8wDXKIiLpSfAJBaNIJNrv3Ifamh41RXg
lsC+lkLys87I+PMyS92OV89qWpRR6rQYL6C6NGXS9CT8GP42zt2m8DgQ5u5I2aWEnS4kKb/wpJqc
geXEF6KAhrvE33pZLF8G1yqLpB9mWus26rIkN1Y3y7tukvbFsvZL9ZH51OrHQ+sb+rrK4DO9G221
mU9pm0nBlLEftsMcWv3XcDEMeez7eguwnnhFfeHnFQOfEhzexDTJnJ1I+aJWCa2EHSTmSa/1cU8f
ytPqbP1Hs8NVkYygwAamz51716i+NA9YfoPxMt26aYOPBgA4GSom4TdOp+mim8XS0kKUO6SsHRbr
7wNvG6mqcbOQFriVYVBkOWs6x9RkBeokBoZMSdoyusNmpAxe30zFLZgy1ShjPVnsWixt9kdJHt4+
B5bD+Sk1duOg9A1+Bqv9J9pCWyS/3CFr0JWuoY4W/PAaKWg/g25VV8Nh9Vz5MCwLrzzM4u7tymAL
mz2ndNdKhkDvUpJBNKrYppdl7cq/+tlmHIRnmVqwlr/+qZ96LgLswO8sQn7GHb+sz8B8WV596ClJ
XE6CHOx6QAvbPpYiX82bpQXEfbCWxsSzsi7NcXXqJj0LzUP4UmCKmTE9gXK+Nyat+qOFRT5PXGrQ
FAuM0Xi2etIVB6NTdGV16F0vgT3VX9KcGXXEmjTPb1YGprhMCm8pbq12Uy84UqogqSFV5Rc90pNI
CHiqb5OtaMkIRT4B+6fGNpE4sdt41pU+gwRrCk682ywx19JKR4pjsM+aAnSbeAKuQwuGXfcDy0bY
ATFIXvsLPtmAdo4BV0O01EY2HjN/saqrziqhUfrFXFzOxlh+UbC+57jdJG0HnUftX7T4iop6WEAt
z71G85LOceJ+Xn1scheeQgs+EIgRX4KlXPB7my1Gm75eDAw+Zj3c1tDr/HNngwK8LFK1TvduFbrc
KaT6BHx4kQp2f0Qg8ddVlp34U+iTs10zLz/IpmPo7LolhjQBw3W4de3AWU7NOm7+/Thp8eLhsOvu
yefI9MkacGhcEvRMz7KmVY8t3ZSruNZTA56/XCjzzLGtd/AbjeUFsw0lIeW0QH4kVWlNRx3q5tMa
5vODDTJfSDwLfjAcKHB2B9TH1C2Ojh4879BNnYVfrV3L7ZSVndPHebkN1UlkpQsJlLEzHCg8LPZF
0IzY48I1IE0uddlcQ3dbWALxzKQgI8i0Az1JwodcNmrXDtQeBPj0NS56umlpRN7oWYYxRvE1QXHq
JOHZ1s52L4IxKKEDK+ebWbDJPjlECbOjVywZzrS2hW6Wlt233B78G4Hrpz1g4+I9PC7hziUNNf0X
RdBdeXiB3vMnpTdpoQPcbm0jUvIXlbaTpcIWkNMOy21b9A21K6hjj7ndO2cj6LFgeWbl3JSd38yR
SimKYvTelTLJq4JsoUkTzqXIqra/oSae1VCR2b19FmaXPoKr4xNPtS3Ru0fr1nCIK5+BqK5zTJBH
mwmCzQgztAo3MpVuN6v7KYUXRZdZ50gqpuYQahgdg+R7PK0+926wXpm1hczqtDR7x9OUVVAA67A9
dDytTpjFAZ9XDcO+Yx4GeowJW9QxBg1Kav3NuttgViLpGa6e4WTyXoukcGtcZo51yb1Z29deaBhX
jZr3MiI37B6qmorsY9f0CPiynucq3oil4gIrLJknRVAMKBCLML5zL+jn1bG8z22H1ySaN2W70NTI
T8QTaij6bobRL/JBP0/RvMi1ROs12A52HnYheHK4Reiw891PIagSEWcZaju1oqQzyWpl+LUNWRv3
62S0UFxn2l5jvPj6q9PMJNahfOVWZGxZMMY6rymTBkk/i8Ng2/K54OXUXDpSZFbsGpSDRX3rGXcy
BZWY1OPaPgIyxXFPvV/GhVON+ftyWIKncOnS7/WI/o85TQnzmt3UEkR2uebNacs6+V0HU+acacip
P6ys4LAdSu2OSbZgK6d3JrX9iCKiIIjStO+ZcaUE+7ipsdzizblHjZ9ZMaaTeKowZmI1NuvgheRK
9+AaVfPUltqxqLvMgMZgj+4UoMkGu5ubeut6ANljBw9+V1QLde+LU57WeSUbvJ8Qpmd+O19mWoUT
Cd8e/4WL+eprPVGkHEEuUiVvT6PDXFYqsKUdvFAiTzhNUm/w8NtO9RRwzJDHCJRf07iwWfXzmhq5
fO0oNXwiOgN2qPdbmO/f6kRO7NbZrCZPvLCk05WS3B6DUtWvdJXiu/flPTJ8szwazJ8wIuLXH/zL
ln+HI2215IqXsvFX7jJReRJM4eIvY3BWunVRBqA1pTxlV21/HzPHws+mJIbsgy5zWh+SHwu7/xGX
EJfY+/5CXPrcbJ+bt+oSP/K3ukQYF2HD3qlQRFQZILNF/Ld7P/yXLbCmhXvdBA+6EC353zIzWjIs
HQw1yFKBTxURO5j/Fph2zj/0ZJ5zLtFe+wex/w+my683F8GeXfGQIr3QQukBs/Zmc8G8T8jBoL9+
lGmxHApari4g5i/yN6LL653+fhzf2rf4oW9inyE8+Xrdz3pxVTgfC4qQmL9GtBONX51taz9izf3j
oAzHsjnZ/o4+YjP8ZitTChZbqp2LyFyI3Y31GCQ0yFZ/xD36+xMhy7G192GqhBbf3887mUxTsYhn
gE/EGufB1QpXCcuy7K4MeM6R+2Wj8NOV9Vs5jiPuoiIXzH6xONbfUYyf9k6lcHSgekSZwuHhHlV5
vkARKJyckyqXi/+/g705icpct3m1NQZMK1iXU8Vi4amUNsAvFqrqN+rfP67CHwQzwm84tH9sp9+c
ywES28jmKbI7ZTwUrBwSObt/pjH+OH/YRHYFgtgnauZ+jf50/qx69QaRsXoOAIxflayBEICIPGtm
OX+kP/z7UPuxiFAhEftvD8UGbQRoUkbsH62zy4eJuaHn39xU/+m0sV83eVjYPGH8NzdvVY8Qc9cV
nHrnUBE24gKwWIv+RqX7gaD6vzLW3x+GMQUubNTwPYP0+rwJg92DadLkXkrctAlRSTbQnMQuG05s
eXET+NswIRNOrvoMD7hYr0tyxNZpUXuOt2YD3L8XC3d73OhQNUessylbcgozb9bGAvdrDemIKRin
o4yB2HsYIElaABdVbY9x2DdbI+pnS36fKZulc8veWiwIUxF+piMP8uHW2PnG6q/W78LCVOqc59uG
63ps/ReJuWb8jTy6f+K3Z2QnL/IFo5GHO0fh5yuJp4GkUNxhH7aWrFRcAsV4kdvqoe2H8p03+QBn
htE66sV04e4befhHhsAfXwlhUeRjE11ov8Be/wGDnvCRoZ1gjzUC8gVsgU0bgP0fPwPoKNqzlciJ
zDvePOKILRuTD/kV/X9cYzEJ9wrjwJSwFPK+/vpQr6XSHx8IYx4DFT4WLLm3/krKqgZy4WxjHNrz
vvnLhNOkcW1mmzhs88fGTany/vUh/8Pd45g7Qg5plkGL++YcGt2St3R5VQzbeCPBXpmOkArW37wm
3h5FgKtD+sW8tUPK/oHcor60z20r3e9RwyoTOrE1u2B/noLkzz4O0Rm+IqY0vJCQPd9me/sSZS0z
YLrgpMourc3Fz+/o5fHPj/L3giHAMEo+4fWFByURQI2BgT4IFzsax65I7ACLzh8fRWC444vhKDZX
4Ouj1LOFx0mQ4oV+U1+1xAwiOvuM+18fZf+Cf76LGeBRCLPjwdyAldjbQVAR5qOSOTJkqLfuIafX
NDFoC/hm1d/EvrFqMnH49RFh7b09Jmu2wGSx9eOw3l639POTo1k86c7sTDGg9ohk2mzwzmV0C4yH
ANt5cw7G0PvoQOlI0exVjQTyYyOH2q1O4H5GJ4JGJKqLjNfXeJgQ1YJEeTIgI9KrkTJSpNvgoKnp
BQEy1usX+ttmP7bo/iQ60vbl903NlUMJ49CLJCAYUhw9eyuWKLQHKgY8s5HVJYBuwv12R6A/suwt
wHReCExGtCt3MR0CDo17tj0/uuHifJJ6z4GMJJKpWJApbq6FSNcFLfWeHVEDjWwEdoIi44p51V8r
YIAtNmZBGW06z20frZ1vV3Fo0b4XYVGCwL6keHYx8lTZcxWgbx2sEJYKEoDqWqoUrH486CDby2Az
i9QU+An8/WFvW+UlXfIgOKqG99inCrkZwtMUkGFG+nUVvqQsO5Ld6M2bYHP8L06HTfEpNAEHgIOb
HclGrWUf2Ma91RAwTWTjjdulGeKa2xFTrf8RjDz78yVdeOZC18+7GOaV252oJJnbSFbLjG5S6zre
61fy2INolpIKgyCo8YcH+IzTjoATGv60+BeSclhiS11jf7W5CKrECCbvC6JnNn8gR5N+9tsJnQhi
AekUGzXjXVgBxae8hWwEEHz1fhoLx/jSgR577zATyuNBq6C+aD1rfpSBO0nA2DO2fCyM9UZPZKiM
JxU0C1QVI7eeSctmn1DGiAd1oehelGQSR5vH4GuZFLRtlBBGyi6LVeNrYH2inqlUJP9DoXCBGJbF
Qo3KvsRKOaGCjcZEg/Fkdp/8sh6cA17yNDsWFVuD07h19no0vIoMu9KTbdCTIRHwar0RwDJQGsXJ
IUEMkw9GyicDBXmMGg8hF4um5DoPS9t+V5lYIxGpPDV8c3KyxFeA7GzjHLgKxJUyK7mjwuAcHEuC
pPecd6v4iJeHEEpfpdXwtPatBsOKMEHmBAMZravp6j9jZ4Orj8exeKxhtNnnZu04sU1Yqelcw1V3
oqKepHl0zbm0Y7WW4IwKnXf+d6824U9Gmib0r8wZFuMWW2LhE6hEYbvEBDcU12ocseA4pAi7L8iL
NRXjTT9uKiQLlW0XLnd8940MB8WfLBd7L0HJXADwe3RYPKzMh2H8M6IhmELMxEVpyhBNSquiwBEY
Jan8TI2OTtRaqycaahyVuFRsN1d47gLU9HDz5cG1cyeI+kmyBm5p5ahvmNUIfZPleVk3B5AAs3RO
2q5nz000G1oaRdoch2VHsK5aUMQxxTYJZ7osL0MnrItEstXTBGS29tM6SXGuaYkc73nkZPooiH1k
K0S0ziWOFRSp27/AFhiH4a8+H9nIAAh0C7f1D4sXyqC8yPom38oPhI0tJjnzkt9NU1W0kUVF8dZS
CEtmVYaHjTzETLOR6MG3XNE3AEdkqbbqc8ppDSAe9eNy6DoRvg/lHjiV+bjsQ9dBfVgCejx49i4S
zFxrV82xnavJAuHo9eRtdlRK7LBNgKFv2Ba5HbdnpRpmvQ9PBfTbHAcMLcQF+Uu3T8aq8sZv84b3
NbYnNeorkHWIYg2rVJyzyyTTG0eyTj0Q7V3duMM/DVpu29Og5CFN52LxQCgfzEkXt1BTeWW79uzO
h2KQcGeo6CG+o9oAzUnMdnhfORLZUw0Wf33BqoU+dE0nwLC4wfzO9CTbGFy8ajl5bsqMdxQOQRFG
IGqJva4zH4zK3NLLrplTsG5mJ+8Lr6rv2JFjf3KnNH/kdxClm0lUMhLqc11etYzK2FWsuk1JeHtz
EM9FkFnnTdOBfMSuHTxypkQd2cZcPxOO8dPYar3qr0Ep6FPNLFDIqy0N85iHTpNf2m2Q7vmKdSQW
p1lD2MCRqBCZjO6LIUZKWgfGJu9tyMvjccknZZ4HC9QeFZXGdGPMaSNOA0w7qqBpxd5vlpqWYZ+n
yofBH8wuQZIW7xdGC03SWfi9ol5JthK6BpN82NbN+9zx6oRJaIqceKAh2k91O1CkDDlJnUOVt2TP
NTsh/GYjT2vMg9sHA8qJfRQDBQpx7g3zFTeHq6LCbLobp2B+A0PR3Dud6XFw48xUkqRQR4FHvPS1
5kMOrnwaC00eusavoWJzaZ3srxwnbf/En+m2574m2soFZBTu85atXnc11KY/UrZKOUJMS4WqDiOk
RmpRdkLPJ4cfGxMGCn53trQ1S/JswTYnoTc6DFKzAattoUwhHxE63exAsxyVtX4vCAbCKinNG10a
DPeI45KHZwY0gXlUpWgvg6pp/djsGDQdWqGM8RSiqJjHLSNFe16BQE7XTQk55yrgwZMfFuGsxaHF
dut+gkZfOqTeJreczzWUT/uIi3fNP4ygv1Ks6oJ/zgCT0lviakNTUhbV9OZ1qH2FTx9vrw4eXIn7
5UuatV7/fS7SEXuCXbo1I2FihVHLgzm/2LSF/kmKQYjI4NliXYShyp76UqaKb9Wb13jTQdoe6IMA
EOxizq7IT645j9Q5I8VOVHWEFel4BPuNvHf1ZYGFl3Q33jyk/jEHQsZco+GFytrJfp+b9ki/LiNA
bvCKvT/1uE6IgciAuRXXwh3FuZjNgLNrlDPkiGye4UPYPENzxW7w0Hgl7zA2yYBpKhTg6ZL0Ho/7
fGFRtmaGu8XU189wGND/bvvcpZEYTXnpGQHx3jqNZVvkDLV9IGQ8ZgO815l88vF9cU3ypEivAtvv
6RAkNQpkySRKQYORDvF1eIKxGkIRJnkLMHgCo7x4ykxrhjpla5dwNVC0/NCt435+K2V8qOuNeySo
KqKVhVv9CLlLoHRVbrgnpx/UtS2NFBd4Rl7x0M6LPWKyt9cPo56MO+LLgZeIsPdoTXMwqruKsS9e
ei81D1MqUsw+0FyH5TvhUZe+J9Ob3i/Zshgnk7alKjayYF2jSbp9f5hZ+n20GbJ9zV2za67LbuQp
v5lUl8fwrpf10p5p+cIhROly683tCIgsb3RMegfmnltltIXj4SRp0FdZE2ESx/Gll9x8LkbfoNyI
Vynrz6UX9dFoRkYNKYwIwFm0Np4l+BMs5L1VA+rtfTb1kDjJy2jqmNxo0PgHo5baLg5ENvp9RYr2
i+Onc3FSEtLUiQLxxYxbpoAOZA7D8w9YPxeGEA26ztGTk/Zv3abgHWiVS3Wwx7wEEFgJdUnDQ4b9
126t997QdhJ7Wtl8nga/4fwMS/jjRUz7UkneRvB5HMS6vocfFrEnoCUSNcb+Nqoe336Di69hmlRb
NliwtnumMwi4nldtdKDncOp3zHBP2tryqEBih5HxKmL7X/qHxg/0w2hzkSdiGqkXCJrMIuGqrZBh
MtckFVGedj50YIBB33lFdTWxtwmOru7Apg7OtDR0UuXrw6+3Uj/qGl7t3tgY4vPFZbx7uMGkvN5J
mS6LU2sjXmoMLHouHW6ODH9Emq7XrexT75hngxGemPk6W+Lns8pJqmzr/QaihLU8XtvyuOY8TJKs
qTYCCUvtyMjxuqG9r/CsNe+cSTPRIXnhgoYlHS7OEojBy9AazXQA+5GnD2y1ZU6tegMEwyZv+wJZ
LvPfW5tvn92h8fwkGDv5wRHF8qHY7DS8ozTeMk9EkKR3MlIAbBFCkgdvpSfc+/Lrc/RWVAHxJQJS
sryskFUABb0+RZkCPSwbmNZBYwFK87b0Ig0hnEQu9rinylnH978+4FuV/8cBCaj6foAFHNT86wNO
a+Gb5cowDANP9XUzegalyH/wxrbhdwng/3AsPFf4u8BNckDnjThVevYEywwyh9vjBccCGBwrDH7n
zaMO69cf65+bdoK3WNBJHO+mUfFGKQqbNNduTdQpDbrnMC/XmzXI+9+cu38exCNu8GNOtE99/P2/
/6ROE1yrlTeBkamzsfheFyK77+tuPv/pR+Fmoc3A3O8Zz3+r39RBz9aGTU6UhdV0YeWE0izgpadf
H8X655ez/34kFR83GdT5NxcCpukydDX04P1LakGN++bCEtHygBKAgaNgazS1uk9zaxNPJQYnOHRs
5Tb64ixSM2JdHXHNmwksJ03vq3/OLFn6MWaCJUx+/bf+p/OOHy1AA2SkhgP89Xm3w85w2Exz3v3h
nU3e8Izb3//NNOU/HkQA4kJHRUl/C963pnASQ7eiZmq2Iaxrux4SYdeBffj1p/nHiYeGy3uNA3kM
3Ei0vv405c5s6EFvRgYh8SN8pqGMchUYMe2H6nchhn8ejOHmPmrbRxB7x9Prg9HHgnDlQghBQOoP
W4VrphqDD71ozd98Sf+Q6nh+OTuXeI+Lmwjer48knN7PGUmNdMrJMQK8M595mxV3OfypG5wIYTSM
ofmnt/3+0MRSi8q+j3DeupMlHgABxZiD1l2aAI9oj8Lhav7xjf3P6Px/83T+6eL9R2LrSRLU+vwq
lrH/wN+Dc9v9F7EH6ByBw/ScWR0jmP8enFO5jE/DQ1dn0sIV/u+5ufMvkiDEuVjm7lkJUvQ/Tc3B
3rFgoNDKwmHt2ASX/mBqzk3LBffz6oORPGK+5fJ3IFFbP3yuPz2t52otNPPud+xyt+bc5wMCLNdn
NhOhXoybVfaPypsRS3dkfx91nStu3JaYZbRWbfZizD7yIQKhWYBOByN8GsSI/zVbLZ/8sx9CjaI4
cmadWcsNJINLljXJim1+pgfRXc9zQLcAaaVd3xjCPH0/DcO0HIQKWBuzfqs/rz90ESmdTV0rx1RZ
erIzc0A4Ka1tSh/CjV4BqwJk22jrCNio6eiG8QRJxSxFPaHFuWJl9TiTgqiupKvRvCYA9Atcp5U/
dUY/8mJ/LPLHHtZefyLPiUFpmifM9LMWbXZYSuD+J5kPMK/NCZGMO8mqn+fR8G3SxNTlxlIQ8I4z
TNTfTfSKZ+Xl6rZcauDWUqRkqyeYNyua5ghkXmyExWJ8hL068qBYwmjtPc+NeBbKIhImcK5DzbLz
IiQzQ4ekV5Rf0aN6PLH0wCKdpUNlHafZtD/ZhVBP3agl8XVAeMdgS5V/aKUAnTU7XXGqTIfzocB3
h1dFTnfPqa+g2L5AKSu/sjWrYFltatMf83mewxdhGt1LsVRU5RbSFiJZsXYiG1rks5ehdj+yQtw+
+0vOdWJkzYqHqc6pjyTQvSxUdtEbmsxukaQzPdyJXzfbXjlll9c9vR1MXhHuATb7apNxIEAiHdQW
6ruZoTJcQa76LIF+oon6Out2jTdRONil66W8YIPkLMmkGLGixOFg5RWkbYydqCdG5Pn2AkbJaigx
5uqyxmNZw/6iOcPw0qQLJxtLoutspGMJrUMaBi1sJnVDGVRULu0c4hnEZhQVq87+2iuSmdNKZgQR
6RsFhCCdPIg9s4GQGUokAXTwObjthchBTIVG2CcLQk9209hF+cUCSn3PnqeqT2io+bdADzNh6LDJ
aE3V7BDz2hfv5oHdlZ1AwurprERvMwPNciK18dpCxlLpy1rKkKKJWlWuwWwU3/JZ5pKrg+zhUrZY
J11vVzzCEEAVdSZfZTDOPmZytlCnjMttiAOLcH9l40Y8SOCI7g2CH7XQWTtOzz062E3Y1lZ3MjdM
3ccGC5d78GtjGuLGh7R1nPM1vxR1sHxjo+2jMoyDKz5IP4f/HPpdVl3gOrTc8waq6MSUheqQgW1D
tuVg2TddVw926DN6QdUaMC0HBGCuBuSo/LCS4r4QnQBp249hXsC5XW6DHXB5pGmjuHCqsp9PNTHG
9zPsBZ/higi/o/WVt2GKJfiGZmOlaR4lqj2IfH4xp6zn0aXCcT2Qpck+zHjq0yQTZGxi31GHUasW
71lWDEAWQT5ft02h1DsqijCx2R6T20MRNN2L60pBd7qa7JeMbeBHVRNxjWvQTQQbS89voyA1vfvZ
E1x3LtvSBCaLKwnbu+WTDFMnvcUaBLgS0ai67BnNdqeNIdNyrAIfjkNlsPCOrS6ry5M1DOv3rrVR
i67d0R8n7+jbJZJ2lDZz/Q7CAJHssSvnz/h+2jus/x6OEj/bMNyjrcEQG8b6phgdxkYL9AfnZDdq
vZNDyX4yHc1ZHd2wsWmMTykuiVM3KEx+dc6CtnGyQj84ZuYZhz5nC0XRNiZj9FgwcIkxI0FfsIrh
99RD2YPCo9WYwtgpWHjUO2k+fwmDwhmO3pAtXxXP+WdCxf4X1uDWO6/JgqOt2TsdUCM2fd+6ndP0
sYZQcIHNOmUnXeXhVyYQjZu0JFbny2DYBY9V0ifN5V9gBrTTqQOirtztwgrpTT64acfpWJailxF/
Ejblohy3TwPOXKj28L5oiZUV1TbC2/Qc4T7CcLysNqkDoakJTtJqVEws3RDmR2MZaO5jaUF1b835
A63hS7BH6YJLez8FEEWppo4wnGnr77Xt/6yUWCmxtP5/mwyjsS/z5vP/On7Wryk2+4/9vV4S/8LL
ANQ38Cm8Yqy9d4L+vV4y3H/t2CqMVXuYlSXtbuP4P4F2VllEivZAO6Ecfoj/9O9AO5xgLlN8PaRf
CeqA8f6TBRPB2DfJH1btyJaAUMjFMgGHw/R6CV+VqE+jEqw38O5Yw6Q2gjuh/ddg+LzlCWdFztbs
lLbQO9VTKV4aWRxBT9KI5pmxYOMnIrr/Dlk6HGDEp8lMVgHYGOERqwv9qy1l1kR3KE+x1Tl6uPUv
OvStHdhFpTUT3wSMLQ4k56nvh8t1poa8ErxZeLqoi1GH3lWri8fM2E7zoqcuSWV6l7fALofQO5oA
KHuQJ0QhBXxARth3weSMcYv3OyJBys039sO7nvxD0q3pA66sj2kzJYXBE0f5x5qC06NnpfIja7Um
tvzmegUYR0R/g30Du/wZX3Z26pjwM0918mTT9kKYDN93auqneircu3kQ9rmyWUXRA/S9rvzwkKpZ
35tMSL/jMfpEDqWCYGJViW7L4ixyyotqDnpXhKNz1QRz+UDe1zrXGO5jrP7TU+7X7RyN6WJduqk0
mbPDA37nYBqPlXQfOhpA1s77xPDP+gZUCPKdLpZ6TuD0mA/EYCYJINlJrwOxdBZHdbYbmmntG1yg
TXuY6bs4yjoNvqvMcg9ZhiH6AK036KOwq+VLG2iiFPYi9L0shf+xUqlNdUKOSNeqqr61uSuyCBFk
ZcqDoKYZc6l7vS3NTd7738OhAieTcgonmJxALlcepCegCR5kSD2g8p486cvZjouGZSPCdF7EdjN7
lFAXwNpmJkfPonCC5YvWMgXZq8y7rrY1zKCpEtZ7ZUrzdur9B+rHoQ1sFvq5V1U4k2j+aAGSLgbn
TlGKnbP9bQu7ARRcLfXlgh/7bgr5NrIy7w70tmx3ad/dEldEC4OztNwyVgOupGpoYtL/wBpclJe5
cJpTazkXU9tBp2UofpSN+FSz1AT7ZsYD5OmPeSpksrXgegtU6M50T2pz7SQV/hkY6XbHiji7XDeo
bfwvtnzYMbVRPTa36excO6V5XZSAg5mUF8P67KviRm71QQb5FRJ6kPgBCx6K4ccffYrMVTEl0CFq
sfXooi7w440QJ1Q0V934NILbk3+q6omhKJU0tX5PrXmMa646LaboGQIttwR448E7D/a7qX1ULrzW
aWVl/5VWcl4xK+fTfEbK1e/GcrxL924aR514HI1HwIqRmYqrqnfYWdG/YDfJ0kLx6aC7dIU4UOo8
HcItuKAhJ72ozDzeegC10givAsBLZ74qWvmWq6pbYnyaZOpoY4+p57Xi2bPPyMX6cqIq/d7NOG5W
IJwb8MoPyq+6R26ba6u4X6WgfOZTTvNGZhLxRCdG+ovx/5+BQEUhe791KO5ADdFY7Mek8a/YtSZZ
/t3hqUKOKjtrMLJPc0+uhdaYqC7UyWl9llb4YdLMf/KrlPWRrl2ec/pTiuXwGhj5FC9l/p22rvuq
6DRhNsY9o6meOzV/M9KQQRp341k449WyEO1bqttGaeqk8pNlLNvFYFtf1qZc5A2jVzuZcwri1qJJ
MSiWtAeVRotpmDLIGJzvCZwxhKFAdLdYL+O2aHN51s3G5K7oUiMpIEpischWA2g1SwjWahP5aSM8
SkULS1YmhrkeVl09ypKJpmF+IZLIIy4Lyod6m+NtItKXThvzLweTkj8a78gN6m9IRu/o8Ujf9XWa
08AmjNsiA0R8SCuIktFkhtONm65lgkejv5i7FoazP1ZnKTvrA3ZsAFO1bp+Ntpli9KH0YEDffgcb
iVA/O9zPZc/oy7Hzo0zFEDPVw/zSsSYJWq8AnORQVmY+0nTC6DsPnisjGFGti+U8h+Saqsm87vMi
v8xs0koBG4QYDb+7TmkQYZkVUhMUxLqr31vVfI9BJMHni3+AqNe1SpviLm1AJhnZEzjQNGnNgdVw
e3TKzxhCYjeTj36+0o3Vmn8FOb2CXnrZ6Pa/2DuPHdmxdDu/inDnLNAbQJpEkGEzIu1JNyHSHXq3
uclN8un1sbpbV1WArtRzoUan0keQm79Z61ukK6+VbcZTxXKnczJ2baQV3RewuYtfDF/VlIFK6u0G
GVdxLwzjq9MEHO5k4OFjZIeKONSt8syodSF+CQzXMTIhgnpsQOQe4n4i+0BGY2ZFtlr7m9JyK45C
fHSg2nGyLO1XTOThroSaPkH//R5V6e+xz3wHojmpgr7GS4pt5dhbYuCGLYvQ1S9wnavstlvJcLnA
0IqjLio8pF1dG7aIYmobu9Xzsrz15MZ10FbAo70KytT1ouu95iUYFURvnmoEMkZymA6O9pZp9d4q
aJxcc3nx/GKfa28uTKWhUxeQ9E+JpuDUi64OuUo2RG5vYK3uB72+F+W4s5vpuCQutwO+Ptsb7xLZ
3jI3PGdYXdHK15+eh+wTecXFBGw89OKoajuckSMHnf0r7tJXfJMnwE2ngou4gaCVyPxM08vqnWQt
C6sq7IGrW7VH2u1t5V0Wb3jBB3AyNetJIythQ17i1Qvqn2V87Hov3RkjElBGJslmnO3fbuxEVu7s
Y/PDHorQz8mCAk4HG955ZB72Ove/K688jFVyIVRoQzAQJ7GeX5vSOLSxYBLiZ3e0LxtzSO8wC9iE
ICLJduaV10bLTJLODg/hJbXOikSsqCq/SLU+Jq0TmX0b5kw2htlYeMnVLpjeiRjdWrztm3RyrAhk
wSWIx31Xaaiq9P5Y4ijU8J/nBiTAvNyk/Us6JWdrfplVuoc1t5umeQtrsEQQodqTjnV4g0LjYeyC
w7hM96gwMCwGdTTEwTc3bYh5Yh+XPdRBL56P7ClJlVTaNyKVYxoEO16wLZfGdi7TY1NBRl78fS3m
KAddpLtPjiY+BIADK4c8xrGR6FnHDSiuMUB6It0fTKSOq6Sw1rojqrStB1I9RhFldPSijU50WV5c
VnENfu7qreh//NK9TnX/ahrzDkP4wS6cndMu4ZLi3kMNERL1BGnpSOalz9hHR9yXioCJkMXbq7sI
04YQ9TJHlX3Dpupm1gPM7UZyT2/6i05ZCyv1tlRDWLklUc9j5Z2nXsv5Q4P5JKtv3spjYfKaNNi0
6ExXjcHU5+FY2Cd3jcQE63sVnb6mDnj37liRPzWonG2xQ4QvkOglI+Y1NR+SNmaaZPYPHYXGKMc7
LeWxOBmhk6qjWNjEBzoyRNXvjckJXQUI1eofJyJhwgazOvdE1YY92KnQRg+NyMJ+Re1RP421XUeW
0wfnQOPyc0edSJ1Jc55I8Hg1mqdgma6ytR6x+IYO+T6DJu9Tvzu7pnnjYY5mHkjFaQehLfoTpuuN
m3T3tjAffHzMk5m9I5y4oyffacGNqbQwhTxIHMFm4LUv7f6mUj7qRnvcLbokx8HEyI68khN0hKUW
rOlyvzoS2fQFYgm16Q7zabDReWoHKXkHvo1qrgrxRe68+QUhJBBCu9wxtRn29K20vhu/yw4jYQKR
7mVGNDsOl3rrY+GuIi0wvxLxSbBntqdUT7mUbJLPzOG5tqo3VCjvZjnFJ7iDEcswjgC0RImJZKGG
+Ez8ERYs3jfM5znnwrjUwRZeCE+OrIB14sUf0hm3w1heLUSaVCdbD8mJVfVRbKldX2AAri6VFV/t
5Bpn7zX7dt++LYt+PxJnhu3obfUEVyXSL5Npc6u/WwnSR4YNMk43KoGGrDeR0/ibdqk1ZF9iB2Q9
lDFrYM6Yj8619jnSPj/jDXG0J0+RAIbgr3WzPW3rAWFHmJgBF49ChdSa+7rW4n1G6kmas3ZlshIV
jRfvJcOXzo4fvO49r/x5S2A2wBX7wfIrK3I6XAqq8Hcxg98umbdj5hjHXCdJ2PNuaPB2sUNeBID+
rV8Wzx2ZpNnsHbIpuDrzylIvP5knbG3jo/fsuxnhrpF8lbqL0i3tmIvmp8F4AQvx4RQL1wxiHVGk
u4pxD8p8GPiQ1SksUV03dWe9p7ERv/kJ67Ci9vNO2yhz3sMAY9FjrjJfIR7F5MXPaQMJgv+XzJee
UdVOZqQHC7QYR5RDPDB7BBOmTX1loRBYJcdnyy4+4Tq8Ks7nTZLEiCi09ZJ0x6hPsjtztj6rycvC
KesejckjG10tJ6IyX8wufVCOLV5yvfjO12dpXNwQjI2TVO3Fkt07s4TU2mZXplPffaedRFZZW7d2
V9h9mMfiu7PVduYSgrt/AdN9hW8Q9WWhbQMwOBudsBqe/BEcjRuG9f1dHtDuMXwvLvXY5dcWiRch
xA4K3KYkvjpCeDkExibPK3Gl09V2Yx1YR9CZzmMpzX4XoANBPOwV7zEWYhzUC/Iq2+xvXCxJW4L4
lnctkQiOxpE0Yxh3l3HRggN6fMTVhtmOAOtj5e4k6Sg3OCVLFVraoGNI9li0hUa12L/HNm1HEAS1
uha5NdwiB9LQ2Sy+vxrS0YXj11+TNhNDpFloDLFi1ZyZrXHTUOeqbl8X2tAEh7zBFxvGRP05z2wh
YLWuumix11B/sz1Msj1XWkVW46o0ztaB7UIJfteqEUIT/loPOVicXYPMUjTfmjxKgQMXdQh0j6JM
MYKbgsG8LJMUe/9SIAYhPY/8PxoOQPSjRwLNyPiDEQeFxcvAOZrxvjGa3tql5h4WLBQ9hVyspm25
kNuziRHCESuT2DPylNJ2d6qg2ICN3+O+z+XBzbPWvnqE/xHSQgwlekwkU5seZv1hFp44B0MZQEvk
SdBbrlZTkoEF2qJL5IouKhv2aj013jWWGP4zHOy8g3zwMFD9bkaR1pchWfjjgQm094yQytmPVK+p
/BbQnuPuBKy85cmxEQ6H7AQ0OsggSDdzYGTHikUt61Itnp+7ukmtnWtzL4FaWsvOBCRtrrf9OSHV
JY88L/a6ZIuCRTO+fB7LqD29hgxOwJmOKKxDvhQ6GGLH6Iz2oo0WITpEofJCHWPCu8ubXE061HvB
SgtMxILgky3J5IlryZ5dERnqudNjjk/O+KGBS72frEbsNKq+tk8ppvDptQKyfyOlTdQDAJCBGmxS
qDb97GAS0GA8dETfMALOB+McIyHgZCIWZN7XMi/jvSNJFmVhVDKo6DhNOM/a2r/kru+z62en54Qj
g1dFbpPrUxIEhNFh33R5L9wl7y9uD9MHSJG25r0WhfNJuvLKMSDeBTTLhHZnB+QwPoLrSOOt1U2j
s6+SmFpvloTEg4jQvdt28p0WD7mhPbh9SYZoGwyf+FDM+9mY+p9GUqGUQeGEUrTpHp99f2r1sXlr
DRYXm6lwzOWo9Fk3t0MQI9qtSoIMaog46C7NpXtIUQifxjxO7vM4jtPQ7xbCONwpETs3m0geIjJu
63Rp9grhoT+PUznfD71OnqeuvJmFqGSMhfiI/qFIjB/pxsERs2fw2ErHf+gyv7mYcnDudVYi9G61
Mk6ibwcRuZUTvEiVO/cdQuK17c4LtS2dXsgNiRwoBCuySk9uVbXru6/Q1LeZE9zRPznbScvzY28k
FQnWXrMqQAvP3k1snF8mJ5W/deFzratYR/uGB+OxBrN8y4hf23VQwc6IwegXjBtyY5l6eQU1BBuf
6ugiIS65PnRibJ0yMR8JNgpecXm3p9xoksdYCuoRW/VsyIaRaZtDMX6twOS+9mATeFRnBKFgOZhY
j9dlukfiuUR53xtfhVcCuZWjUT3nxewwZkxIZM/btLmiTRY/RlLfch1BjJFt/lvLcQCikl/GZm9K
1mPMmchacf3sqpc6Q9Ka84WiPWmHh7yrDBYDfWKTBNKzjy5dmJQ3cKPdF2Nac1wTr2dVZI0Gox+D
9m2x0atweWEdx/cyoSuu4ZX9YuaqZnZqOtqhYF0nNDZFsn1rucRmGfA7961uxR45lkO5GyZ8Fozh
kMKht78Tho+xZLGao7W8p+JBQUraxoRh3jD5nD1vevRG7BIdd+GJUFnytwDoOhjTG8pnzch+jGKh
xJmMeCZXRSR3SeLbj8qqaRDspd+YYCCfyF+h8WUE3e+SwZku0Ids2tb2YSns+WqQnMHNZflnB7H1
gddb3lucMJQdoo7U9GQVTAhMRgyHMujMjY3Wj/wMBLLEA3W0N60+nQvsfFHnC+jKFrGinVVxdSuC
6EcnZqIqr4NKL3rJ49TJ99xWZQjp77WbnUehUwk3e20KzhOE7tou931pbzRKG69nWxzMhwGSB3QZ
yo4ljvR4GW6U35OGzOZw25LTzsXJdpXsK+ScjRgvdqPiky1mh+ansL7dSmovLKDTaqc3yn0uSk4n
y4hG8y7uZPZKNN55xkT+OaHKu1TzZP1WFA5ESNn6CF/GLF7LZp5/Stsq3zDh2ad41kJ/SkUkyMEi
SwurjDiM+ICDo0Twk1MTFvW05/qs0uOI9um19Or8G8E7TvhisXD5Q1fmUNayyCvs8hd8MOONgPD2
avW6leAn6DVcw503hPhNSGMqBvSTuK/wJwXj7Wwmy70iI4Wxuy7dz1zYxQnlPpClxdgPjtIP7G3d
79YovZuUCgnmlFmMH0LajCeU7G6tuqwOfufo+2zRPHoub9nXmr7RrPp+mpgPDfEZvdmCZTc1Ec5P
6essKmOvUtx3WMPqbdXcJjwCMW7hPMKqkmziJAuOemzteg7TTme9zYOcNXiw3pJTJnfp0l1GVfXM
njscKGNyZqzFKtxK3MguWZ6NCTPeBbPfs1qmaKqtQ2tq6bf0HNaEDU4SONxRPAzy0MSkXheLY4eT
5t14ARP7xAkwKfU0s7IfD/3MM8hglVkwEPUc29yUTfwLRG++R26YQ6iuQDu10o3cZl7uvL55mzLx
k49TmFc9vUqHnteu69PAKB6b79RgLEpOo6yetZIQ3rizPvBrMFhKc23nYsvED7zHTRAfWz9nEKPc
XwZskqsYY+92qHMmLVoldsy02FdLSjpf67YMeAUZd87jqBIYBqzO2RZ78SexzGeWEagfJHzHRnvr
WiaYzTQBHucyDghN2mpsh+RgeZE/fueouaHom4e2xmRH3tR9nLgAuGteF9KkvWjwx5cJOhv3sXNl
aJM/U36iDHfGMeJ43yPmxDcNc4lvMz/4Vh6yF9olkJR24wgXyMZSSC7w6BxX4z2OkIFbuRbjGzmH
FaW1YFiB+P2udF4dv9n3A3lOjHaJnqG5sdz53igCuRuT/DzMVnKQy2TBFS5IZNYFoPypAoVUlIDK
etu8tYTLmDgzNgaAZDQJKOydOnQZ1PnqCzuHw8BD39FeY/Iwod7PzA3x5BkPJTwyqXtVZCbofsg4
IasoeZ9hzTBla6mYBvliF4zOOyDqqErYpdmOugPQxOVBHbaVGt5IHTA0noDp2E/ygJp22OZpJu4V
8ShUtigLyDfjrHPzHbCB8qYSRfsYxPolCHrjOGjVEy6MGzOZvqfJO3Vtd/YX74Y1/nPw56hPyUcq
eH1TNUgaWlSW31jbACGl4spGXHvPYfrcohUFkTQRHMG5O0Swa8qzX9U5xQd/jBqa5d41i0/5pzCf
Oy1luxiu6iwYG0XCXie5ViL9BZed6VRTMb83qeyHI44dtBTFPSvCQ+V7hzQlFoM9PE8nRfllVYei
F1GvDbe1I6N2yl/XWPr7uRu2lpjr+7zvnI8G+9wDpNRyYdPEZTsVenkOJEESG2wvgGrFsC3XuCG1
2BvhNvUOuzkDN7Yse6Sv8kZ51slkiLcddXXt4354RnaS3sZavyMdIHsw6oWRm8TLMLQT5t6RAIQ0
8D+6jrUidq7ZvKBzZ6rTj/FRb2wGYiuoT3+flw4LipFs/CwwGQSqvbISY9cM1tPAURJOySROQ13J
z2mVirlEW3FR1A9WlmxBid+giX3QeuPTtJJ9yZFIaOyWd/RkSYIHg8eiZmuTZGqDBuc4x9o5Keyj
WVOfB817O2M5qcez0ipJIQ5Qzm4h9/UL48S2LRmtc7AH5URmfKt/WSNWLOQbW6IkvnHiP7QCY5mV
kVUmQnI4CWZoNXdPtzQf3FRPd6NZPs8MH8fUtH4NVXAaGOTVxOPgeP1zLMiNMKVm/zyhwnsBWhcV
HVsXP+3brVCzuTMg+Z490b3lSXrGGcCygA33su3kNOw8QEgRz+Vsq+vq1eu9l75qHmlny1/8OcRV
Oarbtv4R2uSmsJkYk3UXDnlyYzknlbZnMhnTOzXoGZZn5zbPvoF75RlWUOYyUOx2HhatiYbwLRvN
6VOIybkd0fV8Z4ka3KjPSfecpmGdpGddEG81bkFYb9pqVUO5GNwDFpSUwf4UPCe0INqZDbl2a81+
/dYkjvOhrzO3kt/S5ZPW+wl7MzYQ6jbRYy4xu7CttLIKTYRMlDBwTwe2KcbeMRVT57gfbyF9+KHf
pvrFgLOxhMJjIWVjDvzyUkoM5jHVD8Vowh4xH7fSKwcOsNJIknNisbxkGPyjz0gTqYMy2ai9SWG2
TUFTvlmDmtUltq2Z4Wafoyzi841t2cj5H4iA/y8G+Q9y2f8rMcj1o8o+/wacWr/inzoQ5w/ThaIB
JXAVx5Jt8C8dyMqNIifaRNDhGChnV8TGv4BThvsHzA3d0IETwJGxXcQb/9SBaKbPx4g9IBIMXpWL
4vvfEYIgUPmLbhYWFv9BkgEzS6Ll31kyLToVYzYlmx3Mwfc8dd57w2kit/D/b6HwrOv+/rNcdMBr
lrnlIv7FWvFXxQkgTmMWCdInvRT+RhtQdSmdH52X1aRtZc22hRaOZFVafPeqj2XK6mxSj14V1x+t
tOorAqdVvJdWR78CVDvasFByk40EEMifQHPtQ9tOL1kTWKd+6LW7bDA5CimC74oypteaE/+RPK9r
auDzcSYniHpn/JnF2GxUnVhfGbSvrR8nr3FAiMnGbVnpuzYFwkZm8UxRo7Ef3CKiHG/7St6NZid/
YiumtjEc79N30n6fBXYP3VbrN/aUn8qRdJe4gYQNdJCthxiEjW98qL9nn3k5WCQkeaNorZCw6e6R
qnvOwxYfYxoN1C/0OZVMfpYE4W5ICEq245SlGrQcqZNuApdRE5LKk7QYA8FjgqH4MUgJxzb8Q1Nl
VKohKwm77CAmaOZCFTQ1s6dO3uRr6pX6SaDBpE0fNwHPRedWwOW/Gwtj+CqnxBt4jyo725Z6bX30
E5CBKNHZjOg+Jy78Rjljqu2l9hbEs3u/VHHzPeAsezCGOSCvIc5GsBZGjwozV1hR5dK5wRETvBPg
4DZ5zQ1FutTJSS3vdUZBoRE5s8IFaqVPPGIEEAtDuPEBJnv/q2+UwcZOENd7orvsCrZHej5vWPwA
pZkD6aOGNfTsxUQ2JE8oNGcd+RFY0U3SVV5walBesKHwA7LABbmXUIyrgrV7wA9uIAs7SOpkZUGc
b7skPXkDI9OtNucxAu1F1M8OxbqERu/Kp1x3FI70YO71TaYPmCon6rxwKUeAronEy7c1/JT4rtiu
VE9quOfGG1vvTeJAZp3kKtCX1kufj2kDZiPzoL0h1f0Z4x5Wh8hK89tvGUEhTe2Zt1ieRmNvBlgl
rTwNtO1IBTWS/CqC06IytgqVZ9OhWgzxMXxo65XbWGbzlVdGeWvrcSdCHoZTt/MAtTMQVUTkrEag
7nspXPykoxcXDet6r3MZkZaDCBGdd+NuFMEsk/seLQ/nAofS3PY/hfDtNNQZPrzRYuHPXTnVp5bI
8SWy3DQALNC7Zo3lt1xrYG2o01PnwHg4eFJWHy7RmLRzKUz40oImvCMljBcH4ZlOQ1n0SYAslVkx
UttsikPBw/jecnL/i2sis49tH+u8uOWIuFj3cj/hwJjmT0EAqx1JGLXlLkehmUXAtzhNuHzYJy66
9mjmjIxCZVMTLIaNICnrrdLf2qSMmfug4ZoBSJAoiNSZ622yzMWIKVmDr524JZ/zZhh+9aSbe0fZ
FJIMceEzheg9bab0UU5GZpFq8NVNev9Tuwa95JxleIxrdLwHWY10RIg8nC6y9NHM7/RxUt+e1YsJ
DfPKVkob2nmsh5p2lxhd9qpP8ZC8WnlgfU+GM3wZpSwfRJxWVtgoe2GHqo3Zgt7IY6lRsJi2dx0z
STTn4LHLxazyqJvd/i4G7uJumN6lHWIyZqsHKLbiYc3eyzetAbierAUooOA/E+JyK81uT8h22ikc
YpQmkZClxRKumprhFuUSqS8BNnEUS8A5ALdZ2ZDuGPaLJjJVl6LIjkfPPAXNAi+hg/+yMGiHt3QI
pNOw8M1z83UofdPaKjMY98lk42DVunq9kbCvJDcz3nS29YGa3WipdTltFlPvtCcTye2XLGicNhRL
jNbdKRhhxlUyxiVgqVf2ZWZ5MNDT+psJrRbwY1NjMqCqqvdfempZxu1M2dAnN5wDeDF1wc1bjs81
sWJgfXRjlheAx1Xy3jAekz8+yJnqNzHWy/TZxGZehTh7O4d2zTCUAGw22f49bE9tAW1KVgTjz3T0
LYck3VZXj4GmkuyKE9VY/RcEpwMYqXozl8xs0nps0UBZHutE8KCatR/EnKtbXmf8bpWvERW9wYPd
0hvx/WPoQloxEGs22/xJE+FWo7dBeBZbv3MNpikCIwpHbNFy1NjFMKufWWZ1MCBqrABgHraVNhhL
F8KWjDmRdK/rf6lAnxlZMG6r/GdvpnTncE7y7qFlAmWF/myay6Gencbex73FNlVZ3chRwqqSw6/D
oH5KMqN1D05p2t6dxgAeLK0yG56hPGiHV4KAi2av1ybBfaAmC2ObxCslfu4IuMCDTAw1w+2agddD
gcfPPtSFGLwjtTJRvoySC4O5lTK64GXuXdZttQgAJYQtdpP8axmlKZ/awR3Ny0z2XnVxnNbokL3Z
s8CirxovvWl73tA9+usq/qUX5jKGZNeO6d6EclLx2/eCdaxWqVsFW5GEUZ+9wYXzV6kfiapgXfgn
lXMPAsm6mVLO1zNMYFgCfZFawJpmd6ofiiDQ5ClNY/erNexkDrWG2IcoQwDuhXLp0+GOuYP56eAe
Gn6LuYvTDwBo1XCxh7JLbpA/eeaxQHCOpr3RA5luFceojlWgnjsCJkda4TFqxTpV3KYgR+wTO4jv
ySELDlQ60Ls8q66uBjxiQ5VSmaGYW6IWqmBxDkPZpgwRKuaaIZF+EHbQsyNEyqk42PEeHNQ7uenW
b6roILHEldNG2VJC9I7TkrzKZfrtNOjfmeuA1uTq7HfgdxfuZKySlZjqW1JT0p2JkpgdNQHKqG9b
1pqj6o62667KQwvkTNw5ITlK7XEcm+W5LuBEoZFC5eCvXiSzxxU5Q5yrN9ABtUttTP5egHbY4CSE
oOE7VyKBNnXreQertdSNYZATPvbedzsX4yGVEuMTHeQW2ES7A3+U7HI5fS+oHvauyUpuiAlpZ9Q7
vHT5VN8F5Fdtcy81DsK189dapfHbhH8FI3aDkSAc/RrmMLnWATmai7kyzWeKTK10GPV5XgdpyTnY
LBsiNNZyDvtqMLmgGbWvLpDEDWMbBoruLdpXELufXCb93WSjBrMkMAMmpsNF0JnRlSIN4bQqRZRa
w3I3NyWuo9ltT53bOeQqSu2L2IUbP51k2GlFFVaLpd3GrpmCBumKU+7N4nF0hyYhtXAAJ50Q1LUn
4fH3UK/pgxbgVRQ4JGAnQeagJ6QvxTL5XEBe2qhpFQH0Sn9AVjiGYPO8YyeA3udpXT0iXJkvseF3
FylzcaxLh+KnYnNFqoO+S3WYHCAweUg2pPShNsx4stnCgmGgZzeGNB8nGSSR0azYMib2W0jNddT1
4CNBKyev3Lwi9JJBvhFwygBPm8wL1oz2d90g147n3tu0FpNTpPR3aVD/Mlugz4w7tUNJPLc9Qx9R
QUYGJu0y3zmj6xbNsPcyfX4uyZzudmlgvzuUuEAR3OlY1xaLaVsviYb2F27qUGq++7Eu2O6sice6
F/TOxeXBuW8N9YxJrXqbR0QQqhisUzl5KOWqrvnuAhPBWS+bE+a38siQ4pHEnHmbKn5xVBypIF9C
1VGOlp5wyszW1NY03V9Bxrh/Y7M7+jEa7DjIzYCpmL2ZHRvbhC03OOBBGB/opHAWwXrIW1mIF1oO
oU9cCtSvOpc/S+UPYV33WtSNlKfMQ19zEjbpcUon1FhYQjkgc3IjLYU8Qc7D77xLx+T/9/r/ii12
/0uLbNSrD06h7C8m2fVL/mmSNf/Arx7AywTPSoe7Jq//w/RBDBlGELp58LNeoGMI+c9m33T+8Azf
JNLYdTyuBQeryP9q9r0/LMPD9Iz9zMXeiiHk37DJYu+gxW7KOWnqNZQZXsLqHCEtkV/GMAFMry36
/2aThTRgme2E4SvRk33Xtk/2pCEAr9EuzXvhMBP3Hd8jSxRR6jDk9W1LvupZ5R17KBAC7xOehi8t
FSuHGNYy+vSiM4/I42/HQXM3c4Mktqglutc8ffHdDLxO9ukzftw5uX2qCQfEDuVHtLzUEc4TP8vZ
4187mrPYDS65SAS2n3NzeB1Ed7fGLWxnP01DezLx0o7VkzUQZmpNwn6uNLeLUjpAmIA0FnoUU4oP
e4p6mT7llRl/i4xtOxoYgAePE0wRRmIG1QJE05IpACp+RtsLUGrNQQBVKb27JrVXkbcq5J3mYHnh
1J8qc4+6AXEMm/4ueTbxuLEO03p0iFkHuyGSKjXGb7vrhn7DWgSllMgSEIIWTbm2GSEnQoVls5/2
IakkxqVJje6GlbvG30ro6PgyMJwLIooAdw/8m/yRtk30OjKJJECz1A7Jfcqi4JJSc5TUvmiHGBco
TgwmkBVBCHHytMB+Ga7WVA97gjA44xvdT9ZV5PRsxiOGRQaIF1Uae372PQfNglAPNX8y69ZG6Vp/
gEGV3HDpRKogZ2HG9ke3IoKjpuPjhL4VHzpU9kphWc2zMBnSg51h6km91SXbefYZwytMtRI5W36W
onjCGbviOQRVsGx32bgs955RsN/QspfFCdILzsZ8LzJqJ4oT+sVQsvHE3zunwnjxoSJWCPwrIn/p
yWEK8KgIeNBqtW0hcv9zXPdvTS5v25/6UYqfH3n5aP/7+qVfDb4F3in55/32n/+6ZF/wCJvf8u+f
9ZcvIlD8nz9/tdn/5R9RLTls7ocfMT/89EP5jx+Q/DTrZ/6/fvC//fz5XZ7m9ud//MdXM9Ry/W4J
eJy/Hk3MFP/PNrb3j+rvg0uXL/jnWWb9gfSCu91mMEgbuHI4/nGWmeaKArBWxz0eMoaXnFf/Glz6
f0DWpVf/8xMcTi5oAP86ywz/D90j5FXHMxF4f55z/85ZRoja3w4zeilYy+sMFWscx+TfDjOJWmzQ
0GsTgxJLQhirCp5dQPDSpjT7jBwUPA8ObRdTAGIuhDG9dJK8DMSnmZEgas2Up74nK5/lHsds0p0A
yOtMx+WY+T8OFMeMYJAqqdIreVBQUDVMs81zFsR+X4Z4mlG157lrvJvUk+Vd5WiSJXgOlRAS2Kzf
04NayTHQalT3cUwU0CXJNEuEtE7LEFWDerXbup53izbMPkAjckoWMquKat4KMzcEgzA5WWvwdqAL
8pEA5oXUJv2ElTUBk3ofr4pHZJoMDapIX6Gz0UCYOAvM1KuLvbvoVONWRz+7cJQ04BEumRzTp0Uz
xnPq6AiNhS+3gCenVyLfKOOCmrN56IdHAYF3l8XNm92uJhnmlaVHbWrOhjorXtwNt6sM4QZ0H966
bQdwsxzjoCoPWafE3iGf6aLrw62WwbkqzWHeeIiCtkaQ9lGRTrR6oxrORBTVIRy3t1lm4zZuCb6h
RfbuzEqPUefiXHHLIYz1bjjUE7Fjc2q9sDYaz5COxlNq6/VvFPLyhLfB2tP5E6YT0Ll2Pavshuc0
Xb4nX51qBW5KkgzzJlZdt0VlgrJm46jGlreSQ5hxVS7bbmVX+cynfk0urqhd4fW8UZy2eiPuNfR1
wZvCRNOfg6Jfc47qOjcpEGlZA8gH/PHC9rYmY+p8XVgm420+ZgBa8+RsY/SEv1vggEc/29zVHdlf
ke8ObbxS6JCaNQOrYQfntblhkeAsiGc6qkazZbrHUP6pcF1UJrk+bnQOR7RU9oxomu41rxD6xIJJ
GyYdiboIvCs7JhuRJ4oYP3jIMsxvO1cLhkufU+ZPsanuF9QFuKNGv7Me01SYSKOcYXwbgWvadFgM
u09Lnlr5pUeVi3O+Zy98g6Djk22gTqqQRdb7yVnd56hZxDtZV8Nj49aOt0ug7LO/TNBfHWIsLIfS
r+9NJkobkbbUr450jgVbjWdC2Hv0O7NxB1YcYflcHwILw8E2qI3qzAhkzW4R8BChdNRdWGLh3w0J
oS0olrAGfPUIlSgmipQ1PXLvvaG8nHnt6C04o8tZrDrIgnmzH+O4v3PT1pebzDCZm+KqvrHH5IFK
6NoNS7m3KaytvkVrgrJyYzI3edH4ds1r7y9dc277IvdCDSsOiVVzXH8mHQvzzUAQqwq92S7dcCKv
rTuXHiyl8H+yd2bLlSJptn6VfgHScMAZLnvPk2aFpNANJkWEmMHBAQeevr+dmX2qsu1UtZVZX7Qd
O3mbEaFhgw/rX+tbWVBaE0320uQ/RvgT0doeglurabDKdmaUhPKHwdTg8caU/KL03udcYpdFmP8B
f/JYjFpdWKBEQARI85ni2yfpopI207QN2vLVI9JIMxPgfi4n9uc4165PcGDsMjrkZ3f6yVqActQt
AYVlITvHdcTihdfs55Rhqx0dg4t+oYXtlHEvyXkm9LLhBpN2n2MJd3QVEzNsucTHtJxFOKYlUxCb
wix2jDg6WKSA823XWaTCrgDshPPwpQdp9sDLO21R2pobSkyHvUoyXANJuXyfES9gqvgg8YMRYgVG
o5906BDgwZm21vBQjinDBtI4ZvmGReuO4wdqhqs0w0yx7OahxEYZzGd2bWsHsSA4h3nvguRMvZPX
ZtaPcMgkC2fSkDWVPpRS4Q1zu8OI6oG8bLWEezn8KpIi2gjgr+9tX79qa5Q7IBbzqWybZtdCGT0L
+N/z0vBzFxJ8hCt/ck/ObvAOwDg0dYu1w3ivBuvIqp6z5eRneLHM71jIEd0Qjd4biwu064WOo0Ef
ytr+Rb9Q+sh6G1+icOGQQ76XSMJM3KujD3cf+JV/lEBPV73yl3dgs83OQj149/CdlJjJ4/ySl3V5
9KRfPISdV59I/d6RWvia2grxmEKq8OQD17xUfbuczDT0uyaWzmOxIMO1PiNhVtrwmBVjcgpHFX9z
pzIh+qvcFjemB7xp1uYuY4vptsoIZla1Iz+AhkbMzOpoG0GmuB/bPH+YiYN6YVztAsI7h6nM6gOG
YOuiuHyuVHrNuBqfXyL+T813EviXaezPWVYGt4HRz3VcWXLjtpH2tt4iv1A2HqWsvSNOvnHf5fEF
fiXS88jvomkOjXI+lBjWAiXbqgbM9eyXVVvbTw7+QIJ9D9XUnpPQXQeBnnYL+IYzMeuFpKRq1qnb
H/JugB3BGANGKGlKOyM24ADKGPjYdp03PwI5A9dQ+LS2YTRJ7eDoiUVv+f17L5Fn+Kfoel/PkF32
aRYkN1Mc2jt2/aszrYxP/lTRie5ZyacnhuG0LIwT5Ax1Jh2D5kaQDwuaCshsBEu9lPMPnGfmISTT
0WXpc6dnb1Vbzp1U2MRVY54HPAok4X7HpSbpso/d4asZm4dCcZrWxKl691133SbJ05Nu1KpIydrl
U7iZlvQ1ac1mHOy7rBOnwMEC0fvgK6hLu8mZtZCjyB/ToL1EOa1a4ZJv7S4ROEObF4wIhxQUnNQU
vMECyU9+UJxzaBjHqbgCXTNdz3unWb7lWHBJbNJnKQP73jchP8u0ixrX3lC6wc7bdd99V+O8m0Z/
I3vqvFbLzOUg89OCdcmzH9Mijp6LqJUkUbOZoCfXqrCtM9QxT88LDOMEfbkeKdXZKJzjLhaWrE+P
SzZaWD7LlCBZp/3yw3GXO4UteutDnt+4fodmPWr4AMPCa1jnXfoDDn15hM9M4vNGFO7A7Bgvzmp0
y3KdIjDvMu7JLNaFfU6XuHoNTTgjEcP6mTviYaulDarM3/MGqZ2YK/dIsyT+0Hyo7vQypERePTWc
HMYd37vaAUXezVHJBVAHhB4j64Gq4yrAl2EWgXeVi84ectv0Mc5c3a4xF4uD5JILp12j0iO/ElVw
CVY7Y/A6YqKD5tOPMJSyUSf3ttP3d4t2/AM2IPdu6KizvGZ3cByZmQKQVarGnLTsNU7llUFD0Fks
91E+e7cKTC9StltAySxarI6MCqaBD92pRETMwkfCjEsGaCYjcZ/0Ntczz12VVd4xMhuHF7C45YOZ
SbniZLorIBNQN8Czu3Da34+OmvHvyu5mlsMjSt73VoY8GBzBGRIXdxwBp4s3tLThuAmu94lk444x
8FOicx7oXjAKybsX25+6DWyMi2MvuOK9lGq0xrM3xD2SO04tNuGs+tZo25A7AQlEd+LBzjBzkbL/
lfjWRxmI9JQGY7IFN0PqAnCgn5sPWDGw19HUtsZe+uPUtBhHHTZOBFBTP/Oxjt9BPNJql0Q/KHhv
dwR9i0Oj5auydHfLFcg9Gm7NjCTrJybMbGFzMJOqVdjVvIbVlZgX7IMVVfBE99MlvUBkJ1UzSgBA
5TS6911bLk9GLsXJTV2Udye8KcUs9xLT/nF02UtkNs/PFTLFq4hVvDc+SoSXC7UZVRbtcIzJbTRa
bK5R/9MM7gMkDPVWXZ16QUXErBfh2jd29QDBVG0FPPUfUe5ElyZc7Dfc9WCUGs5+ftu80cSDTlwn
4SPghic7q6s3Ms4/rckmWMpcP+ry+butxx1dE9mhTCrvkxK/5iTx8D32g+iYw8TJp+qD4LNx5XDX
pZ73LSLeDegsDnJOKrF8qg2vWOI3/dNgL+XZwoSLj3aMhi85W/NOWtW4L4St91YfsKc52kKpb4P3
2cmGu7JlbpX4Nv0NTdbiePXK51nybYdlMz3ZIzkSnB17m5YlUmeEPJzQsRhHT/W7Ltp028yh2NJX
lN+NikkTc/fqrgxn+3tWVc7O9ksm3GH9OrqT2E/uSCQI32hjUsaaEKm3tCN0x4Fiy7WiKHINZDte
A/dZTqUdNPtFi2zfjhmcLghpAStS1MVndJ5xr0hMPkRDvwk7Auq4KypQjI293Bd4BxgkD9mJcvvi
21Kk4zpLqFXiRX1MVaFPs804GTbuQ4oos2nSXmymnPCbCVJ5njjIbxpiCWOG8c4Oim0+5Oot62zx
0HfNMwyS9jy5yU0CwW5V+AM4e+6aB7cPizumi5LpEdAFy02iD6lT3rdw+B56U3pficQ/q0U4T4Li
i4vH1rEuPGZbfpaA0Ihn6o+jE04/Q2grdR9zjki7xLKhXYip3Pg1BKap7ODEYIHOiGzH8zO8OYbx
xYDzg+wfMpHwuPDNbDQ/8xpXIkfb7L6Buf/INZ3bZYz0fusTrIf4QOQld6ElyTBNzm1D+rQGRn3K
Wo26FuF0jkjPs95ZihWEetWMlouzJU12GUT7OLpkZhDZrq3zEhnAoo+4aMvkJszRvBIuWeyP9O+S
PW5WuPaiQztjUQxJPmwyp9e7vFDysb6efzJDZtpz1A8G7LyhLSmnIiIrGdsgm8nJBUdj2FMd1do7
t9MvORmkFfBh7qG9Udy9VXOYMfCyEZFlW8vJ+0WTxxtRQufbknb0aGBygoswT598XvJk9b9flLM3
zaX/jcf5GDegOoKlpK2j8mATj6Nq+fH96ggOr9xWCAWIqNGcTFwHYxzjXYSF0rWBzskUcnUUT+6J
VmfJMTqBCIXxPBnDcB9LShAc+9FxgIPkCHK3Qxp+a7JxI+wmOqoovHFRUtdTS2rUFAW/qTp6iGJJ
TnYY4+3SZh/oJDjB4RHu/bnwzqS8DtjMl1XeLkc7Kd/H6pphaHut70Y7wrWeOetFpAG05bo8w8tQ
kMMWMoblj9Spk0Mq++EaAPcPTOuGd1Dk+FlLbDlTtewptz6TPlJPFim7z/G6O/futB0sVTwRsLuU
fgAIguTkLvGCCumxeEY40i96iMzdwD6wmYcR8nYmP0Jl3Tai/lHrtP4AK9RdyrloCPAAij80ifLX
wHflyrIKvXGdJTwFCuYDcbxX3ALZPggd/yMXvnybjGfvQQ9dSvIJaxYZgkLOgskWZA5wDDJDBy7h
77DCB5qs+jffm37yiMS8Fm6DqO5Y+yk29iWrGwLqbrIFK57vZF96X0QSzbOPqMNcF9z1EDHqh5nE
XInqVboziunQW+6PsSphw4eVzjZOa0sQQGP17VrTxbqddve5Vv2RK5u/YeO1NiDar9BLSlg9kZCw
RkUhRz1jP5Il7LMKEIvd2NZGeozwF+oDVioS7Te6X+isnbBSl7VZHhzPK0+qcLgB21/LBEYhEnay
w5UHWFvlln5S8/Izjx2mcTMBLV3b3U1tVeyVIRVVU+PU286S9PSQB9o3NsakcB6ns7NE9j4BQCUI
QZk5eOV4xKHcq/Stash4YcTxLhB6mnWDzQJWYh8H73XGBThS6dc0s5dfqVEbPfr1pc8ntQ3iKLg0
/HDrkOJw8OkvZRqDoCNyv1IVqn80RAGbrlvtC11PH2UvplvAeuWB3vVq01bLG10wy86dh+CSLXnF
l3a8X1YSW2sbk8wDBLaJt4fyO5H0Faq+xmrH9ZcZR+Y8ZbXd7LRj90gK13udu5AkHULuhK2yuj0R
O497NWt8wD1j64XBQ6sMVKEOO07g0BY0x0t7bDGFHUUfiXWXOV8oUDBCZP6ksfeuStLJZAnogA7S
GqJD0QmKSOIvhxK+cz26/qFygv7gCEwFLY0b2yrq7n1cUCgtjr02fibZA3V1wocT30YAKiGAaFgV
1DTDqjIIjRtG8dyYiOwQh3flWjNfeCCk0JA9oPCa1qQIebTUcANDTkexiWLaC+ZgM+qJ3KUkWkRC
am1ZYKSxUAeEbRUlAD7jXvxa7+x41tZRxj6H5HGPiWPcXQVWa66ro0rD/CySSe27BopYHAecHVkf
rhypMN/MHhPWsCASmk8oS5DYxN5t9YRBR4kt0SS9raT+1iTTy5ygLCIvOu9J2X2WjX/nVHHHHF2a
FyrW9fXZ0kdHZJRq2M7dtMAlK3zvl80uu+6btNhiOaQ92oK1NZTztO58054cHOGXmFTjVlEVgLk0
R3lNxr1OJgPqBGjA2M8oiF76MdEc5p64s/fx2ZmB0a7GVqfNvvBBOl2cnjhsm9ZS7gjbD8t9nKDE
QyWK7XoTjE4Ck8URcr7TVIJdMpcS+rUfu2Qki7zVMbpZNKYvbUD4sSAKmmCEzPP6bYJTwA3anlzw
TH4VvplFN5joEXFfS2HUczbyvK3aWpHwgqDKu9MlCm5hHk3cCcNU2BjJtKtHNsvSSrhXhuZqpa8U
S562S24pZs6flK0JkFo9ct0DvbHGOuVd41hseu4Vx8SX752HfrS5cOctDoeNiOJB3bimc5xTi7OH
a2PUi/SsZumOWym6otmwaIrlBNLLuTLB5rI7kd7k+L+kfjVdKt8e3NVixc5dj/3hC3wiHFQz2sBn
Jn1lLGRIy/co/9Eh0BkJhjp5rpYh342zzzGtuomH4FspQCdS1t6uE1N2j3UiT60nPmM8+uRsRL8d
qwKb1BT8HHuxvPAgmG/otwS47InEj8/M9VXomUBCjtSBAXfaaZyE3tYpKrkicqxuolzbSU1f01Jf
j+Vh22+scsxfJvyY/YOjh5rnAa7BISJb45D8GevHDAEp3yYUcVZPdWfU2UYQgkaFbKm7pHrF1ZiY
VWXUcGPUwlgCCwt8i3at02IEn7dYW7bO5mUax9eyqZ6rFp5FFxbe40BPyKMSc7120vkywakhsYvt
B8gPZ4tePhGq4FrAIpmyKOGCaAdV31d9qo5FZAXInUjmL4uOg6OrQrlr86x7c2B3frlxDbPKyfDi
usqH3tTEb0TiZ+KvRObdMRGA4FJJWB6mcNQNFmYJVgx6oWAoi5twggKFF9tAtHN8nBDLouT8UfkY
mQ5VBvhty1G8lQd3AH2556GP8pcs0/AByDpM+pilBC3AF6u2c88Tzq5s60tB6Qz1Kh0XCIfBD1dk
7GbBpvYcvt3VGOXbKGNBIHQ/6mYHMKPCMzswZ3suqJia0NSKjF0VjlZRwQDZAF5elvaQpFWtORYl
gTGXsAVnShgUKASfza5fonRNSnTZLsPyOqXNPdL0iRkr+VwczqtgbrqDWFBqKzsPcY5U+D0V4dHF
zPaJGUXmrWAxceqUtdlDkpA7N0HGlqx2JHyLKxQ0vIlGsEPMO1aG68r3pOvuShKGkKCnau/Ql7cr
Su0f7Gay7jqcjszfm2k95iEIC1Z3Ide+GNsjPOlQr5SunDNmLvVO+DR4S0gLUg/vZVuxuOY9bcP0
NCGRQuBIUWUlc4lLXy1E84YoJMA5JachdathZxRBdj6fTAP7cNjtVZoU1qbkkVkXnedW2yC1Haxn
tU2hVlw8YsJ+X6BxPDEYuFRCHM2cqmEnp9R8LQR09iRnFG9EWaw5gtfb0fHjdal7HZDRAdXM/qnu
MOcQQFpCyoQUStUOmoyLHo+3Fw0fyed1gWSrAH4g404cb7+TUP+lGzTmsuv9i3IBhPE0kTasOcPk
ymluAPr1n6MK73rDhSsfsn7HCT0CjDJNJ9p9CCAllfOQNu6tH5Fc7Pp5H47ZbVvoQ6f86CywMHTs
R3l7F4UjI3imA2ui52bdFTARaGNUYLxHzdinx4NssUU/W0F8y7SDTZHL9AOwu25lIwI+Elu78dts
R6/NiUqYfSdcnnmR1t9bC1dXPQcfUqFTex5TpjTKk0cxp/4BFSB9KIO82Uaj5+z9yUG9TfmmI6KU
sxMVn2ohhx+NH7XCSwoh4kBMBQA1akCM27tS9vSD9bZ6hbRoeBvbeOfb851naQmytw+rtYVCALG4
QEUi92IOg+rkEzUIngAQWGHmMMI9uPkErHIpnGdU2V/GT75V0mb8xXt3kQSdD5Agl80cLj2O4ujW
x+h9nyg+QzyMnBVKOXTkzarw2E7MmjpC8psSluUqHnHiNb1r3Q4C1rYQqjpPVmu2qcf6zAsdWk9l
2LRP41g8gjdvucHCKQqZba5SUQjcYuAVkhJqooC2eaRf6LXOMe7Zcwivh6TlTWU5XALjjpJtT38m
VAhvxZDcBtdfaie6YMsFLt/YlTtvMk5zpLveOiwuhzEeOL7lzUtaEDQu6Dnklmw+TC5walmc3IGQ
Q4P3WULOtVtXN3DQ/A2s9h91IBnSkCJ6BoDjUME13vgSUtICduXoJvGOHxA52s9/l8pua7tAO67n
LekY6z2gaGmlWLROeFQqsCtLVW/aIk2fR6Ir+kz51djdzppjEnZ5HfvnCrU/fu+IB8ttXxJ+O7dx
Sb3TKDz2XReqnTHJRC7ePcMP4+oRKU67uIL9kx9XTvaNwUear4uIi/ChmE3Tb7gRpu1nHNj+ma4f
TCQtXQ3qj+brf8mp8Q/9F3/xbPxTP8f/RqfGtZHlHzs1npqhT//tafj58Vd/x/Vv/WnXkL9FV6cG
7ouAZgwW4/9j13B/o7aX/ygBwt8ury0Mf9o1hENDgw+cWAiXcan0/+Y84y9FBMOAFNs07Pg++OB/
wazxV9sZtznKykEQe354NZL8YUv7O9sZNeUpSn75HUSK/Syprd/WU1meKHvqNxCbqBPOxva/63wn
P/wXg8j1y5IzuxrrrjeAgOaBv7rdAJHhrcLh33R4zLYD6cxp38wyxniRKRZ4lMTrrYcsNJdsSO/I
wMGzc8W/w7vAD0enHoZKJN/yQBwFVrz6nRs//c6Qd3w9/WSCkZ1I92hUoNzjn8hFm8utHvop2alh
cBRAM9e/QXsa3zCpwKxnhgy/Ht4qhnMdFlDOfyfcO7kvUUPByOHsv0LwydTDw3cdG9Ro9jsnv+r4
XqBRWkoB0vdHaZVffcZY8XvwB24/zxwb+H7AbxsUPzaTiVwG7v8AHhEfMUgLTluW/5bCx7sSCkiO
M5cHJkHRgQqdIfoRNeQDNvhFFFN7mkY/yTrn35sUfut+SlnnH0OQmTeeCU3ywv+aAM9MYbRYu67N
ICSbQUxsgCKXT0gf04sVwnRemxk7Caed0VW7KPU6X7M80GSODbFKhmRfpd30qErcB2gJOmTDCgAr
pelgH1oeKr0JoiVOVomZZLYfJksJgGeVdZPlE9G7wZlchUAB736D+uXfNaYzFTiKTonDlFhptA6v
jXBkuXE6bSua+dhg5HUEsNZ68MyDyq6mwTSoPh0O3RDXjQzNBuu5Xplq8d/Vte4B9FZC7CrhVIX1
Qg5pv05RJKl8XHoOU9Q9cFzB8jA3K4gkMJIcVRVvqeeP3/uAcxMXb9h0ADJjTC91L6CA2tbQAWly
XJI8/cTMEhgNoZezTZ5857dGfcu60f8ep+GMldDn94ZZkr2PXF7PKKyhjxmHUqSrFixcthyjBEgO
6g1fOw3yXwOb2a+KkrVgFSF/UK2hZfpL2zO5vAQhch0kNTsF+gF5f0atB9VgkgYm2pSwSh0vGdYS
/1O3duLKXK6n4quILdMCtcWfGB1mcfaTyAqqbevGHYpJKiEuaKN+JpqjKd3VmTrV1dx+8xTRGY4y
WLkIPUoJF7IyBhG1NvW+8rgErgHcx/sgbnleFvojKY+gBDnZlkVceRtvSCSJG6V/VlGUPRqQg9fr
WdXdZmgPL8BScIMu2DIv18MJfRFF0T3S30qYtCxMfwqyNqkAAKhil6e2NuuG0SLHzD7hC1fTconA
VuOpXOpyBMSKc3IdkkRHH1v4eqsI9h+yL9Mpf8X+hzW0INEGsK8wGnsU/lAOF+5UDPAQr44zrtLd
c9hl6iEvGLww0O0gcU9Mmiap5XuTRMuriwpKVMnJh3t6EbMnOgDq26WimmMzdyb6GpcmIgUDyME9
iYTuixW07fbNo/yA0RWi560g+vY8zxMvsT/20SNOlPkFEaH8YNCCchHHveDc3FgZUIIR/+4KZwUs
b69y5nUYWRrKgjUVFn2wIvdX4aQ9AAHosWLDbk5eKkLYdbZxLgsIjkOIFWiDz7wI12UsacvdtlS2
qi+Pl+WpgAje/cpcKAhEJJb+JvJn0SPaNCRwXVnVAJnzGnqcKRIGyjQCc5ZBYe2gRjAFQHNNvTrb
LcRgBWRryeVlh6kmtG+STkn5swpohDphR2oRPKXCdQT3cyGjsLXRXPAeOB0xtm5tT4mXJdTH0AQC
Va4dg2k3EgV+4UMmCrrgifJo1XFTf0s4KAjh1vVXnSGXogiY1c81qFZLQb4pdpbRof/pD/D09j6B
QKq3Ic4UBsOhCmuWIoAmuBmWdDE6v2nAAtYb3RnYEk5D7vWQ0gvL+X9wO27bHgOCmiy/ct3euS28
kKa3aR7h4nOArEKmEtze/YK0BGWyO5/KLlS6KCjmQ0y5JI0fUdr43um6RdH0UHDcDg5tPjTE5MIq
Yo1LsWfYHXRP+Gk3s46YccPf0Np/TirhYZFwGe7Y11W1DvaKuBhdxnPpVONzDFHa+d7ZFMDi6sEA
txF928WvIjP6awbR9GJwcxLYsUb7VwNa3jlyZTLtKihtCJEE1+R+jFOPvU6m9hurXfxFcUWKFGtX
X3kRh8e879E/EssCW6pzxv148XAQQMGJEf6ZIeSbtCOHsU3IUTz6WZu+cjshxgvt62OoetQsrF/t
pzf30LxyBqXRemT4nWzjRQl80sDGQK7R4R7A96OPA9FTUalYwAVez2SNb1mxLPI9xfUmPFupPnaB
yM2WTcjBxjS2MbIXDPhzLVIisbSkhNgegjr4aKcYsJsMFKnBamKmvsM4uPzQMXs/yJhh4PUuKvun
G6bd81AzZ1m7bHT41MoieExApA9bKsJpa3FgV1dwd0uaz12PiVSkyuQpQtwF/8QzvZp9ww86zGpC
OW6tsWPTBVOX7hRKD1f3uphZbdJ8epAmDF+o3e57jJ8laRZ6ykeqTG0CQfupcWHAdxrm7KbME6O3
Za3H78YNWLKafCY9WWoP+mHZtlW8Rn8LIG3IYtxFlfbV9pom7zdRxn16NTYB2PYkbGBJzIa6ZDdK
nJ/EnR3slFggPhKf94eaozpy1lB+1ES6n+QAQJgcuJoiS1bihciDWw+TXLGxIWgkaycsYKtMFhed
FUtw1gPhb+xzlE4AOIYu4wzCgkydch1lyr8hLlCyC6l8iFeOxfLFEWfxOa9Z16/d+ahkx3yE5FhA
HwsAUjJF3iwduQNioh4xZBxzTXsIk7SJYKkUrOg+HeFU+xQOFka39JF4EDjBCFLymqvd3HD+meYl
wK2LSbU8atOM3jYkIgW4fZHDsu5d0vj0QgX+KYN3TJBO4q4cnTgiyhoDFrGTkBW3M/6YgWaN40vN
H45WRQ9jYBXP8Qgu1Ep5UkcZxPLA/DTSa8oU8ldjqPJa47mqyBZXQv8ceisQu0ksI9hUypKJK9Ql
tYxtNXn3uRjDh3GcLMQlm76XaJKsH0lLHM72LXnLXLd+j6rU3Hg9WId1TlL7lkdzepdCps4OrrCB
7QQ8DGvYGNzZk2/jR0A4/6X6Zbo3C2OAHTlD65Wf3KfkDF7As2XZ17zpHKCuCA1ScOUz8flogqZm
i6JGBHO44u30YpGvcxq3WO3SCiNHnVvvYR52P+YuhzdHgxMhu5YM7tvEaeE+joG1GT0Xr3xaw1GN
kpBXELbM0QjJEA/DvpBvHCtznrt2ES6YlAn1eionapYaDTcH9R/K4yDRZPHVhvl3gwe/WpXwWKb9
aEJqpGHZjAthVCwkYDaBiq6btubqbGNGeKLgvk/2Tepf2330BBuhpwgYa1BtiH0XLDEQFHPCz9ej
PisYzAhWAPCDpL+dCQBdwvQUHQB2hCS92xL/wKzhXwwEz0fKj7FYxMIbaWhfoiu3tcmKe9Dn1pd0
Euu0jBwYSeWJ4K3mgb/XZe49RH0fHseAmQa//MIT6zRNwA5y+df62EaBkWssGXR14Fqim8Vz4/RW
Fn30q64S971irRlRiC3f2pEFZFGQHMELwKmzxwQNV7LA80a1WT5N162HSGa9qxoCu6soW3BXIKzw
Q/T0w5EQt0TVohDPnEJbsn+E9jENPgq8g6T4aLfFZtPL6x9HQM7WEQc6mrLFMGB6tqi05iTDM5hF
TXen/SKn4tzPKDZYMAasAvCad4ER0Vul+tFbL9lCKUeCM+rYQJ30dnmifWyalbB+1UGcVPjsk6G6
wObV6Ubz9RYIPGVuNrx/qf8UAoRjTsQxcSI6WC2QrXww3DFuRLiHDMVsNNFRy0vmQ1gFKdoCGery
9r7EXg/4y03oaGOSUvh0OhdYUqibiH6KuMzeKl6CbxM+xqsZQWP/VgFBpTVpnOozCYMJ1pDm1x2K
xv0MFzyGK8S4Xm94v+33Oo04t6orCZkVwPvWOSKGaGrFzf0I4AfpqGn4foo8yz8Lz+abcKiNehRN
QXBL03TwXLYiCDamK4O9p7EZcRYyFo8FJkqOINT6MAt1ls4/BLLu6FfJgVysSaVz7+lba7kknJHp
CieDihGYZZWBjUXjDpH5wWWg4JJBrnD5XlmF6aAYCzAyaUzrg2aZrssUY+trht6zbDTgge2YkqrZ
qTZsxhFRBEAkb0MVzvBJOYVseaOKcUtNnOCXbBT1QpypiNJyRMznXV4SHl3XlUujdk4SFzsrHum9
KxhRraYALPM64ehybRgfsYwHVjq9aa4i9f9vs/oz1EhE5p+JS6us+7fnD5OVfx8d+v3v/CkteeR2
CCfafhg4v2tL/yktue5vgrZvP4g4Dbl/5B3/lJb+CAnZACToBoVkcC2+/TMI5AA+cqRNhCgUsHcC
519rsvovPVaOK3kePEmqEr0KmeeqPf2dtuSFhCZCiunwYY2aER5/hnv7gt7+FSs3bUkZ8L6B1RN5
cfUaysSbEL6XMfex1TPfKFD/kVbk4/9wrOx/oQwZOE4oXNwqgKCwMAsyXv/syfn3z/nXX7Kw/9e/
/8dT5PAv/ZkfC34LXScKIsd2EHKk/bfGWGH/8UCh2PGgCVui2P351ES/XTtmA5jPxGvdaz/QvyJI
XjNqfxeERRoEsSBsR6KWhkwmgv+SHQPwERtcm+9zPSkIoGPpt/T6dYnNPXsqAu5YODtr6i+uQ/bO
nbsTHjCw0mu43134CE8kIULvdmOpunfygl1DoD4raFFkUQbGtqGAxQt+/L//SKHJ/mNd+9+/kvQD
DHD/V12bv/PHQxN4v4UheAfPcwVxBj60/3yIfJsWvYCPT/Cs/Lm+/Ln0uCHate3b9lUGd4O/PUIO
z1CAfSYMBdHB3//Xv6BpC9TwvzxE14g3a08IIS1whROI4Lo0/d3SMxDU1dKyYkpXTX6x3PAXBg93
YwMw97LUBx1qTm2PVT9uCF5AFPzORdfehaNc2w5Mb9F1zU1DhKBcMZaRO6vmoARgeaC6qoltHIFD
2EX3gxyIi1GXhv/F9Ew973H16XFLckO2Nv9K6wTooIihjfNDauV1Pyl9nM7LhPDxqiLyDq+I2tXb
2AfjTe8FnwEnsoeyZmhD3OzaVBmmlYHBaRfbZCA0ReBoM3p9zH3NSkICyLPliyvcqFY3RIUjjGiG
fDCE3tD0hFqycDlkXrUeGlVu3BBPPB6Bq2ehFKcx7dERWxS13sruAw5ABGOwhnJpuq0sfnSrdc9p
PLzTlNZsAI45aiUIYZ84I1+0rGmmXQhDbUoyhZva6Xxm43Q4wErfUltzFulAOXBhtxrfdo95L7Lj
AdfRNUa2ZcDVvGhODRT8bkB603SQoOJyGKP63V7c6iL8jKt2c1U+qmij24SmuKrHnWBX4guvwg3o
FPMEQey2G2bIpqoyc7WSdtC9dB2RPVz95OoSawCo7hfiGIcFXxfIV3oHjQqKj0d29JdGcpVriB3K
7DonpcdhSoEbbyo/w2mJLPtidR3KvUmSJcXDaZb19SZRO45BEh/kbF5m+gmfhsjtz11qXtrMoDD4
g4fOrex8N9ieOkt+bfd2ro5Du2ySUd039QAGV7TOpnQCZ5N0/k6M+qNoIBJJoe29XIiUcyHWuxTs
136MKNUBb8QlmdjvXR1cKWmF0xif8+0gxhNH+/Q+4WYGrblwjcGoVc7fAi2Ev5kzdav/g7szWW4c
yLLsr7T1HmWAA45h0RvOpERRY2jYwKRQBCYH4JgB//o+rGyrysipLXvZi9qUZQaVJOD+hnvPlcEh
7vNTzW43BfOdXCMZjcLmCKUNNhojzhTrTQ5FPQ/hUsbqyHa17ygl60k/qBLx/EmnTlZuQhdZ7g4c
ID24zF1AvFSbV3IgYL1cyRVpE4xEBJqwfWclx2FmowmbAxBK2o3rsR3wn5DFC/TKzdezZ5unWUn0
2NY82Tjvh2cUQMElHzBDrDg06m/ugWzX+Yx9eqeCoB7OYGNAhzrah/qTDBvo7PauYo4Hom35yMby
d+Vm0ELqU6L722tbWhbRl1+QkFto5GJxG90GThb/8KhqVwuK7R25v2ycZNUXHe9RprMNwYVxv69p
38tfgpdpxzO9QL8rcgTbBsOAL6tqlxZV9eQZg2YgmIfhDH44AkvL0VOc6rGZ79mN4fexEIyiwkGS
ZJCXI+diGGpjDcq7kyXs8rECLPqUEKXmC42BNdbWchra8SZOpvwGm+U1kKWJVL1KB6RWq4wVk7ub
amytS+c2amfgpO1DPMQVuBk7Be6Tm/YT+1dPYK/HHgK+7+xCxclmeRrEUDzYwzVVqutazQqszsSK
7UN1Dy1oqFd61qm1B7DtfCESSopd0E54m7GuBMy6SIXwEi/c5WQA/ib+w+ecY1tYlkjazFT4DxY5
6PSg7MCiCYiPioYh3o8Z1NYhHZxqxSKAVRowOWjMJFY/xvP4iVE7QugV8KYrpwTMnBZrK3HdZ1JD
oCJaY7e3O+HuS9Tvm9wJsSvWDeKLLf1uezSqjthIRfrDY9VwipZG3AR6STA3F1D/GPGqfN/rGIGr
1zakBTUSh6NseqLlkcXg4NJ4d9UEY0ThNnW7PtnxxfKYZWpb1+PVeDjX6Nl1O7Q7hnDEmSCcaLFk
KRRxwP/Luzzw9FsedBOi0KjbFwPIXjhj7cGvw2ckkkO6meUzYeHgEFnCMEaK5/YlgWytNCRzawwP
Pn3uNVos3FPXv3G+tqcuC8bbCJA3ixS0LMmiz0HpSxYLygZfik7Jnq1lxbokDjdlk/e7dvbhYZJP
s+l9OdymjMpuLGu6wHZoUP+C9CRAxRMZ5DERef5BZ5n/AGpLn1x8Qe8jBKgXM7AwXjVCvLtR8wDw
UZGITtNXtvqFpzxkLBugOYbBWTjegw899CoCbM5xJH/lS/EtgkkWgPDscJOnsX2ncOP7K9glMwdF
WeO0FGU7yPVEwuchD71HrqgQLY2iSKMJODe2Lp+rUuD49EBpuJbd3GqHrPq1Qaa+MnFLq5oPwnzW
ut2AX98gWCNYDAHNqm+BlUHg7E4wLOFDZQ1qDEeAbyzGcaPb1m3WlpdU4wqMJHEfsSGxNEKEHbOj
qoV7tmf9yH4GJufUeRDbedvi+BVrY+RtMvgl15SiaBcTvKeYOqwbYHYH8iQLHOWZM3wYZ6ye+yy0
jlkvqotpBMkIueXitPfbrM3W2RAps/bb6pkIEXgeKjWcmlGFlefBcgyuQdstYJMmDSq1lGvsc+lZ
RKzL3k3bvZcFC8zEzEFll/tA6YUYfo4BL+7OayJZQR5q7B9mCLOTW/kVAV05lcYIbeDU99ldJCUX
C2pBtNodg2+at9s5S6AesRWYw+BKX03J8chziXbFD7r+vQhkigjdE06466K4vPeXwYWVSvj2uS9K
v79huDnPuOH1LVEQ4zvZh624nTtxh2r0Oiir9wwyig1O2Z9Vbm+yEZvfOk4LgCG46ftnkxX2vPKd
6NaP6xI4OSVisXUZ80JZzZM9Lu8cq7sbQZmZZ7kOkyuhVahqh5JzX+lxzm6b1H0k8ZVsSh4TkIpJ
V0b3qc2PAy2BcpXV/aS+EqdnOAqcCT11ZnTbQ6HpYrQ72Plr9sos9VaF8BD3+b7j6n0/+7ig+9D2
GKbaKYLVpF+CX6qCpZ/bfcnmoA8WfB9UVht+QTDSLMo0e0/NkJXxKv0Hs/sw+MSna5/1MAclS/hq
iu9Ssp9bEoXybFhpBRtqFQ4W7Jer7NvHHZtZYPARh067mfVys2eKPv3OyUMmYrC1fhD9FGKfiBBA
dLbY+RQo4KZ7BOa7DnPBZRS8tCEbo3QGyL3UdXhiQNXvsnp8bVMsttoRK2vhMIVCB6UmZq0AWmjm
SdsUM0NI4lRzXhQfZgLfjX6dyUNN1gsyWwdlm30P0/qWjLVlp2sZ3yA+GndWHFrppgqHYt4bDfVs
gywTbNZcXlfycbZgmptpz1gBGXOEmJOdoBEJC7Bvc+gHMe2kzSvPyPIXgcX+Ki9ccUeARXCOF7B1
a0N4O2a/Sos7m6v0SwZ43lyjujM2K2x26BHyQOcP6cxAlhdhSU5E4d3IwhF7fmWKdrf0zosr0300
WE8tc+1kMwYZbnurnrd53r4IIr/WVLHpTxS0B7tAsIXguvtB7jCaWeSa7heqbJR1Ye385ofVh0Sh
040m64GWg3EjjCoSQ6c6fu01lvvCcqMPCPX2uEvnDi4jc+7phZM7HE59GovTIttpW5Pa95JyT8NE
I/IJlFuRTF+jZWcvbqzKj8lMqMtrt4eYqCBbJNq1jnh71WeK2G/d23BbgQE5+id5x05OMIP8LV2q
mG2VNyeivTy8Qglb772Z5aJuBzfgpMybxDebaMrVm5nH8lu5wbicGHSStlJNgwHRYGlr68TomDfa
ILpcGZxaz45vxmi1BCX/uVCAIIE/5OAsDtTs4+gSRspzKhEGbOuiytwD6wSUopFLWhQTY6+689rk
6tFYOK5WuJuvDoWwA8/E+sJ9moMo749ei1yeCWjTR0TzwQ4RK1aiYFjIlRI4nj1fr/uyiUiu5H4G
DT+xewhn/ysnJehepUSZ79KJim/aJrxjiMeTImvNE5MoqT+YBFBfe0175CSYymoVNXr4NGg/nMOA
0bC47UwGDaLMMZUMFoPPVhbNAwC9+bsIUpgtqokoQ5fYk8+9JzMKyyHA8KyJ+RPwLZZziT6me+Ye
wS+j7OSaulurJwfmR33qsaKObJJnh1XRsGQLibNt331DPiXOmSXTJcKpFrhp+WK3S/fGipckeKtL
w1cpRk72vMWIyT3RtRfN6vAmjjP5xSYfMfMY9d776Kmq36bTmOBewJVPCCQ69HXZtvdtzcBtcdPo
M1O0R2sK4gegfOTXLT47yw4JscKLJ8H9uuQiM6OTMWAM6MajJB01B2qC8ydjYcHlRZKRzW+/t9EO
MCb3SFbJ+iJPDjVhyj57894Pds2U59OqGphik0ZbeOixE8f/QN/dYEZUjdIbW/fej9gqWbA0aukK
5LCIU1bI4uRDWdTcbdgzsuE2Q768RlGRMOJu2Q0wnC7L320sfbWD7em8UMG0TIu88VomJQUwm5E8
7zKpv+aFXdWKpAj71bcm5P6rESbCre0V9T2cXan2ZGNXVHFuvasc2x13qCtg5UAb6tEZ93jBi1Wn
ffstQrLTrLSjrbPCKkoG+Rjftdj10ImmWf1SAYPNdkvSjw8qdvqv1nfA3xg3/k1c6HjVLQO7jshY
42khGQx7oHYvyp5GzSKxqcmIZUHHJJ5d1h0+kWZ6lBNihcSRxiWaUtrjJq7tPtwCg6ny8xAtWUNN
GlBENmlXY5ofQrqjeDJVvitCKZqtjHsvvua1Dq+z1hByDXsYEjaxEWMD8M1bjeCMaGU6O6yWSMMI
nhWd165zKc6BZbxHrxhPKrGJXdZUNTgUZnE/kjiDTjlehm6fSqoCMldUMZ+rCEkYSvXe3jhA6l5z
08NFibDIFscOCBVFb7oYkl1MktyipaMJmtrZhes8+Q42fwOB4SlUC9jGGdYOHR9MM3aqzuRPR5QO
wXxgcqL7c2po0u67JI/yjYWrmhQPuq2fCQYNrAOpHe+oc7nK0D3175EXI6jpBwuvSR4KKEYJZU2r
cuthSRUyIfTJuAyj5dEnQ243hHYGLdS9qssy704EuX9kEtPdtwrCdWhV9YpAwuotcIfklhIkhCeV
uE9owdMPlcweRYMKUWLRpHOXEi1c8sAhjIDRAMVqHQpE2IUoxe2oHZsypwTtL6oOHPxiMObzO6Rz
dtezhsaP1vKTcxxsEIIv6R2eIu9qILOc5UlpjImpCzX2pmhG4psisMMHUP4EA9cxumF6ripqN5Wf
+NV9iAQlKhAe+RLuRh/MVfRlkfHCOpxCv/gYp1Lftg3v3SXQkPYOU2ZF0TUqeDh40AHtK96OKdZT
rusnO+SnjeS3BfnvdQKxg4q7eZ5rxHK21QIP4p+y1cNkJ4TKwEII43wh86jpIZh2YMQDeY4BJEMk
IPMoTn70oD7yCrvPWH5RtH5aefMQdfqRJdyv0slvxWAHrN7Kbd3NnyK1so0X9MckNsjPVLTqOyJa
y2rZ2IF8tchuYX1f37dh/RA65btsvafMti6TwitRg9BlpOZSzaT1pZw7nPLQs3BdrqDSfJK7ibBS
2ZswAEpSalwwM0f1Ki3lzwYm1bdyFF1BH6U0G8nnLIptXRFCGmlGNBFzFBXMazkkYD6irmFohI4l
tJDoFbTUK6dT8bp080Ops2e7bBvmMFSdPO2/JpenxBnFY4pUHdf+CWw84DEf23VnEyuNUL1rj5am
zznYuV2TARjW+A1fokobQFN6GfgTAr/1khcCxZqtjYuDC/ouXlruOBeNCvlIF9lEh9T4jwx1znhu
kfr525CIxUlJzi2HngIUFhvD4qAbQq0nwiThMuS7wJ5vrK66c6nh4wJdmvFHCwQ/SV8qvZ18izhm
zeJ9CeoLGRHUJX7/jl7H7Io2QzTWkAQmoPwihNBghEBAWswEUkw123II0WX0/Uu0BPetE+HEdQEw
00nZnE8sG6MZz2svf4PMcm+dxQtP00iby9CmuSH6/WpQne+otcSqBkUctij8SWJY5378C2ImTuvY
fLq+8+4Qv7edVHGsMyu77erknuCF/TSLO3yB3iOCk4n2Y8GSaw/RieRPfYQCXuEZ5m7y8URuggEU
FX2PvhFdkx29fHmLUmunNX8gt/+KwvUEKmdaxwbCrNMEewTVd60j56Of5kgfu2BDExnz8DXZbW3J
zt261988pkc15fgVz5BMhEcjCBUa8LQyelMSobkiPLk/4im4OFb+ZErFGGnUyyUqxuWr88Kjn8Q/
BhIDs3o4lcD5CIZfLkwTmpVbu48O1TuOIvgbY57tcbZtXe3IQ+54zm3qEI2xlOTO29BTeM5Gc5Eo
lQ9ToK+C3nHFNcTjxOmNl63snvgYvQ0Nr8e1oT4ErfPZKKpfxw/AHGgYV5iL7YPfOS2zZnEmYXG4
hEzUcKvhkPDLR5nH70MIgzjiBqfaYDBgx78UY5giss9wl8wGOUDP95pxDQ3RQ0fw4KlGi0g1QhxS
BP5hIEwqYKPTpa58w881QyDKL30afpDEdlM76DmDESUZCSvXuoj8qQiTXli57x2pa+skM3doSXlg
nY6o34IkhRSwPradY6NAeffk0aULao0LoY8TfSTGR3J8Gi+1Dt2AUeXAnJ9BaSX9pPrpVqJR321E
DLFJi+gWHo956q5Clkbj8mnT0H0mydTcjlUi1mjgXiParG0qVQ1ageRGpA0oUFDYTAcQHR3Zm/z6
1bgE2yBrg90g+uWxi1NzcnV8XejP1m5YGP7bog2+iKmASjgwWNeURWlOUgaI0+Ypj50SmtKcrMMy
vcEcVxyTqnF2AWbUVa8ZvuXZqS7q57A0D27gPifU+atmaIKbsS2XQ74MB0VByop5TzV3rkC8EiDq
x5s0Q/8jowWEXZ5OXHHBs1PgSGbOdEUrCOemoUg5EJOOlC+FksgEqGAyh1ajeW1trE5Fl5UHUlRg
6nW5gadCRptDDoJb9mcSGNS6LLLLkNsvwNYPdqc1Ubl+fFOkuvllGaqAZJiRZ9M8gfXwcOx3crWk
EKWj4TgF86kry/gJTutymyS5A9S6cI+JTwcZE175pmXFyNDkd8INDjmev7Orpn7bCiBh2dj771mj
fnqhkQAEhY3SqX8xzpQ+swpCqwmIZjeF7WnG57xP0u65DUqiNVpxIpsAcd3YMCcvq1eRBTNEn/or
AUQFsnczxXT0pQQbHqnpN/LEQ40oneQ/XKG7zOOkJeSwoJ10mW/QkvKvwp7lVRq6ZKcSr8VfGHjI
mtrv/GoxWvp71RJZxTlyzDz1TYPDBW8RCt8QPhCmb3MYr6WzvCQlgEWm5S++p/33xCTujmePPz7s
MMNGY3EO7eDLhBNcNWn22EI+4qx6HfhCQ8fhb24asZ8BxXuFD3wqPo/QfYSND7lsJnLSpwwK0EaQ
13VkIVauOwzQK5uhubfLGqzpzbygD0Yln2zYrsWngWPqh2sPb3lPqFzYhD+CGENDkPx2zXAp5szs
GtHfURfi2XbJ50gGdw06Od5UKRMb/s2n0Ec2M8b8dG1rQPdzAA15E9wDmtg1tXceXRh77KM88any
0PFXse3OMZpJNEzM0xOKvnEEBFIO0Ay9lv42m33koBlasuu8LbhMac+vGdItiC6Vt1Hghtu5t/ZM
YAKAQlH9hqPNP0f8yt/SjrtPx5JvNhLbDgc+wiPeaoJ+L5I9lMXCUcbZht1edEfFRY6lwYEujrHX
zuCCJ76CdYws9gepa8ww8nwHXGI6jUmlIT+AKHjBKQT/AeQL+u0pwfgCC0Sh6+HiU2N9GZkqJHzH
ksCfkGjMus8fR9PMcjs4LTZrOqkpfcRDB3xB9qxrFjmGp5aj43fBCP9sD1P+S/h9AvtpcrL5RRZq
tDkRggpTqduditZg7Bwc3B7Fmf91QXpJGy+TJ8WEdkdeOxbOtOhdtLHDwlOInQLQIIT5LPxYyvJc
eDOjVh+jAbJZNLaI3escj3hLtI+oCL2HcsXUHRu+vrNCeSZdyvqZ8azd4+hmmMV8pxWY3aMpZtQM
vKE2NliHLt6R//vNcXN3jQhUQS83XZgE15E0dK06XVeA+jwGCBF8nrEX31LAdODVISi0BrwEiIZL
YJguTZynGJOTGk1TFO61i+cSh31cgkomLy6RrExaic6p/J36trHyW6KTHOHTbOJMoKZwsfnmsYKF
qZFEUQ1U3VVJaynIDjIozG5gLIr/iAjGN22K4isHnDziAZC4NtIKzfjgQ8bw4s2/r0/4/9Ofh4jg
X6gYzK/26zPL/xQx8F/5i4hB2ogYbJtdhocRjyvsv6jwnvcfwNglKYIuDjUBw/i/rHme8x8hexEQ
y9FVX+WH/62fQt/gEphMmJqPjgWLnvfvKGFQUPwhhJHIZhkyOwh/IgdFzt8IYUxqp9y+qQ04oM5A
e8bWO4O88u6vvpD7vxDm/wcX/z0kuL77X//T+VsHIB/jBfytvueGIuSK/1MqAZ0WqAOrvm0RV8Fx
YYu19atr7JxYptfF9b4nMenD2ArOKJyt9z452Ye5cIpPH14cwQzkt276KmMQIgveOdUDVW7j5i8O
U7yhALb/wd/Jt/q33wYeOv4OV6JRQt7x55+ZQTntRFGJrQRGiJA+rToorFFyg6HvVwLw8Zwhkt70
SE/+Ij/8p5/sXL+B/0bzk64mbOkwUYxcT3pSun/z0RVW4WwJC4G7uFCPE3b31x4q/TZzWQaaIeBa
rfv4s4wT+r/U7l/rPO1evYGWCgXulkys5fivf7R/8GhIwX7NRQjH4+Zc5S9/JW8howWJ1lA526UV
g0Subxc7Bcf557//MZFk73J9/q7P/J8f03ROX3pdP2/rtGyZgTGCl5Ld///Dp/C+wBbA74pq8M9P
qX3NUBhowTZTBi1sqlHn2vHXv/6Qf/CU+9JF2ujzCPme/zeCoLgpAAdAl92qLMYl6dvLZhkxtIjO
TzauiXt6A09t//WH/qlC4sHhBEGE5AoUmkRCOtef8a9+JuF2cdWPsaDhnK5WxezehILFZVQlH4JY
sVUAxGLXIbCl/qrlj3/96X/3kFw/nRMkCvlWI9yYf366MdxTHVkQW39U9zKqg3s/Hoe/aCn/6cvh
un/3YnqeCPjnXRRfgY/W88+PgZsw8TZ2pJrV1rKZZDqdcz/JTwwgiAJeKL3f42ihrWKbe24nMnSN
KD3OGEPQ3ND9igQRdtqGzLpuwLKwoR9hXCQwBA6Y2aabFMbdiXUms8ysGMW1GgciZRB7FOGSP1SE
Z5GOZAbcmA1cROQvsAvDspNUc3C+t6P0Gcmw1BuZeCb28EKgV0Z6mituulaqh+uElSzn1n+HqGb2
eU46TOyp/HfQeNYzM+AFmxrJUiRF+cB9OJS3eQPkHEBgdSamERH3spCioUlsRIrxix2V/jXInHZi
psplY7TAt4yJYYN9ckdcGwkdzOuCG3tSEdpFXzko+F3zbTxF385/+5SyzXiBjegy4LCyBSl+gps3
4ZsqibDVzvsAPhNQBaDEoG8B2TSK/8zsEShNtOQ69Xu0akFyXcjh712BbaXo7TpNvg6rgEgt4ysJ
ZzAScpRVpBJ6d1hiAGSrbjSfiYOl1Ws7rJgjLm211l5mti3p0o+AX8a3azrfVjWgLWBWSbnJ/PkQ
+kNCdLVi0rno5kg7x0ygJz0k8Cz4GLW0mpPLT7j2AdqndTtufbf19lLPyUFziK+4pZ1ja9W4hSD4
bswUjnAeB5Yg/KGPerE/CCwz92Hg7oxxQS76Vn+fMxZgAkRae2/X46H2CnsjUPHEY/y0DNYjGUbL
sbFxSFKK09PWOwMu93aQDjbMq9nDJrvbj7V3aK1RMIIshtt+JlYzxZ3IZkIe+qWYT3mOjtBq6u4j
IGPe9WNnrQeeIE04YoXAAkXrepgy8E0t8WP2zYBrDEtLf03Mumdi95j7OeiZJNOs7JLo3m/D8lhb
Hl69Wt2kdXHnVDjTg8AdD54t8OAc6rz+2bvqlsjtH1VCD5MssPTt6k1qdzyGCd+Y8oF0OaUcN4L1
2Aoh07KWvmA1VThElSTYNLdZC+BrnDu0VowgpdGrGjMzaFzxVEsPXHib24doiEhZ98yw81ML+1P/
EGLEv5Lquw1hahc7zO8wLpJdZnvlNg8qCHQFu+CVaPPuDhcR0iEnOnZh5pIRI8xjR2LUMW3G+D5u
i6859IlehfMHuTYdt8QizCfjDRaeRZImxyrYZmW5nBlkqRX7P8pk3Y2HrnZvlmY6NN783tl2fQiz
6q0a7QSpI0nSpnqwWFa8EA853gtlR+8jyjpoMOrCsiu6r0qI49kEeMrB30tiy/gtGwuwJMYOIfW9
n8z7qsi+4wFkYYfCb0NL2W1GSwIpNslLLbzbWs4AEQu+tMj5IC8As5NYPulprmEnIY2yPjidMzIa
A3QQojMR/VOPhI3Gy7RbqFy8Wp5X/gSJu2c4cpM0YJwKOkYH/curxSbRCkNWpFNqNkpZB28KzF03
W4T4uHiDq4hQGTd3l8tC0bfSE+hLnioy+mwerb6Prd3sd1/xlTJc+ul+itIP5AOXum5fAeI0Zz+A
H2iVHS/o9RBc5JFMhGIdFXO+XzJUIE0QAXoFCKJ9Cx/e8uAYdXQaI3e1BVx1XP7zdVL3s11D/M/h
zI0ERYRpxAHeBfuu7U9Tk3/lOVK1gCgumQzgCMvlc2zgjBmPfZTmJ671gOAAVEnRLe+w/e4GGs5t
Q0bYxm5lvPXcyvvySxvqkR85x8xOX6ouf1smS/1fCjlqRe6iPyo5D+SEoNx1qQAcbuY/7yr8LDZT
6OBqpLTMslPDpKsd5DaWY1IF1i+mPYlCQdsu/nCMfLj9ZOcQ/kETKaDtzH2fEttQ8iyA8HSSjSrr
+mti0vEZK2roHcrNajuN/fQ8THX3O4Fm6q0dUkDsQ6eaBbFQNywfSxalX1Zm7AS78HIdmVUJ3PZk
kFc2GVGsgDqsYTsDmvpZETV4n2lFZz2VljNvTBCWvwkyKD4H5ji4Jeqw54Nzoxu84XlNV58EnbUD
g1t+8cgBY7Ps9t6WCXsZMaZshBd2J/fEkdRmXZKYwATFHvKVU+L2PmXdiGdtMSlLjxDfeblhvVPc
IcoKH9nSmmuGnRj1kSyJ+TO1JprwYPDNJ1Y+WF7swDPzkAJfHHC/MuPc1FcCyCbypiZgLzAhuEko
xSDYYbkMmKDF9c+4DBroE6MlrM3UVhxmXtyXF6KMZwIkYLS/SEAg6ENFX9zTGrvcKHLs+DKtcA5J
EoambJE2EdCyzDAuCGlGQUgcrZwAL06hj7HUHh9dvw7KDZo6jxgKQT7Sir6LXUdpp4xToRKU50zk
MLUseOVsdgSIvJNrB1O0bd3Jn9elnTGT0RpAEJnUefE6g2NLN9kwRsXG6ms2l7DdwVjif2NbEg6s
sG+iYI4YwMo+PgR+Ih2iM4qAaeLgzXjXcvBYB0y5KllFAlzYBnkWAFYfC923DIihQJ6WwGNn10EG
HTO+7BesEI73clTM2jTTn1WoFGGdCG284Drzs9FL25MuubbRUq/6HK3Ugf8bPxjJCP8mg8vfbAfB
VXHnG6ssbgPZhvG8wijcOScVjtdQ0sqe2/jIY1ED5u1myP9WQiBePorR/ACgZV23kk38anXMPNAH
2ZHcIoL3TrnfeC2mTwfkyJBHDtVRRCGz7ct5eGmrKwuwDuL5aRqbK4qf20CvGjkJJBY8Bw8wJmxi
w8j2dDF7EB+51rJADGeWztnq1ggcynZC0LBw/ZYD/UpZZ3EREmm1oLR/IuS6f0sdx3rwUdK98U+C
yijSvPg50Kx9Notidbg08p5Hns3baGVyOCwimOuNneTjZXGbSqzgNKG5d4Y2Ys9PCvx70giJ6DGP
gI2MEyBzLtk4Y73UIy7mx0ADlw3TzM9VdNPPLoOltbHiATUYHt8phXnptM7VNy4fsyRofVbHaIxB
62Dz2XGEBxD5CXh9tVi9M63N2oH019qMt0AF80/Cy7oYRLjgCvNQkkO5a+AmOOQdzOtFO/O4JdGZ
dN0anRWT5KQWJxRAfXEJnOHq/baAkV5L69uqCLTLfTbF9bqZ+tSsyjCCkwF/Oj5DKV7Y50w9+GOV
dOEHlm1wALwrqI9hgY+XOimmdhVkBHDsu75kk0y6NS6AtnCjN0Pqs7pBGySGE5oyjxve+CljPhzq
RBkP9nykMAk/JePOFxgdAsm7o2wsi1Pl9juOCfmjXHKEUmNd6mLPNsRwgA04hEWPhJ9R2hJ8q4Wd
yWwR1nozm9q6g9AXv2LcF/4p4unAxsoPBpVPIoI+zV6OGNvMyUCzkM0cRJgr5+lQOeTVbqSBCAEm
1Fsu8yS6bs2uJwbz1scKRdUI+GCseGdYwQSmXC8Y3W1kFhZJfBU/3jfnq4eNXtM2bnqnscNVF2Xe
kyvHJN0u7C/uzeSY7IJ9xmn2JOvEd0z5vHDtqiLD3ypyPB52Rf2JSOCqZNZMNp4jmXnPanKtDIs0
0W6bFMCQXsmgmS5+s7RfEZpiNoNkEACRWHrzQJeRv8XJFYFXj9K9eF4soK8ZJ/nyeUSOMHVpHpoQ
bfE6mibGJujM2mrdXQ8r1BshkEpHtO0P1N1BwsvozdV6ptdqWeBMxGzbKLC/0lpbJaIbyyMuVotu
Ay2WLAffmqPHqjauu9Z+I7iOIl/cTko3D2BM0p/as/TTuNC4rOOw6j5jrALHsgjBmSAM7ML1XElS
6Fv+l71bc2rgB/Q5HlmW5PoFVkCfbkdHQfAneV6lx0VPGPXdfJBksIIU/Ska8N22gPS/cl1rvO/h
Cf2KpDXA/xSoSEG1J9M+rBNuzkq78gMHbN1vG0QbryUnP+gjuxmBx7UhKuoqjA1JLU7rf5gh0Y/D
1BNfqmTNeBgTfcPgGuEw5EKoR+hnF4erKagypvMTxLu1WmLOscntzLhn41a8kF3TTSzKZp0cA4Zj
F2yh+UMLj417AJEm+qXKZl2jQbIjLnQGBJgJ5Ys5FvjePt2E5JRksjPeADgPYNYhuRIpn6UvrEwS
Siu/UGAmQnjfvCOuU2KKs3BXFAN61DURM+wyjGZ8BEcmMlsi/KZnkVlMxuvO1I/Iw64P1rWXIXT8
GVnj9Nj7gztv8rAs76c+mqg3uFgBBAcWXhCICTkXXqbUVzpGKMhrgJnDpu3a7keBQePi5rnnrtsA
UjNr1hSbMqimNCFPJFUPoiW3i4zZ63o7QmNBD5PELUfpnC5fehQs5srAFK/92NPLzAFQSXjfo5eg
jR9Vs68QU6TPfqnQtw15+m6V7Pzhi1jjTRkMigRoO2zuCoYVj+1ciXwrRIwcuOY8S9dq8FS8K0dE
eut+ViB38UoRNpn1qJzAj3Xu2goYgu0yfyLa3LIGDM0Q5uOVg9n/c54ntJkVnonwlcYo6zZxOBvz
0sWuqI4y65JTAEb1fRR1XqxdLiTi47kgly3TSgQvuWRtih+7918h/HvhxK9TmQnZxQiqxCCiQysc
tN2ud0T8JnuPm7pkHwnNGjDKNqCAGIiA7vsapng/8khTxO3dMSKDIauX5h3pJmkUuLaX6Kynzlgo
TnBxrtj2XOVFcSDOwBcMoEiDrohjH1TwzuX/sTcls51dJVgWI8CM6QuyKf0VZIKLcCLvO1rVacoW
FBumRgpsEaO8JSRI/UK/zQEiClSk1+oFrXrCnuTiYaGBn0/w7/9ZYvzTWZPz96OmKHIDz4eVFhLL
+p+j7L+ep/nRHAjgM9sOEuszGKwIEbzMCmwe2Nt2NaDgZy1L5zbHRYY9qG+3Q6mHBpX5yOuiog5o
5f9m7zyWK1euLPovPU8FTMJNr7f0foIgq0h4DyTM1/cCq9VRj6rmizfviUIKSQ/EBZB58py91/bU
sK9LhK2AxvIEOUCj6Sb0hEH/GUfusPpswv0/GPG/6LB+M3ips/c8ev3dt87//tfURdr/spmOaK7U
NVsSE0kv9pf/WM5ARHpG8A1tmyGLxfnsf6yjTF0gljILwWksLV3HZPxv/zFTFw4R0tVQ4fOq4h/9
J1MXXdP4R/1+StTo1uo0WuA1uhgDGA799ZSI2r4dwf3F5PQBvqIhR8wtcN51OYXOkj5rgHPIZEIS
Oe094jl3a2T2C4OkVRwl51AApRicB7bdPW6dR3O0D1BYjg5qRlDwuxa5TFFWu76HKkwknNwMEh9z
kGcPCQrfI/YyhBE4szKAO2Zd25C5o/SF0OqWLl2zcdLp2rdLiGi5aRyYw+BXCV4JTmMyAlSZI2I3
S6pIhHeGN0Aq5YIILFyX8+aMoPi2ctUuil0PFnLzIMYoIGUSu2BlxcZVWOsNW8V007bWNmCucyYh
yL2x46y77uMpXmpVm64R7kLvqyvKRqYbjS+Ky664bfzifvbFmuzw1wauq0UOBAst6gAqx+dQh9hj
jza42ICeQCBS2959o5WX5MJbOCSSi7IjFGxUQbmZBjN9axSgPdTZ0FU6DHVkXy713KdsENG+JwcH
c5K11E0anxPscWWwgXY64lU98TZp1LdbdA8xJWjQHSH8LkrfvW+kQC9ErknSxPfAwutdZip9Bn7b
a48EFgbPHCxGgcrmuSC+ZFHPoXyopRa25jkrjW5iOzlz9tC7aXQK6TlkJU5skuwAhB0on5Dlbq0e
61bG1qqHE3kZuECylGn3rLtd5FZ3a0Q5tUPeEOcOPOweG36+gBfpLVyn1Z6EbbZIBLV7z6XzFl6M
rVrZSfOUl+xqNkWujvmA1NST3QJilmh0FwG76CLO42U7YiiRfQRMjYP5A8W2d9HQkdgg+3qhIdm/
ycJodrlI71Xt3AgEjNPSiqerLEaBXrh4d+kkoelG1DJvHCeDk9/KpE6cD/aLdoJCnWYCpxTYrnWQ
iyvA4e+5l26TcaCKyeyDWXCiJv9vwuKRXPgaDiOME9gZurdYg/YZP8A8x5SFu/MtzOke+FHSLiAE
2QtZ9f6lwQZEZZiJTQLjbecMoXogk4u4FA4n64pXclMnyQ1iCbEktiq4AtYbrmK2dYYHibXs7N5/
j1LemMgf7iFnmOsors0Lk2b8kukFozpUuys3n4xd0NcAsaU/3swaaXK3M6ot+nv6EuwpCjz61Uev
GqoflBTJWem4J6cIT6CKl8rfO7RzzhC9CXap0/vJ5KTL+rVMMVyGTtBeY/Eun2AeD4Saaum9A8lt
ERY6L6cex+DdXF4UKyPGMMg42Hc3qnarswVxdDU6VXZtGeObJ5P+7MoiO9DDxYeixxGOiLaClJG2
NPdqe0KHim4hXWm5U50ji6SbzDea+y6SKMkCIzw4cGYeE8vwrprPsnNk0IFxtBwXcWN1P2hNEWkR
DmW+rGMrPWNynK5ZMeNVpJM9taQWje914euXSV45apV9lrhA+0n9LgC33XC2Hi7b3O6P+IHzG+ez
PkYaQq2ceBWulIjzyrLz7bBeDHE3bdVkWGu6QT2i1ZC1qnF8+ULpHx26kgpjkdAS7nHaT/Q78jqD
kW3W5muEtfmxdsrUJO1NFuvGbae1Psacy3AkAMYBCr+Q7pDtG3tAd5QXRGbrQxM+ZB03g3pGXyhN
Eyc7HZHfmz4/fRRH1hniXX810NX40ZiodqN06PaTFbVvMUxFqpjW74m4zL09DgxWGFElb7KDQdES
8XqhD2Km9c/OEoT5NkdoMws3k4Ukn26VrR5ynS+1sVC/LgNCh2GgQ/wkf4HkpbIATkV0y7QyzVo/
1h2tNhR3xl6rwuHanAb7Zqi0+ihDq3+vPHpSC3BSnCzr0l5oXo65OyrFvv88WzktThu+u86hyZD/
HJuw2mlMK061iQg+03sDjzatBhHG1THXBQpUluILwxLuE1rodC3ytt9yEAe/UvYWBzsxB6sYaea/
VvRYCB+RqXqJe2p8wwjaXZXozTWdtx4NmUq3Pkvc0qiCYMncrtyEdpjea/zT192kd3vb6un5l4m/
SdhXad59njBHnePBmLXWO+5L/dThpH5pP8+kmR5Fqyy1qntBzb9k6Ed7nX4e/3BvEYZ4ebQyt08t
7cmz3wj65Jk3ooW2c8PdjyhHl8T+1YvQwJdAwhpaNg6ItN5RIjHdYeZDVzZcdXS08PZOzalIaISU
KrSPWuF0j25IDzOwtOQaatYruRU62bkK9EGK1R1FcL4hv0yumlLoaMEK5wmzcvM2iii+C0x3PJid
YRzBYPBPp+0J2nPoy01nWyBLgJXz7SMv21WaVW6QNKZXIuggCUyqvwDFcG9BPcDdAM6vhD2H9ltm
15REzqqN+347OGQ7FxmrXVqq6pR0DE38BAQDMQDOTssnDmMkfuzc0DE2AZDkFwJTefcCsvNgR5E5
KXCyusH4ITM9OxEJUK7N2rsWQ6buLWHTlmiazWD2a71on33Btl2OXsjD2BCCMezpFO9rU90Sc7im
VRbikdGQRbtvNXYjujCrxHdWuKPfisE5DBmcMiSJK9k2Bj1dfYUuGG5rFiO2C2bZXUWipqgNFyie
tQ2VTdABHvLCVv6ZPx5IaPfUzEp0OXQrr5vnjKWRvqtmSm5yw48f2gHFfsdp7Mm3HX4wkV9mo41z
PdbNM/RzDVGEjB7dQXk3IzJDJMb0KQu795ZQQLD7oz47UEPcSFpZSU+9FVkmYP58rTtzIHPsXGYy
3GS1u2TeTPxMj08e/twmtcWNndX+YqjkTSjk8wig7sli1J1xjjhZjEd3yFF2ZbczfWPlWs1GIqvb
py72CdOdlvnYp5sWi5NLp32PLeRDVBkEUDbkKkc9pnWBieXax1bfALuT8U62CqmAzXypkAg57Yo0
DTer7pA8lDtHOBQRCSFWxIjg4cC7PVbvLt8tmo2bIbvtnH7nSvsZj+eageUF8nxIF3aAtmhE2Wlt
O+/nUIw3dZ1k82yGEx2L/kphDKnq/iJ0y4uOoquLcGP3mrpq2EmTWMGfpJ/E3rptKzwEJuFfNsl7
qwiM0RHw3CbRcAUZjXdP24yeB6kwWkP/RdkgUCslh5WBV4YKNUa2SJ8VrMvWVfY6p4o+0EhbwZv4
qKBHW7K/LRXzG4ZwZXUhTWNTWsMHVvf7Dq7vCnPyRG1ELzkIPrWwJ9vKfJzGxFbnqul2hm2T+FcZ
3taKkGCw94knrSUvUAZMjNHWbqfc3oIgXxGKYC5kkEw7oU0zVds5lk3XYyrzrwsDuScZZ5q2bXtr
XHQSH3CkF+ReuvnBavi58hLjYDTKI1kyM7ecBR38nCCwwSD7sFjrVXo3CUDVrV+Mt9BHyb22O4q3
MDilDqAR2p5b8uI+2oFEzsBQ9p5BOq3ulCkcLlRssYPes3XY0yNB9/T0GMCcIY3Ap5k4h5i2e/RE
7O5aL3AI/8xAFSSuKB77Gh9jMGT9nn4/igqpJuT9nbkv6rre1nUuyBPT/XvNB8aiyCG77DCCL2M3
KQ41+UgrzxjoKkRYPsrKFMxpC7kNPmGXRXjpEFK2s9PWuNJxCp5Nx1PvdddVN35uhU+S7W1jtNp0
ZJAFhRkcfob1QWNPyyElg0SoyrWhgCKUHp5OOvkT/URHLQfTlxTSOKFkj1YV+qRcyppitNGxmuFP
j9V7j+F4NphjfKumq2qqmFvSldEvCg+TnFOW8YE5kw5GA5ZfWeX4uXvNeIQekJxQpcdXOTXWSs/b
9qLEWrNuBbr70qJT50BHXRhmKp5YAtyXLkmsIwroAHii7I6QyZHhGma3HMfk1QcyvbSz2SriVGIX
VMCIrfZnFqCdJXtk2ZX6gwurPQ6jtWOAKo0ei8g+uNOHj6wKad6HoUU9knysmMDp1w74xJqpkREH
Z99gIU6wz8aFv3VxribCvWsz9U613ewLuLgLR/bPtfSjTR23l2FyNerTTrepp1Qxbkl0nD/TMYlX
tR+T5tzDCfHdyd37HoO1pmZfVT0NfruDwqhPxHa21RVCvtZcA8RO13Yd9LtZrfFUpBFj32wK1iou
0IEM1lUdAdNxJF0Y2NQU42Eh7pSfxjAUXTv4qUFGWHdNi+HPVmSvOqCUOcFkzhowenoddaF9GQl1
Z6GGMBe1MHW5qA2zeu4M0DOLrB1Kkq6q6o0JTrP2cg0maNRUT43wgAaYhZ9vy2aItiTd12vstv27
kQnOz3np8x6MfXNCg4L3qiRdEaLiQJRkUDyUiZOejKq4T7S4vaWJNawqggrFIg+G5sSeyGaBDPjQ
NT3nP902Y+xOvsfBfJTOSNsRrRL9S6m9Rk2n6azVmLMrvQTC4ZIwByLe/RhciZStk7gHasTau8TJ
mm09DxStMom3tZ/Wpxxq9WKwym4L5ynfO21YPAjOtws9LpxbIMwt7UGldolq1bb10CHHke/vKlAZ
b6BPgmNAkt+NQUoFgxqpH2mUhvWBtJF0a88CHH2W4iSzKKfq7Sd8RuQcMz8wNRMbkkWjfpY/uOvK
i/snRWIuDeBioms2C3/MehYB9TpijWRWBk2fIiG6uOYF0E7q81lDZOEMfWxYKTaiRmHUxsrf+J+y
o0zlinYqjUtiyAoqlsg9FdRfnNj7sl46YfoI0UrNX6j+LDBEZiivGVUIQAHNsv4lf5qVUMCwysM4
q6NCF5yz46ODWGgt/iyors6RxDgkVXSSxYWadVaIT+W4RpjlH7IhPdujU75jzXmXs0Jrmr2dyadq
a9ZvRbOSi2lIvIaOg7xrSrFaRrPmC56VuGO2E39EsyJMc4Jpm/uu9cxEms1AtOl1nnbG0dCaaN3N
urL4U2LWfcrNwll5xuNGhEaEdbP1PqVp3qxSyz4Fa0Br42v7U8bmIWijc4S0DQoA/aZZ75bMyrdi
aAnXmtVw4PZZ3opPkRw/VPsSGuV7onXGVTUL6iQxXGc4n0zGZrld/Km8y9Ft8SIgx7Ndi+zscXw1
gulZWf4VEyQWS1EcWzICR9wPv4QW/9/0/C+DjuT/3fVcvOZB+vrzvQl/b3zO/59fnU/P+BdcPOSS
bMKIUDkC/Lvz6br/0sDfSduRmmMYtoVY89+8TtqleAuoTHWXuoa0lv/tfBr6v3SapIjjkIpL3aaT
+Q+webMe9DdxzCxpn6Wq1Fk6PU9bn9uiv3XXs8DADiu8aDfFhdzQ+okxNpnO0iZ6YRuYGPd/+22u
/lN5/kWSC9lRI9kGPqjrgLZ0vS/Xy02dVSUnY5YZ5LCUeuPfSRVm+xEA6Blmr8bujOvx+4vOYuLf
b3K+KG1nXaeRTIf5UyH0200ajdt3qpDBrq0scWrSJGTnt8nt4N/+zf19Uf/O90cXGfU4FoJZqT1P
M367VK5Q35W2geESjsSJeGSxQichMSElyQY/KCau1mFDmP9d6Gr9/fd3as7+gN9u1bUkvFDWfAPv
AH/F1+uXLVFr0EhwWNMu0xdTXjXmqm3L4T4FMk1udjk8FN5Myh473bvQUixtEOuDU92hsGcFavfA
eJo3pVviCgt/eptanfYyYPmbPaQpuRh6+exCf9k7TRf/NHW47cXUGq/dJFAoDvQUNPBIynyQtCGp
M/IJk3Gm4CMGXnr7/e1+UTv/uluHuQF7MT6B2ZXx+68tVO9T5obpjow/5rTdHJgxWmL5/VW+fCPz
VXRtHhnoc2rafyjiIdo63cBT2FGiBk9i7hv4bbNX9WS9uzPE6PvLfXlbf10OETdyBV5b2/iiWnfQ
b4dTzeXMrAjOCMgP/GEDJf+gfs2p/s/Z2peP8deV+OzBv+J0cIz5L/ntZc0GwkXMpkl3DIWDMy72
4T4mvvN2ElVz6Mwovc10UG3f396XL+TzorMYX0IjZgw5g2h/vyimFE9L2xyfIqfjNzocLvV6UnkF
0JGCNG8ntM2HEbf4c9LOB6/aEn/3QP/0CzNOwq+D4BWt/PzAf7tv0c9HCG2uSAtHsPNrBe9Nl6Ox
MThAnr+/3z+8PTzJmZ6LCoL55ZeLKUj0bZsE9Y7Q2vRWRv0Aw6N3tgVr7SJM2/bH99f7OjCdf2DT
1A1MFUzI+IG/fBSFpcVR5WXFTquqaVpK+uRgYZyCWb5sCwVOTSTTlU7a0CoUsR8AFnGjE5MRDo0q
jNx4X9A6Pud+1Lx1dt29ZUaJdTLsfeiDkS1OvmzL5+//6D8+EdDV0sP7BMPuy/SNWVpiGzQcdsym
LE46rMu+k+ZHIpSqu+8v9aeXnjOIh8MLhi3Gw78+/Nwlvb7iltgMav+sG4Seds3Qg2Ss3APoj/wY
msrefX/RP9wfJorZM4Hs0Has+Y/67Y2belklRs45cUD4unHM3D9zSLF3ueWL0/eX+sP3BZgXBw8X
M/GyfX384VilEzQyyJ99SHKAHcenzJzctZJVc921+riHX9Yyz+wK69S7WfA3L/yf7pWre8huTQ2X
PZXQ7/faaZPTk8+c7zIiqzjKcYf6WHqXeH+9v/GxzffyZbeD34CNz+PY4fzHxk55AiQtnLKdZM86
DDl21caGJIO1YDIfAhTL8cql23uAnv93j/QPvzMDaXyeDhfnzf3yHlUuKBurt8sdybRqa3IMvwkr
+qPMgfGlxdPI2hX1xpASAxHy7aXQB1ffP+o/vcqwji3HYmZNoN+XRz01LrAX1yp3MtTQe9Lu2vet
r605Kl8D/dcJyDBScfX9Rf/weFkxLYMKw7M1WKx/fbyzmVCrGhbPIJbehY+JgkYEGlQ0QrYfb76/
2PwjfnnAGNEMR/NcGOPUqH+9WEl96GLionVeB95FlNX3qmEE+Y8vYsxlqe4gJzAwfv71IhnDJtzT
IStCgKxuAePJA80ZcL78/jp/+OVmUyFLM2JksiG//HIpZ3oUKPgqB/SyD0lE2x0pIXJOlZh5+Tfv
xh8+DYO9lDrS8ThFyC83VRe0dlBdQSLljon08yJj5Wl5u51owx2RKYkrwMxAiXphI+n43/PP1a/H
87u79A8PjXO65Vnzzc6cjb/+niJmh2qHvN6liS1WtZJvImbX+/4if3j3CXT3ePl1FHD/sYd70EGd
QXOyXSUsXsOJooGk9+YQtD3c4KTCFBZ5wd8VL3/YzPnWcUVyZ2xV2pdfdZIhurXUz3ZAF+UDAVDi
ymVKcOeaRbyL7ezvvvD52Pj1AzBRo8zRmdLwKAf/+lsGGDWzdLKLXUyEu71DlE0UXxyJ8IOPwbln
YfDQ3Hpefz+Vrn/l5b0Hvhne4xyNGFcfpdTT2z42OAXUZBRvGSWbKGL78M0iqDjZJFbbm0vKAnrT
buVBpcHEsysqo7mjcCkfv39of/gCsOzOoEP2Xk6vXxYs09aaVuY4e4wSkR8ETNtcOXicHxneqMt/
fK15YWRjMHhWmpz/lt+2XMdwS2YhCcWtLQLEuv20mWpBV2Y+if3zS2EBZ31iKEfl/mXHG1HIQDQf
093nea+BVUZaNhgI6Yfx7vtLzQf/Ly8ErUPDMKHtc+ihivnrbYFCFr02+HxcQwAQuLVNdIG6XW71
OtVe8hYQI1QLq5gu23Rk8+lG1/6J5jW9bUSfw2fgPbsaXTWdWqfM7iEOIXLikWCAK0Tx9v1fO3vp
v/61rEFU2jQrWPTsLw+hkmNjjRDCdvQ5gyM5geVrio/lRPM2RFoaRcFbp4X1XWtVAd1uqJPLojaY
xDphheNLEpKpa+11XbSIgADt3RDfplZ4HZsDrHb3unfzYUsLnRGob2fHHjrG3yzaHLj+upTSFaGU
ws1rWZysLX71L+tZ3NQqSYy0xKAmYJz3dffsY9TO5ok0ngvg0jRsCRjK3nrqAX7yJEDrTfQi/E76
Gpm3qAbXBf9WmhWRTXg2h2XteqG7DF0hH0I3wjrVS6PwlkVhO9k2csxyXRBxT00jCYTekUxn+ptW
QulDSRUHwI3HpH4NpQvtM9FmAjIHN/TPEq2BhA92TBLhXGtJmB8qJnTnUQ6MV1VdhUuLYNbLGBgl
MorGqaZljT+03+IMKN6sEDLeqvDtaNU6jB/cESFuN8XOwfcS515nHjm7WNAaycLDHjnsfENv1kOl
46Wmt5jeRilQDsC6uFjbOFXvTjPdTEn+oelko6Pln9Yh0ItoTLyOYU+Alh473ivGE7GfMyxhbBXO
RWqIiftX5R1y/Z8exOQzWX3YqRoN4qik93IP/AkZjEni6t7wGnWuXDF1W7jcjDfyOL0MwipFITLy
OPrcF3dVMUZPo4Glg44q2ILQGuaIrwagFexMmDXYxNuTFaXeXVSZ/mXO2JH3VeZYeN0aYXXZIllr
y8aa1gJYKnH0pMItfEe1Z0Qic4Rd50M0r0zCORUd2OVQ9i+AGa03XoQCTw4p6881UoR9E1cYvTiF
JFtyghEyuLVtrXNCK2+omlMUf6l6Zu3MfuhDC4dHA36WZmn54AUK2qLVwV/4pC2SggWe2+3D10z6
t42jHrwszaBuysmTG0MCqVkQEDZcNn3mLOIh9WpAxVOnFpgBkMmnUVpsQg03BpSehLRVQxLNqxVX
osqbU8QO/ghIEbZe7UcHl9HlXpg5zP1MuufRy9Ctk9bpPttSAGNv5mm6wJsGgPTJKQEwMhcLDzgI
f8a1sjZ+O5i7jJEKg3H3Vg7Fq9O22Y5UNXHbqqS+s6Bw7pqJQ2hnFIO5KOpMXWQkKSSotMxw3ei2
gvVfGW8cWZprGLjVghyH5NDIydgHlT1rlnSxnjjJnjQ/XEORvpt8Fa86lIGkQkv8DzYU0FUeGzCm
dZTYBYSMddT4pDwUyYBbLba9KNzAzRk3vl7BriIbD/JuSDNvEbSq69atNpQVqpyUE5Q7kgZGdCvU
Kjaxrd4K922oooSjDqh8HOjTMhl8VB050MlycnGcTWlw6iZkBY4TqnPIWB6+LgFoq2D2QTIvH7HM
4Ss5mtIQyzzClqMry31RfcxizdATR0OHLJJ3XN9ndTwrmpUpHpCGn9HqTY81s8rtMET6O6md+Ycf
WMG90OzibaqufdTu7POsnFvd6wLiU2V8OUx+ecLQEGJUzdrIWXLiKZaWXfGfnZ4RPdICUgb68sLx
dO2trKNhl0NmPfST0G7QhAcvnS6MtUoZZY3lMB2kIpbQqy22wb7U1U3VKuOdKSPWKXyFq0Yb2o2V
G4+NZtIIFnlFK7Ye2ol5ZKiNx4SxZojZpeTnKjCSLu2ycu79XnSPMuGYF2CRVGu8rXmGMU9TuwE4
8A8XriVDpoFqJukJ4WTChOBgkcWY1BEzmZej5bJkW5kcrnOfwF8c2/rOygdjNTgd6RyRiUZy0VWD
eNPjkdGiZoSMaFT2UIahexyANy2rmndtxRAdYwkRy8kSDb/ZLFWetNswj+K1P4hoJylmDhapLHfC
Ci3iFC2YEbzERnll5WYolmOI7WORZL7cBFqb6Gu9Abe0sHoy3jbUQ95pyDAQah3SnigozTur9Hya
MyYsVR6eURFCUqptkGTZT5vDyq2iJfTW5B9E7+JRgSnwTm/SXDvIGJL+BJBSrbxYWteNyeI7OL6z
DJEjLNNUc24rPfOObdu5CwdaKPPrXrGYh2blv9oYLi9bgoKh6itQ8hh7wFdYWvdk99lw1rPWXloq
PFp1kO6yIdaWOcGFG7PW0+WIcG2pV3W15bPtNrgmu/U0Se7VMjq8gkps9MyW+2ps5x2EGuKlt0m8
QcvW27fMV73kKRV4LxPHaHe6JBqPF7/MFlU7vlui7M5iSOV+hD3wbNnOsHVJnrk2SqveNq5T3qaG
BWGSeLqfxCpODyXA63VV5dvWMNLrzpEPDSGDMEv7HvDAQERBaAwjq1fh682SvA/u1Od4/SxTKc+d
awXQFTsbllrSl4sBacTeGkmGWZT0cEGmTyTBlNDECDDIdXJGG5GcMiWhS412XRwIqrcM1FOahXN/
UHPgTBpcTzKelaQokTNRsLNZHqpbDcPnndE72oYMyeGuLoS7JXJcrV2LHBaUMBdCKgwaiIzpdOdR
695OTmGPK5qaBBKmNoGEoTNk1+BpSuLDDRFG277VqU4bx3wPtTrYyNRstFU+VhGWSQsHI/B8fVGG
2HP80Sv3JEYWK3799CQ1sRsZN7wRKOLtUYzFdDKkpba230OYDYmCPalxan6GfhUSFV5aAc52WZXI
OHqOZ6vAQaQ+MATFdpzmH6no9IvSDq175eXWHO6igpNKIzNdEMEIBcsryJlFnE0MWJHb3TXacGM3
uUWxN1CRoJ6OjOPouQ50BDu8KEdzfrW76Vhn3CbOVI5HRMfoi8bW0SxL87XhHLB0RUq8smhwusBT
S1a9jfsWS2h2o+E8WZOiXjKNKqvpyIL1Hppevp6oVo5NHlSAGVT+qoaAF94JVmUh1L5tPQ/paaVO
QcTQAcs+EILWCdb0gQnzHshGKqUJl7yvHzG8E+8wdfpT1CDTa33nQQcTSSh6ZSzoIhHvGmqOuY8G
4gDGIkswiHnxzp6KcB2ovl2hphG7qB+9FSlL5smnRDD6vkClztFxGbD6Qb1l3xdMbhAaVuGt0frZ
Ng7q8Dy1KB/4r1W+QcprXibQHW7MpJ8uRDn2rF9EvVvd7J6Cz3tbh0XVgh5Evo/Lq1v02ujuefeL
x9Csxarta/9hiKvmWvRFTI5B4RSbbP6JGodkbAuF98qJ7Hrn1H2wNpMndj9W8dwI9DupJxNlPx77
BQ1gDiZ6kEfnoLFRK+TBAQTpqxsa9YIYFndjgNTY6TmMd3QySHBFjd6BAucD3Gzxoqa8PqqwfuwI
U3l2au+tKUdKbYc1ENb3rk8spKS1/oIbvLgiMjNe50E23ThJi8zC9zcxgbXXIcns0aKkmN4GJPcu
CB6ZsP/a/apDgkMRwsG69trsrNmNt5Z2W639KquProebPixSbxP4/TJr4novnSg6cwjBvuoADPfN
UUdfNyFedslCIpniRprZXToCPlVNWx6mXOB1k35+8kxI8XwD7ary5VuHLp7absCZYPAvFJvrHGDw
c5RjAggpHld6bftkp0zFqppCdy1iTP8I6QmftTOw+NHQrA1wyBSa9XmMO8wHdfuAEZ6AC9Pq4Exr
iMA1HKJLXY9QapK35WkbHG+o94R9H4/ZBPpQVEDeHb0kGQLxOryCwFvnnbDPcUoUqT4VaqsyIUhn
BmKE2sxBUT1kl0NslT/KHEmdkw+3XeF/Igq0TdhF2WPXB2rbc/RZG0V/V3mDwZCntB7mEJVzHQT9
uiHK/RyAnl5pCCllPh5SrdT2RtprpH2hhAnBF+z0KnAXbYZJthJlc5iI1P0BhVLbtDbxtUHlUJx1
7nAvJeQFfv9y6ZQSSTyGDxSG5kuUQk/BazKt07bnDdf9mpZAsauzeIJ8DkkH0DOpD6Sj5Rde35br
pIaqYvSVvHRh7e/1MP2hN1H70PqV3LGiq4Nfk9Ol40JZSxj6bz3xK8gO85A5qJk8NHbXvaIFKq49
qBxPcD2xPVj5lkhW89j2frNiTl7jXvbUQSg993ZRTi+hkEO5Hkuz4dmls0sjVPkH9qUIfROcBgSD
YUebOdJ2mlGHF54dVkQ0selqwhdrEXbVoR6ppkPlq42jF9qKR5YSSitqSnAs417vbk1+0wWbg8uA
GvdK1bRLESXW2iIaJ05cg+ITN4gY03qT9QlR6o1X3gxJCsEnYi3ss6Rel+koEcex9ticYQh8yYqz
jeOTg6nbiqUXJflGbyvEyLhHEAwFJqAZCnvI73GiziO62SvHVvaRHk29GW1z4j21DzWGgnzlmX1x
qUdz/BkV4E5Q1e3dhHiWseVETEBccEM4EO6ZtupXBMWh9yQNIFwAidilAhD3oJU6i0qlgSKfTmkR
vWmjZl+kFSpO7FoXKqfAV2L6KYkGXDpgRaHOkLjWG8ZHEQI67ap8vIbzkW4MLURNFY3imCIhJ5ti
6BCga3Z37ysjP1VFOK5wYV20Sr0wE8CE1WiPeYLETnRFuuoIPVkYJUHpjYayLsXuzFm2Ta5LVbBv
0wRH3wSlKC3NfoGcqTtABY84mFf+ViO7jq99AB1MnPdDr+N0TePoR2L106lq6FcC1ZycJdDgaCFV
O5IlF2Y/FbXVpq1DJGEYWq/6uMBKarDmOhrFyqKuGT8uK1IrXqRKNJyfqVjD9snuRdP4Rxd37ybx
UUgBXMCr0/rIeodghBJtv0FfGFfdFGHBqkPnLanKYsm5Sd95oZR3HWqqRZ7Z5UrvCg8GekbIXGSn
DttHPMFU4mlh1ZzAJUWQdzzvpCcdUm+nh8vdDO1FCrXqPoN2xYZS+GCCzeTQMwtfN/aI4Bbr/x2K
8e1Y9M3ekyEqXk/Vr22HT1Srh4sixdUFrr9Y4Msor+0AiruWVg+G7HNYzA4o2RFz7uQO0cHLfHsT
O0jjEjvC3ABhpzvVftHcjknbL7uM8+OyTwc3XZRDlBxNH8xpEIQf5Ltbiw7dIbQ/cr6nUWUHzaev
ulB5OWxIbjI2+IumVZxBd9JzzIQufSwCnSFYdY1cpnGX7AxLTh8DFelJ+I6+7icUi5HZ3ppAyzeM
mPx1hhiIGGmn+Gn6uPrMSjRUB3x5tJAsElgYkFzFyAMgOLA6PjrR0G8tWR66JKwuCKg0EAgOL15S
v4dR7Gzgdhe73qpHLGKeRopNnx0GZIBykZa2ehdQuXJi2Ap1H3tj+Ji6MQGW1UdcO5w1LRS/hp/X
OBHtbOkYU/YckMm2As3RHWrVywOqSnU1GSNbyH9TdmY7kivZlf2VRr1T4GgkgVY/uNPnmOeMFyIi
I4IzjUbSOH29Fq+k7q4sQCUBhYu6lZUxuNPNzrD32iNMyZ2NgPIYk96GaYYMjwNJju52Wnv5Jk3k
nrld/JCMHF5xspTHDP3iI7crnrymjqMcKsg2bopJgpxx5b6UPZ+kAo4PcnnVUTDKonmPq3E6atXH
TKIgvfc6wx0E/viMIvmzRSZ+bscwPhQISl+YTPu3cw2ghRBy88pzwuRqlCWUMteU4b4FMWzSoZMN
sE/pMCys5NifMfE1hGy4c0t0tlCkge48dyagw0paE5KWoZox6uxZUR2zgusiOS4IWr3xSY5TvZdM
qk9+Udylnu/sZEIJni5BuXXnotzmBUYNUy7FyWL6wsURNC9LJdGbUszC8KbBA4aCZn7ei74tJrIi
tYXXCCDkTmfZAzMrNgKoXftmphz0/QJgUziJyBHI7xOzLvd8m/EmDrr4gJ1M30zEeG3tlAy0svK3
FvpJrAXAfXX2MWAnYYqIH6VmYrZH171TiyBDJYbVtqhQX0YnjKGDu3fkbbRMaZCJ0zs1z+bgwhcx
J8Kw4IMYOznG0yvLESLnPDppaQr1QzZP/YHePr/PjWHekp2QoOtt0gOWKedaM71+qwXE3E1Cpe1s
KpA6302SWIfVLxY2DT6EcEW1oJs7WWZRnnzDuiTSe4UqgY62QouaKf0sLau4lC5otRCtdOQpd9lV
YdD/GoQWwWGOVwQIST3kvBITcBgx3Twiai6i0tHq4DSlvp7ytjg3iFL3qe2moOV5Ejd4B4NIdeTM
2GXc7fywy37sIMtujEEBDraxjwgqvrPmKb1QGUhMv3547NzE2La9cM9VtZjUsL3zzEgh/PADaZMf
Krprb5j8uzBMWNiMIU+hDKjD9Vw3e9HxkaWdwtpDEsD9EmfibpqdAs4xEx0vafVai3mXDqAVRVvh
6A/cdJiCCRdzg83Ea/ho9k5mAA5JxFfGVhdpc5eR1WGT5e63M90MdcM51kkH05qsWzOI/YvqRQOB
A9vYUdtFdVp9r/bGV8x3lNfFb4ufylPuD+ZpBW28WMyY9sVSkBEVm6nmaB0WWmSULu9tPBFtlhFD
BpwL4KePMBjp3QiNu/bzVzNw2kerddVNAnuHizAn3nM7cZJJgisMuDlhUpC6keR4zxM587VbMVRJ
NMNbIDOg9UF5ltPvPsUwIRQxmMVsgaKI5TLeLobR3su4sC9lXDdPObmWVBP1TC84oFBXqRguBf6a
fJvkvcart4SAL5bCsr5IaG+vAIlUn2YlGM2nYsrvhjklZQdrbSauqh5D6SZQMr/Cmci2v1BkG0T+
lNmvLiz4n04XoK+wvNUXOw+4mBEuBwZRZnZ8V4+Z5uql474yQaOp69avDXtrjZ44KmX6X3OGfnDh
XPxJZpkEF+owcbQcl3t1Mqw03urQWsF5RVtfGoHHOMo6Qz0ZSeq+hGXV/yYceI2ng08LI6hnRzpy
VL3rjiQhAif4cXVOGEai0XsVwNNe4GSrH7z25jtvsg+qJgvb3WgbLmEyORh+NpQJxhNQ6fg3HQMZ
EOJCwgFp6ZjfF/YxTh37sSER9mYGBlZxM2ZzDdoEJnvaVeyqRrPvqJfQLTtRqldRZJhMz/USWMOa
+WvcoaVefy4nHrxtR6hIvqfAVL+6efLIWCsG/tn0nHi4i/lNLD+8JTUgvvZI3WQ8EqbxcZ786VnG
0AEPYzWHZGYti9rYQhfqOql9vCdofbKOKJsRwURsYhzyK9akpBOm3eOQN4W1d6vc3RMCVqcQ4Jzy
0THrpFhdXGm27YegJVG6aIl0XKraAaUTukw2bD71sc4dYJAdSyEuhBTRZDWjZwuDuLr4kEQewfH0
h0ZXsNl7X/OCdEQY04khN0oo/xvL3fOU5taehRmVRdWxuiUfkte7SZhubGPyyx4ZaSRvjOHpoEOj
cffaGs132fndmfl5jqk+L1/MKR8KcCvsmWBOkR9Xz/3vbtT9jUVK2Vl4uc4uIeveGwayfHnQA/iI
1o1l0Ic8p3T0Ma5gHswt8mSEeKFufsFuja/DHGcK4WPIs9SQH4NYsMat/Tn5tIwkv8I/g6ZhIK54
2LWCwROMVRqkXcHQctg2ZgjKxARr9uhXDZy3DBJeFWE55l1PyPP6MruA/9o6cYY11HFemAgAnCHC
jmxnWZIAJENPPeVj3f/GcmD7jOgcMoNsZJmedNQTU02D5m6WIsqCgmA0AjLG59Z02lfMDjBfrDp4
oWcQxCklxEiURXgtW0F9AExVcMnXBjFdHecVa1Pq8RjAI5ENTaL3eZqjFus8e2tOpM+BijMx2ju4
HLYTw9mCuJISDaNjgYIF0hazPNBOgE4fF5751oB/CvCJowBkgsWT1Q65+xIwoSf3Vzm8ESr3WEqQ
ncSbCQ7iMmTIcwm67+IHFBbcuwyDq9sMdWukhiC9DsuwvAv7Oi73RCe7EMAmPvQY3SUD0AprPwqG
OT0jEPNeHFXxEHSi+VXavfgSTppfpQBiGUPOI8eD2aN67A2XmEoi7sjqWQihmdkxmHx4SrnqVPIG
fmfklV74lOJ9ZBkb8gQS1cebUGs2R/sOizT0rNxzYGWB9HhJhtCqjsyoxmcDW/3RROBw67AwwElq
Essy8uByLcTXqS/Kxxko0VMRBim5jF7nf9HsjCS8Dj2fjaxHgkxBsBC+FhqSyqxHTnegjgYNIEFf
ye3CHPGtnPGZn8DC2N0JPX76wFWkMP63RZyfiCrLj23gJ+1Vwuej2o6sON7Tkke7YHt1Uxd8OmdP
FnuwMpy6xZy8sZ3i5fQte65vxy6YKTrSZNmZbIzWkG8W1xoB2g9ODYnxNx447gVWT2LL8vXzTRik
VjckUbGYJ+Buv4pZiMruaojmVjFy3vNN+KIh0PXSgcm+GUO7fewxMLGKisn1zdeTueYC2JPhNF2Z
Hnk+YS2bBwInJzZHFpxuinpuoELwx0ycyQAh+PBamEHLa4Du9w6zvfTei7ItIQnkqWCIylx9nVDx
JhF2T941pnxu1aoSwXa2c1Hepv00HFSv5Mk0GgnC1jDP/ZLyXnDJNYIo9IAhN+wiGMgT/4zShWAX
Tvgsvi09fOtRtjicc14sOURMZTgvtJTmgXxRFXmJkT60PN+3ao0UGRHn7/rUG44GcXfbZqKm3pIX
zIsEDKzqL/4gOzCLdc2ktTaC2DjPlVnOGyl54GzwZy7cUhxuts3OlUBWRbFtMiU9pKxrrliYLsEm
B7cG4RAcec7GtETe3Gv1NDUWn8UVS3I7NIDkeR3EMVYheUQOIV3R2Ergf17nnSX7BFgqAbIi22q8
J5en+1CQKJRQl0nvo+RCoUrG5nMkVPw6r9puuGIVypXVC0TGtYv6j+IhP4YT5iydT94+TzwelYEN
7ZYs82KLz5P7wkzn8dk1e0Hd2HJJQcZH3+jM5SOFlgEKNkh4eHvi76hNG9Di29EvuTCpDu0Lbby+
ndWAMaxJ3WmTdh0y/nyywPL2t5pQFBBdONcEwelbw5iQQDeTcdZ67M6MJvhtPEC0ZEVjlDhOGDSh
RvkDZ7xRdwSnxL3nJv9EqPanjhJfRgAWgK4Socg/gnc8KMRkkAXtsehxs45l5ex7uVAMgDUD4CzJ
28Z06d7AaVKfNZnah/9ao2L9KUoyBWoaFHK+S4QD//xD01XwJhGMiEYl1qsvpZjsZ90Z2XtBoE2U
zhkbtbhN3UtjK4JdlD4QOOeBNJ1sOCBD31mPvtDsnyw9vo2zU/6zF+hPzdn68yG2tELX9hwU83/8
fJmkiu5LUx0VK65NyZUWdUxgjkE5ICVnpnb3T16Q1WDw/4su+YbBqlj3fFSXCKf+0CkabR/0Q6+7
I5RwTjHX0twU/GYi2NEq4n2XKn+gP4rgojOdCNg2gHr056uJwqDf/dc/jf2Pgid8iYhwVnkvqT1/
OoYwqsl2xdEegcW5WC8QgvKhYZ57VrTyuBoZb5GnGMq3TDdfTP/6QzeKZdcxloRhEwfpA6h/8x0M
DqUNSVacLrWTuS9Jr5tTu3JQiNb1qUEn5qBMQwM8QhJL1BVluXGqUo6LrQ32AhqCjK/99TT/61f8
HznnnmTFf/73+nd+A2JpsyTt/7J1/b9/++9FuRy+5c1H9d39+aX+7it3/+evPyaEI/roP/7uXyDI
AyS819/t/PDd6fLff4r/+H/+d//wf33/9VWe5ub7X//2W9K4r18tyWT9dx453ur/qytdf5D/+Gvr
z/+vf7ueP+rqo/3zL/y7qQ4/zr+gJhPonoVlOoiy/tNUh93O8tePCSLbtaJY1Vr/aaoL/gU17GqK
oGpF6bumFnSYZNN//Vv4LyHrfy/EPIHvBkGp+J+Y6tbv/scnCMCZjwgfNSCqiOCPj2zq6dp3XYm+
PyD5LGIMQ/+N68z2/5k8zRbOP8ht/b8iJzzfZvUukGb/vSLQZXuAELgmpytZWEh29mIve8MegDBU
S1vdhhpd6V6XOP3OnMF9sis5+VkCpAv5l3ZmulufVVYPY6KxH+bUb19dkL3zNqcP+22ObvtGmdjA
OyJ6AcJXS9b6Nq0bqsJ2YKO0J4OkciLVuGUWLYMGzuu7qa+3SMNYJFpU7yw7ZtsjAqFoUitSpNwS
COADEyPLiSsJZ5NckzZd61DJAfaOmlH9tF4P4Xeiea+PJfs7EC61BMnFXEKCNyjK+Mrlh/moUgcl
ltE2tMNynI1vfuLRQKdXqkeMRuM3owcACkHeAIrBcBMf+K7W1VRCE4bD6wJS68tpH8yFqKB9e71z
6JY51dHCOh5qJkRL0tyK1BwJjqVbjKSr3d+gY0J4ZJjjNoU72oBATWeh5icv6radmjU5D+gdHQjv
eYv0r0l+pZBiPGZlhguZJ2mxmHc5HIltrurhtclixcFkp+KpNVGnbRBqEo4LjaZ9Juu9e7Fn+vN0
KjnE2sUhfwYCB3m00vT4kVLXWgiTHAjIrqHWLxvfnzyoy2YzfRoczRCvndixNtJ2YbOMupK3Mhtb
9jt+WzHaHyzqnLJqjXprC4Zn2PULugOvYFGZNmb1pRx3ajdZ6y/Wxgy65k3QSz15UmkHSEGgkq0I
8vx6ERh4bgefTQDzhdjQmyAxvS/Iv+DK5tzXn12rzDfPbNTdPC/Y4EdG5em2KztEItT8+scnDMgC
8D2GCAm6OTsB7+7GcwBOyjvNsWNM356y1rhBclV+piG3TmUmJOpM2yqNbe/5PWrQ0Z6/l3Euh82g
VeFuvH5areFDKy6xMywS8WG+RumgTMArWRggb2F0AgHJhiloUCVCXUBHLczTPPfd7w5LfbkBrcvW
qorDNNz3lFY4H8mUaPAKNIOxRRseoLquCudWJZZCAWCY+kEEOn/r29yuzq1p5K9iErA944HUv41X
dQHw24bYN4bhVR6TTlnwfW0LVMp2jgudHuwES/EdFIWChNaxycst2nTdXC8+qSJHLwGdXLu4W2iS
Ag8JbdZMD3PHNoYF7joJ5qGu79ECCj5sYen/9nN8jjukAHxwtUk1jQfNZL2IwoflWTGRDrFtcgiO
aFgWBAreKBFD5FM1oQl1qvHTGUpAfFNlsDK3+pTIvLkNVguIua5TszFD+0U58yUdO732A5r2uaxY
XQt2b2A91g1eJHWC5LFsIXNvQtMiboFjoDduDFYvNyL1YWwsARu0CMAgMs9RuBwbjcWGdMuCOj7Y
jjP/SlqJWK5UfgwAzzA7WtUQpJwUSATibk1m61wSD2aMoxcmdsEr8a1wq2ufaR2jXM+6SgzXPTcw
kp7Cyu2DCFtWtpADowyipRFdPPfjqvYhmY8xPCwgNoXI1IYbM0C+s5t7u/vqJsbSp5njjSqiMJe3
uCgApPozDVoUTqPxrEoxxYcwRWGyTwSrWigH4Bb2nJxTf2x5IqdIoAB85dvymkKCkU1kwI85aN5M
Zv4MbFlz2BpSfhCM7X3CcWM8D6mEVrvmGULvQkJR7ahT/NvQCtljt1IxxidfGuZsCjrhHq3czHq4
QRy5AR7uQqyIs2pgtKdJx/BrgA6b2RxQ0HlCk+hozuQyRCC/s+dAkirDiKjpP8kvZ3RrNobAH9N2
LmBM3XRyO3Veg5bRbz5Ra/Jc9wKi/C6tJDqwSnUISeYxtNVG9x3XTJI3VnkiFpdDOqV9e1+KOLZ2
vaPz68pntr0xPZEf8rFxzb3KhrA80ZogKPIDa/kdDJ28q+eKPAcjdVhotyUo9mjgTFv2gYOmeJ+t
Xe4+R7UdbiA/p90J2SW8A4EBWW46ZTfOxunhfdHpjgjX7HF6dRdE8xsL8+8vH8amHeUoVwFS0LqS
8BNPHNwdQRFQSqg8JtbiPBmIxQZZR7ym1UMgqiaJKo5dm6Yrh83cJFZOCsHkpe/FFHZvWVXD2O5T
4SkAJtNwm0Cxi8kWiu2PJWPAx4nv9eIQ9iEzlTxPhx9s9B1btGDySPXpdXXCx18654xUmfBS896R
iTNZXbXzMANc9dLJ2epDamOQBKGceXNbuv5eeN6KmJYJmkj46g36QAtCeqADdM/u0rlUtoto8Pwb
DZugWDq9H3Xkv6MkzCsmjkVqZTsMf6GzZQvmLSg/Q37yRdvmgzRo2zZCMrsHk2YWV1PDyRk1ekKN
Dgo5zrcuxz5OdHiB944MbSDkiPl+Jb7bf8ha2cOlHhNgTWOjAk2dVKp6B3SGYw2rFPOUiTN3h/4r
fzHn2MTcAp8eUgocK+PWBbQ/n0Hq1MhWy5ipOEx74zPBhZ6iVoorZm4j4qCdYCOid1wN7ZqeRpAL
B3SxW5jx3npURuaJGFM0+6WdtWLn21rwynR5/CNE5thMUpfx6BZtyPtXavXIKDQZyA7rCBBSRkjB
QxCOByJnhKt9WOQ4AN5Z2FWwTxgJ8nE6W89gmOaSW8bzgl2X2MHAisUKPgf0aNzLIaGseedU57h2
faI1i+wyu0ZusBHI0WJ0apm/WRzMz7LgODZl8yl6FxtXe913NlCqgWFWu51l0P5CMmT86hBTkC5U
oW5uz6kLvaTx8vSE2szc6qzd17Mz7V3pM7PBQYH+JISzVp6AtPdnLdCQbVCf8qd9ZZnfnoAjC7nK
R6hm/4V1S6S/KVgZuyx+k+JnIZx8q1mvRqM3suFmDBmVdewVsAAXkivwCPKrO4b2rqxm8cpj2kou
ZQEN39gu8FW3HPbi2Zn9Y6XDu2JgHFXGlr/TpnQixpe3RuObLFt70nCFc1eZXsdCS1MCbTS8/oXq
IyVhs8V+GaS9wdCiFyFTDnZUVTrF7LEszjliHsSDu1jFS4NejSRznoWtJcg+adqW7S7Qig0evWU3
5WvkfUDyjR1m1iceRG/LDmRyduCAMCmD9AN05ItfQVVzqCOaqFwuClbWiqnUvOfhInpJKIuXB78v
DgDoVaNvqciZUEkmof1aGUjEO/KICA9fzPhttAF9Tr5/0ihxpmNlUiBuCs90v5n8VTcKeN7RMoZh
Xdn99dZy30bVhK3DH4t262jQdl3mwpeMDUdfL4TvLGSud+WHSJLwvSdLSvmGs4HfJlCXZDeKdnZD
sE984y2kBZuMiFHuEIOGDQMAFoOkI82zcSiI7orCEedLk/XL3me/cb8UvXGUCUa7FpZhtbyHAPwf
lU6Kix6Q97CQI+IhUw/50jstlWAxsMXxiwjDPTDXtlRkL9VMNNBm+WC3FvkqUVZvWEFFEvMBGrSu
sl+6FrAENRGOB7LgjGtyfIonZ3GuVKMX/o9+xeQK7wxnKIw1rV7isTxpxjb3C90ea9RayNNs5sah
cYtoQmAQaYn8yekNTJee2BGUdoMhjQdqoTaZBg5eZ+kYikED2iyV95NrUIeIz+aHsbPeKeCzBPmc
jdaxR87WGShHxqTmpSeMsydcYjCJzvH182RW5T0zCaq7ogn32snjY29wCGhLNT9eb8zXbksmrDRj
pjnErIHuxJPOiY3GRqiALCk5IN1JKnSURv1kcgQXLIDqNN/QHoxHWaldHlQwGDvOl8RAD9s4B9h1
wFdbilGT4dkWdRh8qprjAa0AmiZPAOpabgOdNdsUmf0Fp94Da757C5cD0ceOu+kcGGpirozDELN2
19arE2bnOmm/uqzcLeMKwGItvcss4R6MId+7sy7Pczo/EQ76go2nu1gYvFBFzehW8l+hsk/SWT48
1/6crU5IsoINcluwsG0chUQXexqUuQbdWqq8H2ccGUED0CU9BR5UzxN4DWSz3AXuOO7tVSuC4Jvm
wy+7TdxY7HD6YGki6Y/Tho2zj6adhD2Gqrq+orqzT42Y6/1YSgtJV7Ef3OoFK814GkTKskPPsEoW
svratme5M4BfTBYSCXr09Btyfd1DNhACRG7Up8uMPnNSmK9QQG45kt5Tf3gS2uqnbZKy9ormrHZg
XzOivw7rAgFLh+KyohwlCbhscIK5C0QptI918agb/67PrPu6Ba9n0qZ0O62q+CbzxR2IY2Pf2zml
FmcBz5tjfy/e3LI1DMzw4If1e1d1F9/seK0LPl5hZr46LEl3kx0vWx/L2MWwxv6dQchX5oftQWNj
QvlXwy1Lsis+O/EG3uuvwABZFw53UgSwzbqepBhuMs/bE0s+XFobFC/z2LUZG1AVuXp5dP3kjW08
3ZOKnWNg5+M+s4zwQ5OtXm2IStJIBMhtOJUdKiT6A5vfoRA+v1fdv1ZdeMUYmBbYCfZMqr8XLpMU
JljbRUIaJ92452GxFbTQ4I6CL4lqn7VEA8zU93saLwuOLMuhqHXcaxEWK0jaPZUIss+YTb8zv8nZ
EvM/eZUwYYEFRHxo+bYUMBCwKpXmiBA6tn7ZVro6Z4OzGuVpcnyxK7UxUTtQJ10KAFz7hT1X5Dgx
jFz8GaiwY5qvuiQ+JRaHvuUtJ/D+MCIHzLoRMxB83UZcyA//FU8TmnBf/O7X7G9z/AqFP19U098G
NgA+0JxheDEM6z4RS36tZgSGDI/39Av71g2OFmk+28wufIaPc3ZjJ86hxZW7Uehc0dkFwS31NiEV
PqVt3htvds0vJcay3QUZJqbCLB9mP3G5igr3zaE4o9grj/FsPgV+dr/MUB1bg1cSgy8wsFa5W4k3
BDXhT7KMV6B9koONp2nmKgOA740z7XgyHbO5HDdl1tLsCXdChlCh0XdBWgd2M16hpnWierFe516n
O+o1i/rViOEQ4kfrjkhwLvgJoMzDohrfbcKGt2hizYiMIsRMUg+n1Mm7eDu0yZJtmCaRHYbU6LYq
zfqqSsfqLUcE9J6kwxyRV1b84mnSb7rzFUvP7C6oCcmrOxDvSRXeLFBcBrexIrdLloFDfGlv5nx+
g+9YDfu5l/l9Qe+CwShQ5n2ZDl/kKUZVaC4bWTj9rkXAxyuaRspJIIj3nzCe9WG0jOsGWGTEol++
Nal3r0ekvTzAVzBqYMbVMJ8bgaBGhsXylsly+bYXh0cCmJ7LNOHeJWcx7GaOJqjdAHHJMU33+eSY
34XGBjOWcIXt/taZaEODhQAZbQW/FnLDjr6NXS3NgSLHvtpb2dK/sXudPLoIoc4yxP9iyUOA/vmi
5ICZor8uluSxz3N+/bh6H3UzbnChHLqk+ozb+m7C/JsXuKlqS94hg/LexLSykc3q1SrVk2MCnZzQ
l0dIjn8UntprL2VSFtswUwX03irT32ls9meDeQvWL9DpzXm03LfC6A+D7XoHz5kZk8gOLbXH09rJ
1WsK3zIvpuJ21IHxHC7pjcHCMQoYMQGabr29Gm3elqEPMFBU0nmAFUZrPCU9N5cBDt0jOs9y6DNS
9EgE7MS/qLmLTZ9m986KXLZ1+mpauqSsNYNN2xeYQudzG+ijYa2u3AZ2/hAn/IW8v4n1+F4p45sp
rd6YHbFiwUi5ViPyiIyKfJZZBBm33FB/JinaZRQk1yX6XiM0anrnhmkDdup+55YsgbsAO0bUixGC
Op0U2XrBTzGylA7rLkZOn617eFwAsz+ytWQ6wwgPKDz6d3VFH/rBtekjTDHeue/qrdfxrfltXPvK
5HtDS238nbTM295FbhzXQ7W6hzJns6AlRtXM6jpUCH4xwSxhZdGlo23kI39kUSz3Mfo1joM2SS/4
q7jVjG4HmzyiwHoqfLSD0Zj4Q3Ih6mF5SErnBLM+Jb1Bh9nWc6ZvX6hxbwT8ajB1buJWYgNx+5Pt
TU+YfmN7Hbz6keUNuAflsVp41RbHY448L/VhqMH0YgYhlTdVd6OtHWMztIi52hWX6qM42GFkjLcr
pK6Icrew93CKuGP7ZP3xa9zC0tkhr3GjwYq9p2bhgJrS3tq6YeYc06ZboiBLTDwKMK+vzSa7Ut7w
CAU6An5xkJaOpCPmb4IeIDz1jC827K2CXcKoe9NWk7n+Uvz4HvNlfHGOveNAAJqdeFRYI5OuaGS8
zjiwnhl/DYPM32dl1fWurRauq4nnLB9bdTQ0m3ECElIE3Z2OlOmVzCcr8yyc5NwkcOhJXfgxa3b9
NkND7R7msH/tGNNde0ViPC8j4NaxfRnc4TcG3F0Yc5KubSOn0lwx1rMtdqMB7wm2pPip9YIHthsB
KhxLIQOQ4Lvw9BLTljb6fQiQjoZGwQxiSl1G70l4CcaQVql3mX/E0mdYm2u0oB29CW6BLXl1ADBt
8QFaeLnIevxBVbuv5apQBVN10mGAHazsv2urwSw8Fk+ETx2GSb4uhFpiZ1vwEDRH4vWWj9mmnKrQ
2rSNVWC0I94IF/ZyDkz/uVL5qSU5tGgWhwV1bW9JFYnGgmGlka4KfQDhTwQk1NuSetBtXCbzxRuH
A/O6xHrjnZx3tm/dgocld4tGc3Kg1hNSxng7GF1GAPnB7rsLKQxo6/Icm0TvMJ8i4MHE2bwMNGb1
cgnt1DkX2C/Oqm5/4rBneQ5z4a1M/jr0kqG9ygbk8cWcvdOlmTuyzAY86/NVNXZvbAIBaw4pVrIy
De6rohmva26VdkS0oRjMgKVHw9RYhAJgXqPsFLcLY4NH2c4XjQLkBqYNxNzS0re4ox4xWvIpVkBy
Vy19ornL63B+MDlTEa/cMSa8zbqULhFD9mEFvrzEvvmj8/pIvhQUYvN2Dpm5gR18UdI2txzA9tbT
+tVpQmSNYfXqB4N/agfMfRyhJisKechbsrtHLJazy1nT0zER2UVibNKfEsHb4YRyfPaHhlEV6zcE
kQIlHzpuzBpPQpU2XTZeLezWxUOoMLrSSCicyYt1tJK527fKuYf0HVwCPapbv7HOWuXlc+W58qtr
HeJCbFR38HOLfRYqSW9IuGCYig+u5xp/NoD0rSnnCikOdGzV5bcusWxkPZnADD1OwaqRfb3Bvsoo
16s8dWvEFFR7uwi/AuzzdKnG0ZuC5GY0W4uxaRjuKvYnpLIQKR7iYCIeYLF2ymJPESM72S29xCOe
T+rAcPKFWMoRJT4ZsOGa6hgG49csp/BKTLb2GGkm2PvL/r1qkH1vyWIn7LPXA3qQeDgwJoCvO8ek
cJTfjiiR74zHMGw/pzVWWImue1E4I4utEdDFQAW2gWu7XaCQTcWOuUtBCCCsIlliywNZIFPvi/mV
FgKki6h4xVRCrekZk7FAGDcCMi3EaiyTLL4VV/rnbJq4KXNA4xMq9O2o1fyI9g8UnOV57oUBC6M5
RG31myvouePGVL8XMSawbE1qQ0bnJk5Vyr+R1goJ7jKeWppdnqK52cfw0ddKv2BtR0zG+MD9p7fN
2BaHzKoeZVCH27xOP+bCmZMIEgrOKNclDCEKWRVlW9F3O0HeCvJCBS5SEYZAXUuIwGImGc9ZvVy5
3JrR3FFstl5b/thL8JZblrOVsRNsAD1+9QQzM1h1tk5Kjt4i+uqJLI8mIk44O6Y5Jopk6fqzm5Jx
PfgzPO4l9w5typgPfEv/kDRLHwEaGG8mF3kr7Sa5u31VwLaIE2Jbk/q1pgvprOwzTII2amH5Jpa1
Y2/PCncyxA32KOuoNA/tYMT1ySJZbWMFYIZ3c211TFgxuO4HIePHpujcX1ZLcNqYfcx1cl+A3dyR
MNgRbZkcWzMmY5YVKcod27pMfvZDNJuOmnj8LWL5ado8r+S0P6J9k1GDrfcp6eLkPbbSJ9aDt6QP
3Jd5KZ6LZdYEkS491i31wpKQN9JYCBt3bocJd0MyYCsgksV+lbXzyuCti5hv/l4w//MWdwdBpiIW
XBV8pDliUIX1mwsMB6A3rWHB08z96CGwriB5X1sjWz+SjpjiKP2OYVHtABJ+VoWlv82m8dRWk2By
qkfrI8jigg8veBkvwx2lxuYgRE3rFKZXSYCpp6tyoOgwzLo8f2jZAkb4sm36cHv1FxJp4tsuJAKH
DyiJdnpGgyuMm3rod6Vv1pcZDz32mH2hmYRW5t7VxZ3GG3bnT5phYrYUe39yzpi0yLAyR0BwzO86
XqMThd9p6MQtns5i28PJV4iNsullxD6y8fwxJHsQcCJ5FXJbB9ij5eyS3ts2gL250vdeTFYmsKg1
r/tnytMHw7JZBigXWLdL1ZYED3Ty3iYYKNicTqT7iefkYknjMIUA+H19UUDJ460R49XBStDm8OKH
J11geDX77AR1QmP7K8Gul5N7n1XpxU+XY97kak1GZ1WzONMZlaRDSNns7wpdMOeK2eUREOg8wJyx
YAaM4/xespC+wdPBl10B9cmajTQVnxUlNduF8YV4c2gDhPp+/Rt159ErN5Kl7f8yezbIiKBbfJv0
5nqTKWlDyNJ7z1//PZQa07p5Ncqp5aAKQgNdVWSSwYhz3vOa3pQMuVy7hlvYFs5Bt0u5r90M4Uq3
t4gYIOs3Fx/QxUTIkvUMCpAzs+uIIshQywIowLyo0OxbwUfpF8EtMGL/lBUV3Z9HjQaYK4h7gA1Z
PXGv7TeLaSbS1tLcyMAWcH2dOvviNKHmLLAPppCxmBVmax8iLlP0sXFpUwrKktLumQ14UN0ISSCj
Cj2sXn3XjTjr6SPnHp7Iy3ATxIQcJ4VD442395YvdDiMY57caYJpNacxsFytYKLnqkY8h0PjYqpr
9cMs2L0AHT7D5J1jkZR+B8ERH6ki1uyXpix0jc3CkNt48O3HgUBkzhGrVl9kFWKZY492+tWt827H
mA0EJ+UDJMQBYwEMR5dksdirPFM3hRq0YxNmX5uJuOdadsuwzQl3skxqTidMy+dJRGeXWKhlkNjB
WrjmjkEgp6f0KVj1lIwPAnkpX4cI3QTNvxdlxasPtv9Rg5v4oVLDx6mHNRXKFL9+txXmIUsnijjI
gez9XTRCIbAiM7itpiIvqLugHSyUM+FrEicacWwkVBOMNtTdqR6xnyDVrfqAXBqGYZmjAUXN5peM
PJR60nIBSCMYTNsrN4BQz0gncj7ZMdnpqzoppheeCtvN0IGmE0lFWWsUsOuWeWdlH8tSARt2XmTR
pwbEYau8+mrPm087Ddswwiug1vnP6aVaxxPzQoF6bEfML8ijYv2s6DU0MrESN/wW6EPosK2RD+N7
w51Zt9q6gQ+9TGVdHETsqTMzJ3ju9XjOqjq9nwjL4R77kB1Rypsu8hFIabnDW0oauRBNYn4wM7LG
cOqombgM00vhDwGSer1cQV1l8u1xkpG0EtePXtT6D61VnTwvYyupGAIjorLi8FZhlKyvRdybO90I
2i0kUxZmiaLEEp2B46rrz0S7eiB/dtSDvc6mTyWfT9uBiLOjHDUqmH5CfEcfdlviaJYQjLas8eLc
K4fVF6GUJa4rjm+0xi4BYGPvBRoJlL14DKZ9ZJXlrQE55YA+d6NqhdS4o45isw53IsZua+Eb7aud
FAbzd0xqTE43onO0L1Fr7Kpe/0FWaLuSmv8YdHoFoDfnDuqYU6zgpRefqgHpPMt3xiZSm14zaf1n
VGfRigolQTwo9OfYcD2sCrSu/hhriFmSrD4W4SjuBF/odwwN/A/U+g6CC5HVPIEg3eq1wLU763A8
6R2qUTMNoRJ7Vp+/IoNsVhlB8HvcVTED6TXSU8iUtRsH9TdSeJCk0b+rJphFgoGZ2aQ3msZYTLEX
k8TaTvl32bTakhF6h/CGaAQjAZ2Updkeac+7pQHPnsKMWbfVBJtaxONrjNwzWrCxVitvSMZVMYX9
pkImdu/YTv81EoyxzIDJUOV6c8NOnqyPYcmXEgUtsi3Zn53IkoT/1MMS7nrwwUefeQaVj761Qjfb
m6i0p2UdGMML7BjzEMUYfc42XMHJYz/bDTbK/TIfnC2e2/mrE6opWplYjizh78T8dlcvl9wAoSo9
UXuwEYALHtqYsBcyF5lMR7SLYA4aPoDuJxrkamSLG/UnfLxieAnhjyxWvK8MK+Z1JL1pIbF0WcoB
q0pSBOJlq8nkR1YY7eduTIIdWe2EseLEdxf1eKF4I+wl1bxoaWPf4odA8g9oBDreiJrCmSQxluw+
IwP1ERJ5WDfRejKQ6cJmN7U7IlMIxIa586qpkIGrNg6YouDTw1kwGfCWPNXcDe0QpAyZPXEKvDCC
giX0mvS+TsT3mhGOfPcQII4UN5NOaTcw/gynieMqzTMSjvpA6w+66s2P1uTO46qKiDkRB/Fh8KZw
GQZsH0vM4eFzdWQeIysbJ+aDeMAFxyZtiueqzmm5nMGFTO/rEZZrCCs0HFiyadX4JNIyn4aVzyA0
CzYmfbplaeUBbgLx8bKWVK9W/SUphv4+yA2C0T0+iazx3RsNH8m1hSoHv4be+WpEXXfE3nMaFn2b
MGLFdmcRKIEWUgBElxlYsfDPej82t5UHGuG3zgMcChcNJxgabag24kYzZ0zzeyZ37eNedRNje4/L
VjOPUCNCkSNL5LBHhn4vch/lRFp/oGWrFs0sYh1VyNFdWYeiVYwPwSIRVY33gRc/ITotDwJkCMqY
lQHaqXtIRCs0soT9eJqlEFQHNjpwO3/SddA7YWEwjwx8KKkxJqffaWU+cv6g+lmA/cmF19FOGWC5
yyprSUwxG7WSYBxLPN4/1SjMoWsJ6C20bCdGEPXW0yfnh+e4RIuoHHLewtHwMmSFx/7ngM4HEMVJ
FPq84CVSDQofl4nKMvagMcx4D+LqhNySBQHKzEe6wjwyZk0RPKqC/MDRHlZh0Oobak9qQGgmiJCm
MCUJNvfOuLVQX/WDjGmXYaC9aF49HCD+Qx1oZqZQGYUPOsylbUUWwGcMzsOzZZXa2YAhoZaWO7kf
mfdGd7qCtMxeobsnMFzaIVF1d0HjG2AWyWxNZjTKCMDI4HWEXi8PtZMY52AQwRPxOWqhKb0n+Bj8
8BsQZ3X0jdi6Twb3W6bXr2EI+YGsoO8xepFdDwsO+VCWLBodYWVk1ATAT2tUf2JlwSorNgYTLWgf
Mv5CTNRrybAJzFc+0Y8emza6wT2Oseys21y4Y02jaqWkwTj1N1+5zwWw+X7Ch6SrwuCut4GSbP8b
aq7uE5ZlRAU07kPYFJxuyO3alQ53jyFZtu6CaK28aNzCI/5AcWY/TV2pfXJJzuPgmxMS8ZJ24Jdr
2aRvnMh7KRB5rJXw/F1WT/QosnZwh8LqDVNtFqlEGzkuUTXGeMpHX2IiSQ99p32cUvkj5eDa4xBW
4Dc0ziXfyyjd9p5snvxY9ObBGSC9IcTf9zWBM6GQAUTZgEhb8w7daHm2R/Oo4WIXtsOBvFhAjBGt
I5IqSHLQjjHBQBwKTYhhJH2gKMQNzehIPno8gpgAJQMEDAp/sN6Y07X0eme6DCbcIr4ZI4JwhiF9
GofgGfO4YdXk7hazfKL/cCPmQ/awj5dLyoTs86D66SFGzI1y5J4zPfsW12SRs7HAn8FiLXrqgUz3
kV8UjyQPccciNawcvB0bPNfBnUIYsgFIimVoPyhkoukWTF0QnJtw7MxpkP10iDNPpwXhq1johIqe
WlNiwlQlWvBKtZAcvLz6UedmsLG8VEO7ricyWsz28cGitMV4H9o5Wnjwqw+QdrJ7awgMtdD7ivSh
FvhzWrQhZn9YR9L08pHr5m1TIjsVVHp3vczil1KEcxaeZbL/pmUKTbgcCJyDddmAKGjlMQzqVQg/
Vcs/yGJWXpmFhscknUlBDxFNxUNT9HcY1q2nskVV2kIJLOQwkp6Wmge/t6viFnLzgKOOa1T9Ugx5
ABCBpUy98Z35PAs0b2wAACIERHWTYDXGpsr4yk+87muoDTRcDilW4ZcCfH7i9MCsglePZ0v6o9AS
EpBDugt6um7SuwczsJuKyERZvJYEzT5GbJ7mJ1mk+bPbh80ryVcEzftdMMlNGgveQzfaRCQgkq3K
NU4F2WPdqVbDPsPLsm8YFAXJvOVa4THsdOwlRRzq3T6M4UFs9MaYvH1WF0Jfu/lIV0EPhvBeRQNu
l4RMIDmryKB3MZopmnRlwe3MNlpoCYmsyXXz26xWBqLWJrbEvhtSBG7BRH7LrRwyQLAEgxFSjisj
cE4Qw6xvYP0aR32pcl5JWY0vUAYZaZDHiVuEG8R18z3lZOK81Bi7AYdhUYojRTcZgJyWSDfWmAtn
VYWd6RzxtMJEQuscu/s01Rzft0WcJM+NcNrnMK4Y8zuENUOp8hjyrxRdt3G0ktAb19DbhXzBMYkM
JMgRZC9iDNG4y9FnYrQjUNhwH4EoGnoKUHqcEoIG6hz6Kj4LDc44Lm3E9pnkQZHstwsdPxbfQqmZ
J6iY5JWJbOZIxp6hk2zmwe9cVWCAOiYJ8Tgy1FN0LdJH9LQc/Nb9aEHtCW9jn5aGO1bpN9kH5a1d
G4EO2VVT/ab1CWI+EoomfyQRvEhYFU78kOuAo3ymk7R2cd+ELLlpRE5QgBclB7eqfiIGeGxB6RxN
Ot64pdnEF1GMmzGEo7QL9cJvFhakP32XBpU9bhzApAp1fayX90OZGmdTJ41sMQ0Rwqoc0y9gjxYb
mC02NGOyZBEhmGOnqB0MERvcIqjfIJXK0CgwFCKItkbbFmKeuXQxSoGRFFq+tSr6qQl/FFUFRGQ3
EtpWGiDKeYnyqAQmNWR4kxStsBYmy0Ds67zAIJFJE1KrXo5ZALt/SttjOKm4WBV0btZ9xgBBu0/C
aax3rkimYt0zLy3YbHK8F8pexeYOwuuAz1sZyDra9VIQvBkyhgRcJJMX6lNZuudGdjZWA44l82NY
+iUnM+xDhdkc2oAjxNEeXTayEspuCt4PKLhTELrIQA2cMNcSIAJJrLYyDKtm78aWSRKXjfvzYjJR
8n1zU6KPWtqfKlK3UY3Y6CyJNho/NjhVejCPKv/Gi/0h3ENvnIZnCoCcajzynHZWQncplZsNH3zl
q9QyUfLq5rDRODPFtuORRXc4qLYsXs1oLJJZraa4yTFK+lL0rWFsCAPHmrYPKw0Jeg4ljrRIwn1u
rZwRD8crRLQl1SkSkCIaq2QFTO1/DFyYzBAgmYq/ssz6R89LigTLnSKecAmB13sXRZEabywa1J7t
NPY/AZxkyNJzF78s2eT2j84xBnV2qsouKLLKJH8MSsJ997Fe6TOmDSUTUaniLZg4LWNIzGnE0gyh
VOFlgpc8LN88UqV6ng3xtC0SYIkCuSyw7cJzhoRTJCI+42FEP/6aeV4a3CcBewMgcW625yIh/GEF
2CKGQ5UQ+PxUSJh8nLBMHykOB9i7QDuMIT6MFibqrwXUt34XkWuf3KpMwVYxsRkINy0sTJN3AP91
O6Qo5RZwrF1U+o5ffzOJrhtWtV4yIdf6oMNOO3RquferQvUr4Or+EXL0UK0JfHTvOl/Vwx0gdUvc
qUE0DFJ5mFbfu94f8qOBedsLVG6GZzxLChhNt8hLCvzQcx/7bhqSrT2ZsC1JUqYg7sKgCrbASfG4
bnDYwOlPlrRSUPCbz0OL0QpPdiahhjgYQvmBP+UcKt+DVOaWjXkqKJL83aBrjQVQbpOUHdSVrdYd
io1uZxYFx5hFwGZ2L+Dw96Qv5i0LhCPXWkZNNX4M4LiSpB7osYT6GHWE3uNN3W7MHHHkIUJXpzY4
hyZUH5rpEaWD5gCIg2Hxd/pTWFBZOzTFsnELI11L3Z++WhB3A85pjIlXqhmcV1dz29tcGFApk6Q0
yruxdaTYs47jcNPUufVZmalM1kaU1A21XmKQtksr/ZXHNJTMR2PnSz7K8KvCRwq6sNLMB2g/im+Z
a033bljX297tiTpOzDBM7sOkTkmYH1Tb4o7tJzYkwYEeBLakkE9U5Oyq/zVr2P6R1u9/J+S7L75n
z031/Xtz+7n4P6Dmm3Vp/7OabxG0zec36r/5n//vhDxDKEth0g9KYJgWgtP+e938v/8iIQ8FnU4J
JCRtEGq/38V8QMWQowWUMRJYDP6lf4v5BOF5pEjx138n7v2DhDxYJW/UfJqYpcGOlO6FsM4HuVHo
wcTOtMALcnTmq1C6sYCkXqY7bNurg5itWqoMHfYS/AM4QxFWNs5wq9G8hokTnzTdPAfKjHAxcAuo
LEkz4AQAr9+JsBu0g0eisLoEYMbusHG0YIY5+O4VqwAk8+NgFMEnxGXWk6ORZGQzSiPqYGbBGNi8
5QXWr30Njtogq/FvOHPMQ41RKRMum1hkNPINIaWQE4ht1hvQAfykITvQLRzMTvin0hHeuJMZmg+6
vMDD1VyU1cZQxfhkVeYYPmgiC8VSkyWJsVplu4gupjGCwm+Njblqkxrqcaic7CVOjWjuM6YHuIb9
QboQvzyZVEtdlQmkWiu7Bc9KPmF1Mh5M8otucNgLd9ZAyDJ8TJQgEFnzpYGS64vX1tmG9FJcYaqp
p1wI8ts6SIejnya4exlii7pBkREAbF3aKQxIo8EcFpQKC3izHMSu70N44dQOLjVbpSBnlA4EP0b1
zm40TYZZiRVaH5NQy3ex76sbbGPKI/1F/Uiz9Vwyptp5nt+ib9EJZoYnzmACUMVX5i3BgcNXjyk7
mM843qm47g64gY/rJNbUS+HY2f1kgs0yWcFnW+LPvEqdrjwj4TYPZQL/ZAE5096PuebDdCnsbJ/G
akAd3Bn3DnOvV90xqYmnWbGSx9PjxMpkb46Tes2GFg4rDvn6CSoM+L3RzVBg7dJlaUMwbXGIzheD
lijWj14ey6jZ4U+HhxgTiz1oPEHyXYxuwNfV2Zakb3CenjVEZEdwIjXn9Plnr2sRAE1s1Iu4K+lc
ixIHQLwslniuBjs1JycihyS9ILXOEXs4TpKB2iGCZ5hOLgBoGAZCcGE0hk+4y6YafbhmklmK1Ynj
9YDq/BjwzFx9a5j1IUHwx2KPpWy4HkPH2LqVQkJVWGq8BRXQjrKNmU1ObcvQNB6rlIaPCbrYYYiF
VwmNa/vQW5r3FE4mhlmTaXD6+F6CzdzEMP2+HQe/WvtBgoF9g82iAxAdSRhQUEiOWZAat7hmTifb
1GwH48C0K3at7xs3SWXqL6FradM2zACLqbUYTJq2roynCh8am9ETwXpk4JaRgW9m3QmNf7P0Qddj
/O/TwMwPfTEMm8zHsn4lDaU9Ct8GvhfC3ury52fXlzoMZ7OhUouK21BgEcyPzFsQXAODThvh3lZC
sEt3nNBk1PcqutXaHtqs3mfHhJYPERAUfKY2vCLcHVRJeD2pvQg7xqBZw3rSXnVDZrdJN6PzfaM/
KTMXbErw9VHTwKxYyMzt95bZmXsJqfqHPbreo294abUai0a8QKJpqMwJ+jZWgYEzztqDf5BjfuRV
96XpGD5WdQbBbcD8It5qxCV+bUm721sO9NNF3WjJA6S78dAmEZzMKJxp5ENdo4YW0szvJ2Foj7kl
7A0ID0w+M/DrrQ4rHvY2VTD6gV5LAfWY+C4w8Bh69mHf+NQ4UQ7Px+0zZnqAFbp0KpCtcIY/o95R
DyyukbxnHNXBMicgvdiqtHKhV5ELvVMIGCQhY6qa2uoo0Ss+NEnEmrNKfAUTRucGsE8nbka8MY1l
48T4CBdI8LZundp7Dyth+PJ9nNxBKrZv9K5EF50AsjAwHdUq9U2IXEOAbYgo2xQj67ppUDs22h4d
RwV/lyi6I6be9U3qaNW5xHJl5HvsYAnTwz7ltXi1Qzt8ttx0+Fg4VvnFoXKEwGVqYtd5Q//9n5cm
/wsbgv9DBgM2SS7/c0myCaPwd3eB+Z/+VZBoJIH96z8Vx69aBD3/vyxpSFSGtnTo/yk4/m0swGT/
X8qC5+OS/WpTO8+Jkv8uRigf/sVOit+OqZuCGoeIp39QjcxX+c1agOZRsTFIhdulwTbhXqY7QikI
KUlqdaL8Hw++BiOtC5T2hePTvA9kNt2j+B1XHl3onRZ2ch8PATkMLOmHsYHjtfjtkVEcj36e/Z71
Zbw1C/l5P6awMGFQrrR07ov7/S1mSSNJxtd7zT4pEUmcBEHo6gQslSAauM6YLjLry7PNFAmC40mH
Ieq7gDHcxOmVvKe3Ngg/b8RxhGnzcqTu2sb8//92I94kpJe5rXHCnTRZBz64YIwx/e7vv/fCjmS+
jMF7ZK/mVeLFYF5YO4wJJ00jOu+keYm/JKg5XgH9TBw1NnEhXuMAWTdHJVx653rqvw9FFaw8z7T3
VjQbKINbbVKjBNlOCeCclYR7B0/yXda5Yos/XrLy0m4Ax9KGTVzAJsFyqn5l6MSoGK4MTuQZOKAv
hX/FB0fM5ex/bF9+/TLog4Jy2xHK/vmmf3uAJj0P/lHKPmkZloIgjGZY3eUGlNoMMbidEcKQMQkz
VwXTkBJvNzl2K4WmKRzKXeC3a6V7GyFBrDIbp8t8E0X2bsi7Zxh7kKC9rQaPwdKupE2+f+0GVjXA
NQ52IJL/+fa1MwPIZd80zikQFkRcB2EEpeM1k6A/XkXwfVssMJxDLlqBdPBySNmYx+EmZS7tOUBm
rO3hV3P4P+bxXlgR/XwFAuIuwdGkBDqWuriML/GQFokIzuCw4WPLnNnfYtDUQa72k/oRyXWpQ3eK
wtNYFW0OutFXt8RIV0ynY5WV66YS/bQukxIOVwHmmuN7OuJV9veP4A9PA9KVq1xlKuol6+IbmK3E
agmX44QmUlu7GueaGGvzytbyp0+NdYgrk0OLDg/o4ovuC6x1g0bzTo4jjV2HUeyxFHqx1Gf7pcgw
ydSpo3o983y3UzYgHGtK8eyWcfbRFLDNkPDrSzxbw82YZ98YFLg7zHinh6iZ04mCDm9OZls3boGJ
fotf6SoqLGPDsA7jjLjRH9NxGg4iEvmVhNafN37xpYF+OKbA04mA3svnl6VMbduJ54dLWY9LO7+E
GfwXTqB461jQQbAL7zZkTs+YZVzdMkAt0ZUmcGwiwzq0uq9Bp4uv7eVvc85YfTZfP9037k8Ge6h+
EWNnDr7CrKIBNBTKPw7QkbGP1OXR8cr8OFYyX7KtVbeIz9rV3xfU2w7731cmih4unyERsV9cuaFx
s0KIh+fUSW8yXMKebS36XhHctW8iaFN/v9pbR6lfV7Mc1wBVwCGK673dMnC0iKXs+MrchPbVzW1k
oXQnKN9pLaD0DgsRlvLKwfHW5uznRS3iAaVtq7l2kPMj+G13RXHALZE3dfLwNboLQtqpTCrsVuiX
P9iBa6/JqTlL9NJbs+u7K1/su72d6FT2E8HftnQ5Jd9ePTJgrzVhwf7lYxUHK/lToOfQ7Me4v/Jw
1R+eroXBhwVwA6SJb9fbS5VEPGMTGbonitwW4VJZW1s/M/ovxAAFu1L2N3bv2MgdqGch5zx6UItg
V5gr1wdG1tNyZUmL2I5QfGqhY8ARUB+pq+zNRIQQHVcM2SghSCBR8Y8YGcidVG65NLJZom2Zgmkj
xEyzledJH/U1HHgYSaNQ6IM1+xjC1FuPTlUcJ2yv12Ky1spuH0qi0ci9R4lEE5p+HnPTXTa62exz
gkw2Q11oK7ciXsJQMBhtqDJXtro/PDPb5PBSkiISBcPF+q9tc5BdMdinzKzcjegSuFuphyVHmU4H
AlsxPEvTa3G0f1iRNvmRDh86Zw5+WG9fVIR3DINKyz1JhGQ3QwcaYGBCjIYnG/b5ODJ0nkoM/EEj
7r2yb698EH9Yks4M4CmUlvzin+XIbx9EY+qjbDBgPWHjgSgBetZDIf1HKD75lcrQmM+jN/stwZxi
LhBgAvPnz8T03y5VhTG5bmPgnqxwyh6cVofDRmTIqragignoexBWGf32DnP6GLPJhdVgK/H3Ted9
ocxNSAnojd+MxbD8olAZ0rrvNTPXTkmeqlXV2PlNWhjlNkaHBOFAAiZOibwRYzju/KFBNB7k9KZ6
GVwJzf7DZstLN02qGZd43ktDPXyU1WAirDgNGAxvFaXpwiUY4i4azadm0o3133/4H9a2w8KWHHe6
fO+FFo29YmAsnRPBcRaj94z8HXzuoTqNFn6gMP961/r292u+K1D4WeRRUREKnY3oso7qk77C5KR3
TjWRHYBK2edqiJ0rh9bPr/LtshI6xwiEZd4py+riq23sDjodccPnXCsITJpKbEyhwu1JAbWePJRP
CGXd4eCnJedZVYfbwBDaoQjd5i4tGTl2GJxcW+rv2rH5CDU5IYHSDc6ai1WGYhYT/bymtGiRqVnG
2N0QQjWtjNhLdo056ttAItDyQjIbytDpD3VvEP7ZBOOV1/6H9S5Mg0MAowXqCXVZMueY/2C+A+kJ
P52ALTtodm5edEjnR++TbYpuHQ52ts1NWKiQFeMDBE8Di46g2f59Mbwva4QlOYBN1+VeaNIv9rmB
GcLgleHZ1KIyX40E7r2Uhk8rXCfBjGJR8DWoAf3g3DhtLq8ciOL9PqtoSAmpx1yQx/Az4vm33Ueh
dMEstuvOXkzaKubEEhpHTnqkIp6G6rTf9ZrXnUvGBUsvRjVJAGD5DHnfOUcMIG5aZpSfmDwW97ES
/jOeBR2OqEl1qLHbh/Zcpw8Ei9WrDC4BML5nwxgZqh0qLeInU9PYRm6LGjHWXURnFeFH8MOunF/v
txQYYuwo1Or6/ElcfAkGCagjCtX0DDFuWBVVIrYOxBYsOlxcMgYxXHmm779vGmsKVaY+Nk34u1a1
SnDpsANeadrBsM4QsEgNDPrvC+d9O2ZTlAmGz5Yxd5b2xceE0C1LIIjm59EamZ6U5kGkrqBGmIa1
jEY8D6ehXetQj+8RafrbMqyJDRD61yhOwr3TpMkmc+rwhK+rd+Xe3p+edOi2mCEnup93VVYORaMh
sSw+i9BHfO/n8SqvcvmoFyRe/f0xvP9+MJmmTqZO4Gr25XlRSYSuIhfZeSJO6gFL5OJLO6Lewx6n
385T4UdErS1Cvsm+tsO+382UzZerJB/OfGxe1JJYsTo1GvuEHFpbPPsmG4S0B22NOzKMi6HPv0SI
MJZUjvm3xvOsFfkKFVw5w/jHC3xu1uDR2+wlrq7PC/K3b7jszUB1yszOs+RxaXQelD/IdHbGkKQm
BvrKI3+PxbABmhZQn1Az1qhfdNimSJMog76O5cg0nBtzimYqSHMEiYcMDSHqsTSQm3ZpBblCRGAr
Q1rC5i3FjT0k044YIjobbEnIPEs1OAGo5eKoh32RhP5t7QictiDVbc3UGVdRCsnPHdvhKK2ieizK
Przye97XAOziPDpTB5lznMtO3mcI7xlpHZzroU9eSDSpNtA4nFVXVu4WX99qNZmRc63iel/2gRow
b5U8R/50Lx5imjtOiEw3OnNYxg8MhOwDHu36NjI/OdaXSs8qcjej8RiRh3EXYctwZdG836VQ8wIS
Moj+if1erN6aiIDexUHtzPnYrNSIHLkP8LH7++f5fifgKiafJWgMHKjL3nmEzDFZpR1j2jrnEAcD
iSZRYW+ZuFdXzvQ/XorKVXel4G3qFx0DSTX2AA89OZN/li4wQ8HPKpKvEfmrV670h9rKojfHZtJg
/6Vql28/ODfULM0c4/Tc+2jtDLCBjdaW9c6GvEFopmZt27r9gJmkg6fH2KBuGDCFYy62riwVrl0G
Wlda6PdvE9YjgAESa0lxZc3b5G9bQBgPGnPJlDvyanebguHh76Bda9TffykWmNfMW8A8mEP14hHb
hmeMhdGn587BzKCzO2tZOCRI1XmQ7lzVmsx5Meb7h0vIkTZzC9cCO1cAnBcXhQZEHmLgjGeNgNjW
rIJNV8ektjKxevr7ld63YlxKmlhk0fnh2nw5vkAF4DR6nBO/jBR7PcCnWoOmAn/7ZXbwseVbaFMD
G4A0sxtyJXyQGZXu/34T796k8/Mg46O0QCre3YOY61LHU+Lc2yLCY2hOx8wi68p3+e5NMqkR8++E
1mIIxiNv1wswUJnpmizOHb7je602zBsdH2XGwAjVCeVBeVgW0ZXv5m0hRoXJoInnqttkUoDLXj7e
mJzkqnXc+tU3rRvE7Y91H/VMoo1TmKU//v4Yxdvn+Otizmym7dq80F+8md++iFGNTYpjUPuaTgi1
0R1B6NUslOCWK+0l3PVxmzjQzUqH/cGtDHXvp9D9Y1sz9xwy3XGyajTikYdtctaMSyPo6i0Z5KQ/
OGGMd9PYPWEmhpCrDqOtk43wPMliwA8AocXff4t6e1bwWxxJJcXJDiKi+PNivwn55DTi09vTWOA1
k2qxtvZZI7deUiIqKckwJqSjW0qYP+S3gZJIIesdLr6o50xiDRvEq2tdqWKdORFhRBZnaJxm8Um3
Eyw4yr5Ccts6B3x7nHXD1PgZR8Ng7ZSlvZoU5siRHWpHZhhIid0B0zZPnnGfxs5QV9FXso3wsm8G
jIOMzI4PCiXZ0SFGDjmZaazDRC82Q9njjW2AK155NKzT/3S5v56MaTK+ZMg3Q1QXmwMpqcZYOnZ7
ItyTQHQLPWTRc6m/X+Wi1p4vQ5XHoqWf1hnkyIvDWnhB6jbK009j5wh+P05J9pCpVYsR3gfi/jrM
zENMgirN3HkhWYxOQ0g7CX1ITuk/buq0woWhteAFSru4cnfvVjo3B3rEzIO5K03/xd6PmKkaU2LC
iKxFYKeMwVgy8HKvfLwXRLNfzwCSm225jH+oey8edRYFeA60pn5yer9dYethrxSkjUWbqARtIbUb
FHNif6WESMlzKT/pApHDpI3E6ZjoniYTrpdXOAb0GjO+Y8zQX3kSb5vZ+RaBz2aIAZ4eMLZ18Z2o
AJFB6GjGKY5Mc0VnhlAu7AXPBAcgbO8H4lNMqMaa/w0lt/aPup5fV6eYYjDG4HuePb3dU7GnDbTc
8sUpcYbo0OIusQh9MMo0wPjg7wvy3U4KXkXNakG6xYCVtuftpbymmKqZVHyimUg3qjW8FWVstpSF
8G9TyvIrD/ZisP/zt9FCU8RJ/gTAubigZOqL7yEXHH1PfRxTJfd6JQscnedkeFCEVUQ68zzYl3sM
CXG7qVJvM7Vx/BDHqGP++c8HU7AtvKBhA5OH8KbageWrhTwceQp7cl4BwNHL0QDh4I8kb5Y/XLme
+W6XoeGhzYQdBlzHZPHt9QQJEj7BPfLEBu8dqQtZQ3gb3ylbT6896bcN7a8nzRgfOJJpE9XcxWdG
2ouTdjDoT22d2/dY/burrtcerd631rge23eBXuhn3SZ4USYJRh8uNrF0qSNATfUict5C9IWQgByT
a800CEMYjGsH0h/vkW8MYxPoHtBO3j4PK0mDYvKUcephGj4pmQ23PVFw6HRaf+Mw6yWhLsdFoJui
h7+/+flJv93vTXZhCwoMwlLmOBdvQqNj8lXmGux1Qmz6mETcCmuT/T++CgCGTjFI5ATAwrwefqsd
TBtpxxRqZKA1gbGIHADUOkjiK6/6D7+F5TuTNZgjWwzY3l7FHrDNC/zEPOGRbKxVnr1UCoXq33/K
H5auol53wGFAv0DB3l7E0KrccPrRPBlWYO19XfN3GJ5kRwIG9Me/X+qPv0dBskFQC7D9Mwrkt6c2
xlCC5MSlmozkHYIGh0WGF+OVE/8Paw/MlvfC6mNYeTmpoPUKrLYa1Cmk0NlOvm0TyxGZjz2WW8cx
L4abHJ/3rUSyeuVRGj/3lYvVZ1nKoSoHUITZcbHuo9xqok5a6mS0gxuQN6SN3jpKG/9zguyGNHMO
FbnE0C86hmEXvVaN5iAuluXBSkPnKyVxeVsklns2MEDOlhMayM9kV2mPvjSL+6ZIcOrRMnvT/H/q
zqM7bmzL0n+lV40bueDNoGoAE46eFIOUJlikKMG7C49f3x/4srPEEB9Z6lnPnslkRMDce885e3+b
tN+G6bqVhF6JKvG5mOPU8GRDzp6WDopPgC8CfLgKvbTBKmrV51iPo41G7CGbwKhkNdQTWzwphkYL
Ukrwq5WDbQTkwZRESRiUo3MfQlHqFtw7riM643uYhNaz0wxCc9uFED4XO9qsnccxGmsNGXji50Zf
gzK2WrM5E0Brcy+xhfxElC2JeAg8jWBapnGXpIXUkWZYNbkf4aq7m/UuudOg8evM8KrwOtTai7gC
Aed1+Knkveh06zvhWwxgkrrF/iDXY7JNl4iWMS5glNJZWKVnCI1Hh1jOZICoXSrdedaEdUkAQpxg
GpNL6+s88li6vVDtTVwCDQCLpnFWDiHYrpFLEyachtDMy4aT2LYWI0eYhtimzu0tQzx0mU0PqmEC
Hm/GZmQ7NaawfFoK1EEd47EIZpDK9Qu1WXsZpo5mF8c6Ft+2NC8bRnjJBhNUKQjlHqcMajqUfhpZ
lWCHxJkCxELuw7uBy4+UPisHMggl8ye8K2mXaGl1tZYoe1ZVpdgPUSnI0y5wamvQxGDJSYMquy2M
oXs4chhIqUu6+xpPWrbtlK5/tCfb2KXqZCgYjoX1ksX5cq5NbcOUuV75tEqVDqkL6B7QmJ3M8SUW
lpzUA8locm8l8+x1MFWMo/Vyvhbwtq150tUdmZkZB6g+xEdcTGJ+xPysQkQvIuWQR0QFuBMRYIgS
0mgaEJ2HzVeV55EaWcFPsBQKvCXMW+TCFChhfo7AWoSvJBAJXFletAe7FtltGC+Lg9cz0c9hK8qZ
T2IePG7dnOwrbHTwvxUrflQI8uncyR7MTUQQdw/4qG2NfbUs1SfF49vq+HUPZqdHCsD0TF4HB28X
TQnM+urrREbH3nI/wXor8SlNUogtv0VIh64rgFqQbD5eQN85YpPJxKZPs0O3mZWd7Ai51RI3A6P5
aNqjcdEQuvPgELybuYMhfjbCCFGB9GkQMcjDxdg3/pDr4S4qVP0GqW4ZqHaNCKGh9uOVtA9ZpSWf
7IynV4ZZ4qr/ZnKpm+y+p7VGL0JVq8qsO2bGkFxmUQv8ekgtj6QGsh8zxOccRz5rOL/3oWRjsR7L
9BHp7r29HThsEGH1BZAfxcKXogLbryKVpMs4mB38ueXLx/fh9HS9/ki6gswo15tgnEqNhppAhElq
hmO4NFthU9lP6Ryhe1LEDinQJxuaelrd83Fr4bbOIml70lh8+/PA4pmzNhjDcVyIlwJ71xH1bcrQ
N/C+pewMXmsQowHqXPgdOTy7mBrPC4Wmgv1PQfwwuoZTnTsBX7wJSkaNnlQV6Zq92V44oTX7Sz/P
n+yG79wURAvr6eV1qHYqW9DztnUg88DnUmdzM2CcvlZiVeFlL5UdmvIwiEcif//4zmjrSYauK2Nk
XFdvLxWdF3T+TTkenQaw6bwywiGgrLFfzeinHSyzP/68VUPIiZMaGxftyelpyPIOb2o7HUnlvU3w
HzEDjQysOs4h0mfxyaet3/7X4wUPgk3SGw2otYqnxDv5dWSYjnSopmMrpD7A2woK1RGfVRjvPN38
HppJnN5p/r02m345pg1YzsdsaqZj2TXgyPAbHbrRvGU76M4o0T97ed/9OIt75cjcMuV0SsZxTbai
RJ2OS7oSuttxIne1FPtZql9oPFWfvE3vXEOaZOhpOKXR+DtVLxJdM45kf8/H0dbjDRLlagPnQ7n/
4+eC3cFyWKhRkfHb3t6p0iSaqsTEepQ748nI+2tHHX5EM0DiaSiDjz/rRJBpr5ocpL0ayxFTZaAb
J9VIFNvWVKMZORYWGEU1Swt3wAEMZqIF1WvVoMw4cbmSPST7YUhCHLva5FtxGZFclmheLRvEyHJG
+Ph7nVYWNNwcVitaiRbHcJTBb68BsAFJlLAmjlI0DJvaTqGfkgy1kyu2/I8/6rf2w/pZFqskWiwZ
Ks3pe8hIDkcsLvQjBDo0++osfWniMD0fa7MOgOgiVdAmFKDOEHkyeJXDpLf1NlwIjSGSfdj+v3wd
1gU69YyBmIG+/em5UiFQ1OOBfoDU7BeVrReBxnhZgI6CdUvvqSWcHek9Sj01JF6s6GEN9LCDdkkP
2fPjr/Nbq/v16hjEr/LEr4eHk1WqHqoisgjwOM7oq8/kYaXeTBxlHWQIvqmCrdcBfm1JcrDdukiG
ywkX95bAd86y8yjjoROBtXQF6U5a69lSpl61S25Df12RV22ZH5Yc+kWu0k9D+Df5fRyDNs+r8ROB
0Gltt/4QFnZaCo5lMOo5qa96WDODhAj0CEIh9arK0S4znRIrjju8VaTBeDkjhDM91Y8fX0LtvYcZ
W8a6TrG30A98e0flQRPs0NVwZOmofeq65QuiVI7HkyXfaQOWrFboxmY0YJm36pRt58L5mqShetMv
dQ0iNLUCUj10ohNlQpYSA55+phiBGBl12xo0M713eHINvfV7LOkbsxlCrzKNwoVSDSYt720iJGB8
T2aCZRRu7ZmC4tDVoGoGuA2xfRNIh+VVbbdNO8+fnOt+XzZ1BFkqA33mX5p2KibJoI04ypjMR4MY
zc2iVSOFZ2J8cn9/v8o6CwYN0tWowBnrRLJC0KI8wuBYjrjPIOqIgWCYwSn3TYfH9uM7+s4PUumR
WqQRsmIyNTm5oSb6AqOT5WOPjpPIzKHZ5HYR+h9/yns/yOA0vIq1WZ6NdfP7ZS+NGMpSiWfKEcEL
zk1cT3DvnWu7UPrg40/6fRtFH4361jK5UUzQTt7xTLME84+G7vug7OQM6pipFDeQVQ4mzb9PLt7v
7yGjbQVBGDJMGny/Le10dhURttoRp6jlShFBNAUZDRcy2JZN2KXybgYE/0A042c9lnd+JnI8NNTI
Ixmsn17QRRI9NXysHR3A/1/aCMg6XuEXKXF637Gs8ZOV/J37x6EEoTGTVhr39snRu9VLu6shkh7l
QlZ8WSTWFmRG4amS2d9/fAN5IngY3h7vdI5deOx0ngq6ZCe3kLyISMxpaB1jOzprm7q0AzAtr9F4
wsEPoltfprQDGq1nkn1XdahG/FEZMttbRrM8OGqIpryaOYT2nc6hlxrIACdW2OBAnakqY+p6Of1K
uza6FxYGDTLaFQDjmk796qVEQdIbL4rUbcRK2OrKKdZAJlajSZeiHMGcQexe2ER1iIm26PUD4V3W
7cpq9Hu1dlyiIdRj1yXIFHHm0e3lqIokXdrVLRA9sOSE7alJbGBVaYbbmlwj04tGLjzswxRstrnE
6qNZKdq0t6ZZecTkezsaUyZcQ+1gyw2FlH9N9Sztt7AvactEbKW5XxFM0pDvxXeLplbaq46sgSLJ
u8S3aotyuJe7GyNFik/PZR7Unc4WBqk4Ml4YR0vX41QsvWdbdXg/z5njrDxGkm3IYlAOclNxnCJT
IuQoLBeWa8AtQm+JuN8BQ9vBGmW81WEaJ8qEKUNiAE3FjG4rZJeO083cyDTmjCWp1x7OmjCWr1SD
rMq+Kv0sPa/8EiibEfTaMs/NnZItrPsqMDoye6osJguBLKVv6IPoxax9T8Or5kX6WiIB/SIaHRQi
KX+rF5idE0WQWNp72rcQyxWkU3eyPEVnnRTlYPyi7q6Fd/xNsaSROJWYOAQuki5oukFjM7c2Us/U
gwXQTYHZYsu8L5ekCa8MsmxDl/ZNfCmlA+zQj5/7d9YSvDPoKRzUTswLTs5KCr3nGgfNciwTIrMs
s96VWWaTUKtJm5n3jOzHXPEtOf3k1f59AwC7wZTAhjpBrXP6ajeEpOVTLDnHZkJvOsuZyRnxU2/E
7+vVanel8bpORJG2nbzTtb6EEuwf6cjxDKi7Y7ZbdawkeBtNHJAo8NlJ+PcFi8/j/IvNcy3g9JMN
Z6zC2ErsQTrWNrrlECS4O7TaZYvJcPPxfXvnzM1HMe7C8OSsW8HJRykh5tBJWNIxaa34LCaXALQN
h3zZIoGzajRgtqkT3aZd0hH+0pU/ozoqiCQYNT81a+kzW9pbteVaBa1fx3J4udHFYBd6u9Uy6es5
JqjSUSzw1Lq4Sa5bEc4HPAEkW2hhs+HVj0mUioyDMGuanDzdXgcR85MH+r0HC+EnuzBVJnObk0OM
AtAXkFMUPUBOzvxeX2hUhn34yae8c6PZgyl6UADhhDi1gdGlFslITuQRxhX+Hg22SDur6tasu2n3
8Z1+5weZpkVQs7I6L34z/IWGOUtV2DvHNO/1PVC/zK9jROcff8qJuOr1BpprGwX6DVgcejhvb2Dh
jJk9ZDh6dDUOXblPiEIpinbDEjwDD2dwQSKmGizRSM5btRhgmWfpk/Hhie7/9UugpTH0VQzOiW2F
+fx6YEsbkNRaJOKHMB7Q8rdWGZ5T5UCYLxK9Is5QW7dJNSwkpiJ9fQ/QzaoPvAX2vepIWEQ+vijr
+eLtkWA1uijIZDhBrt6qt1+HIE45CuMKU6MlFoJRhBM1G3WpjcoH7JjAzs/7Tj60QL6iP/5ohnTs
5TatRCqfU2t8pNrwSVg3jxJUVQjLdQrWdiGrKCu+Zq32Y6p0Kfj4165dkbe/FtCAs+IBEBCzFZyU
d4CDZTI9aKs35Cj/yJECr86GtjnG0NVRMITNoDFCcLrKMw1y5ryqRCX2ydn296cd+zLaRZSvCBgR
TL695BD7nSTpVOzBMrFiepe2B/K5Hf/jn/pO0+btx5x0iBYT4Ula8DFEOjCpMiHPWSwdZ1ajKteW
VORXBNOL+yJHB6sO3eLL6B3cPINNWwsT418/N1dzk9qflGAn2tX1DWAlZWtk6KyyX53ehL4NlaVP
ZOkoqWYFTUmHMCczfSnIAD/PQU4HJAuVfpIUZCZHfU5Dd5m+SWoz4UUG/adEY/RJ8fnexaLtva5z
qDxlZuJv74lonJDM4mm1uGgglbCkBOF6zpXyOSU8C7RxVirDtrPHHyiInataH02fcyJr/qRrnm63
kFXIwfnjhZH67XUKxJ7rsHi9/VpVGKkmEybGQIO2IrAbqN5Y8T55K177+yevBZXjelihMEBkcrII
wI4azAlo5kMiFekXqVmknwRKkAudNEouo5FfMa+Mkv2o15YSGmPZbzUZjr9bE01I/pzeOtcO494b
CbUI6dg1sb1KOpFM3YWT9Um36b2vC2iAC4O/hW61cbKOK3FomWVmpw/anNmXy8J4Tpqz6JLVHZLC
gkBGs6T2toV9fjBmDgzxPBQHnVAhNzP1ds1JqreyiYfZ6GGEOksy9O6EUOGTF/29p4qeM9QPpmmy
iRb07e0jzwF+jjrZxxpAOuTUwqQfqjaXOpZ6UrjD4SWehP6V6PHOb8nyIv+qnRCA4nZcWRmYdYE3
SuAfOXh/vDqsl+jtHWfBRUjF2Ip2l/Wb6WpJewnKrXPsMqyURjmWEDWJOgNZGX/yDJ+YNdb3HdoI
R++1U0vk9elBIgGPFjuEqh5r2S72GVl7THvJfcRHYQZN3xVeWhUhMUfzQraFUWz7PIyu0A2MOJZN
e0v2OIGLChmE8oBLsC3j+FDQjbhtepWABE4w96T3wFt0RhlFhMxfjuw0cCxyC8gByY8fX7rfl29G
ZZqNuguhO9PZk3W1HuJKBp+SPWSIJ3ajFdsHpaqePv6Qd+4PJ1/Omha6c6SlJ4+4rofKJI1ytnLM
HaCXawZnmBH+o9jzZ8fs3zdFxD+MRXgMWAQQ4b59SqHvlrMUhdkDmWym2/Sy6ktpKc4FOOlA5t3Y
SZypzit4tb4E9PVghdNAS7FX3JjlizSpwrzCaqkEdmG2vhWlUdBqTrgFsSndRTIRJh9fnNca4+Tp
pd+PPM1BeIso/+S9onWbR3W5pA8cG00Ez2GSP5L13ZCQPQ5E+CA3aa7QVtQPBthXiNpOlu8H0YJD
iwlkxtyj15sakvX5GM7hF2O0wtgtjbS4ZR2Z6IAaS3Ykwg7QaFFnF9LEOuQuM02LoFRrooysmuTB
OGvIAyO0MTxPnbApPKXqYN5EbZs80d8siJqOEh6Tjqa7wjU2fadIJs/iTxzsrCw6yu2huBO6DQJQ
6WZFeGY3reFjAHZr3npLIVBqGrqrUsn7r3ITEZ+e5N3wmYNtraNOLydHMNZ/RKPrQfztA9AaJMOw
LaYPRkkqn2PANavpSj2PWRUHfPafqvBX8RyieGhQdF5WWfnbz5NClXmYLqUYf0zg0k2d+DZkJE/X
hROoM8mUHz8v7xz8GWmuA0CcFaxAp+r1apKspVZSIHJqu1LmZ9t5iHtr/jKMQ9wEFgP/Cwz9azJj
nktIfuQEdg85AKH0yZlX+f1lc2huAzVhrM+E4RSayV80nK6RhgcaK2Jfguv9UpE+uanH+mBiHjpw
/jCusQ3IbmVH35sY7XbioF+XeyH2RIBEgTzzqpGuAOZNqdotbdE0SEdC5m25+IQe9NsyhMCR7QE1
ArWZYqzcrl+LFRthOeloHQyEgtMj3H6Ai+5IXNPrDfoj6uuHPFcQQd+JjxMJQJv/+rd82PXz/vnH
2n+os/5T9/TmvwQlHYH5pv8h5tsfLf2w/wscW//J/+n/+b9+vP6VL3P94z//43vVo8Dlr9GsfEtx
pd7694g1unjlj+RXyNpaBP0Lssbl/ouWFSsrLcIV+sq9+Zu0puh/AUjgDWK0wPx3lcD8TVoz/gIF
hAyf/3k1C1DX/QNa499BqU1SLJgFEDL0iv6Is7YeiP97zbDwMGO+5LCoIRlhCnm6aSy1JCMCGYv9
smIL6PdKJDgEMGGJJHOYfUOxB5twng17ggSyvQUpfcdJ7XJ20m+/XLLrf33mr4i1t6vX398Eoy/1
lKGuv/vtM9q3cVaEITECdTbuQVsSPKrqyVcDkPJnL+97P5pryM5DCjc75cmuTNCmJsdFX+w7OQQQ
idxpUs+n0NR2moiVTR2SppZFI/FpSiS8JaGtYIqcaZYKy1Xp288cERw3fr8N1JCcgwGEsKKcdhMS
pTW6xHAkzFISYPO5uUWdw8y4vBuKbAiyeDnL+i71BRKmzENXZeh+hZ/2zDHHZqvoSXE244zB5d9G
t6hpnqJ2JsBzP+TtRmnbTZsMQeikTzNsy9ytzLh9QZKkk0tdtJlbz+d6t6Wt0O36RoWzTxpJI5kP
wJuQihedb/TFIZEs0rrve3Da4Auk6TLMaSJ7lXqhp3tnlpKfijoSsQFc6XllTnZyetnjKNnoraT6
fbTgC5PJPyNmjeIEF27sXEayVqxgq71kp3dLmcWuGhFpFubLZTX0e9Pqwudqyd15yIc7RZkgzlVS
w1QM8SQbrXkdNyK9mM048+QBiWO81I0vx0Cm0AHmD1ViBQY1gW3Maz+vIlqlKS4ac7koIythDgxj
Zy4eRyNUkcbbqStTnbWWeWHGzraigM3jgsQu21xR3P11aNX3oxbrgTEzQfVSiyNqytAu9oq1EWW1
beWXdCE8McYiMGJQXcT7hGeWYMNnHeCUUROb7hFLb3r2kMubIV++pWFktO7QhCU8X8kAuI7PxFHb
Q9nL803VKQ+VWhleL+SD0GvpQhLLC/lD0aVFvA+8V4c0imhmIMw8BpB86k0qb3I6K9O2ILJgS8iU
fTDzWPebEBaSLYj3KyJmQXFCHVM7jbqv1gS/ShNXbT7UflNW26nsvjPnudQKXozFuJ8X5VDK+l5T
cazNRfGNvfEo4u6RxC/da5eZOc9sEmSGIWxXFqS3RDIZl5XUK2cLma4InbivqJoZ+MkFJHwmKW5W
kROVCbu5yLqs9OAhfyEInN6FIcXnobqkt5UWqfddrjjPYxxJ105RMO2wumV2W2m0D5Yu4u9tqLZX
6dRb5GKT+ciUQ9a+tXSUzyLCeA/8B5ORf2jF+1jisU8XKXpQGj281Ugtj72xMuZnghrVSy2V4ytH
FoYf0qS/xW2WQbc1wTp6VqY6d84Qk/iWkw9EQ08hx67WjGcHQXUZQA4o93lZD9cEmE57xyTDuDPy
+tAprb3vqGKB/0rjbae3S4GdyGl2S5tkT2U6Lz+Jx6T+qKGxzVr5Xe0V8wFnvngy+ry8Hpxo3PdL
bN6OUzReFIiMLxJZ5NdFJg0XfYGX1B2lujozOKScI9OotvNC88Or0S4bl/Ysul09yzMK30S7Jm57
uDDSmXy6aPyeIb8uXNUqxh+5ql2YfRnfcb4ifa8BZuKvKcdDS8iM61DdSi76we57Y8gvfdfXT6Xc
PRlTfYVQB7xrHcQD4ua0YZrYoPDuPJ0OsNF+K0fWLq+l/+jEPSre6ZgVKE0FuvcHa1IO3aBa10uJ
d51/vl6Gwut7OM75WZ2noKDq9l5TYN72s72b8gkju36hSMajHtE7d+cEqE+75h+pw9j4tv5ttkC/
dHrzwiXR/LwnIwW+dZDrgItroNhks7vJmPkIT8VGnQBkd4ehmTZ4j5ayuwqHZaeR+Tk4K9KbZ5Ik
Q4TNX0K5PlMLKtPUZaVV4FTpz3nY9V6nOF7VJr4ybRQ0Jy7KvoNtFYclUx5qDX5v6RZJ9GBJsReO
w74fB7+KtLNkWjY1IcVjjC2y2oz1QzOcEftNHCHsSGS6saV2vkpikdF/78cSBELWbZcGsRJLCQkY
o7rLLALrcr7e0F+oZIak6UGF0hmlli9iwVDyKSbTuwJGFsllvFPN2ty1DegZZrXpRLWul6W6j1tC
G5aeyqWpd5HW7xbtjjMSHVzJbYefGESRxpo1QXNoTlhhB7k/i+zeG/XcQ+d/3etiawjym+JYbGIr
9oeF5E+TlRyBqUVmCoPbsvbonwSpAzfYqlxFIxBHslBt6G4i3yB3ch1kAoG57jRw4fL5i8WC1qdX
aa2fgRN38+FLHifPmv3DrJjz5Y2eb2vSkf0wTi/FdEFy0Z00NVZAdCttRkW6jtXWX+rFvmDM604R
0XpVWPwA6Vd6NW5p1xi1S1EqZywgnxS1tIV+38ttFU0f7EOs19qppY5jeDwYjGT3CbGR4Bw5OhHQ
rYe537B01MI4lmUoPBhZQZQdanLugk63H0FLEnwxbTkxbtrBdAJHqaJ9N24ZT1PQYLK9jKtpcfVS
9euo8cF/V/4oS9Ut6nPlui+bllVRfzbS+KpZ4JJXqfIYMgTzO5lMdFXZMZwmQFlvNgDB7lPJTrxh
6HmnYmg52CC5DUn4lb7CgEeMGEuaTuAnkZtNqn0JoVwNRi2sjqLTa7DzQ/lVbSWiK9LqMGvxF3nu
xcZIhwdp0D05SQ9ZkhieUNU7ZaG949hRfEG2+IUz6TA+yH8J49kFHk066pQdlF7a2ArY+lRRHLee
2JkI9ZhJh+zv2btWsDVR5bSXlDueFeLryuxqJKdUaB1khPWnWwtjb7E6B4xyMw7O7dj0rdso0ww4
PmdNGMg/ZCnqpfhrl0vnCemFsSP8wuCsMs3OJbq/wE7qe4RFjzHaEXdlvEbytmq/m+oouYuUhDuw
9tW+r5jsRHJb7yZYm22l7jioPg5zd5Vk6o8MFBhpLWa1tSGyE7k7e2Oj9y7zOeDlfb+rS7ZCICX3
EVu0kNtnKcSe0jYVXy7/ZlfVyuCBa94ROEuYIZI/ppEFpHdXmFFxbvTRo9yF8nZoDeGKLktdAYrY
ZVJ1J8SqGUiayzZarcP0NAMWDkrNNrxWDXqXGGgUjn9HS+EBgYVS0Bgq7GPXmy0Ve/pNrWTVLeCw
0yeftwQhcOhdNHD6r5i+waKpUanqAYuISd+vfDTq4QnNhn6PN+V5khX66AVCixT1Xzn0ge1A+a6t
iVVFC5IaxrisbkeJYL5GnoKy2WP9/q5LBAZn802uyIEUc4gjGMjt4ljzpbg7SPhDXDavs1gpSRwO
ZZ9ExdtQUm9aue/If5cOWVFdyiFtmKrjGcglXx7ouTrkrxDPdLukijdPyejLU75zcvWIjPF20swL
ygNPGtiwJjoYpThrlTtMOftoeoli9TyH5kRkyzYfghocBVFw6FyeZX3xjUHs7VBcUPIEdZR5CQ4U
M473VnWHozCoRj0oCcw08JLaZHZO1qNG0gDhNoHahIeil722bz2zOKctZ08kKil7KZ9ussY52rLX
17yHUXVNVqJWKlvd+IFkdYMMV5UubCN1CZvR9OySs8F5ndmBGV+uOfe92M7DSPmCl4EJEGwBefoG
Xb4nOqrJ+vO+ucrqYVNhoF2ab0jznvT4qe5fpJlrPy6elLpW+oLqNsiVa0TOomtoHmaurF4Tr+hP
NcFXUr0jx2aMXmgqeiL+OS2I7pJN3b0k40Rp4C8FMc/qsLHrA+l+r0FFjhKMgzvUMB4h1eomSLiC
9QdOzCRSF32ot+4bqJwCyeGt+5YjN9aoYlRx6ELy4TLPaafbCUccKV7s3JdYmCgPuMKo5ESl+iAD
LqXGr1T5TGffJDgWf41+SJjDSZy/Ug70MIVdGnQbknW8hINqYd5ozXejWAIs9G7fbqWFv0Osj03Y
kgqEGGI9lFIqGxOpJLlMXejnYw7LcPLUjleRCLRGJx6t3ek4VJymdLN0w0n51mggSEd3HMICzFm+
WdfbkS7spBGh3KBsngfmBhExu48FGoh+CRYnDUaewHwM/R7D2+y0rpKofiY4mavzmak+DZEgaR3i
mSOfD4t9iCpe+m0ji6MZ5h45CBdqml3JykC303AN+XwuBMl94mxeSLDNKuSm0m4Z9GBJA7qGtyRX
uLohzgm0OAxQkUzzzIxJgrL1i9JIXFO/StVvipJ4RaH45lzekDJ54YinsbyKytFdou9GZW+y8SKZ
YLFNjm/ICcVTSELcZZf3W5UoL2x/ovcgXPSe6FVSSYzc2dJDyVyBpoyjaX2ZiTpggC5viyy5KYV9
E3fZlyRMa4Ld1kjCnjpCxivBX8F9p8XzJhuGi7FYMMWxMiz0zjZTUR0LEf1siu5ijOLlkOTj3aRH
zlmogG+o8qw41MOau/dlDu2fmjpcI2JjPreVVipTIomzioDzCZi5TKLtGHFWGKT8B6p/osr4kl3C
6NBMbWyabZOTBlFs/3fLQHmxMivbN6EQlwthjBfMgpzHpiF9OUrTtRYrJNIQ9Tzno5toU3SJsyeM
VrvW7Cn5limhfZY1RroFfN2dfdxFUU7FgWjIGTSslPq1VY/e46QrW+MuK+ZSjfY1WWyFP1rNdEtt
2BEsodj8j319CNf6ZIE0sq+FPFznSlju+VWIz9eEOoJpqG6Q4JH1/lry2Gv1g1OBQih9LYqktT4K
10pJX2umaq2eMO/Nz/prSVU3mURvHQ6WUk/tiy2lyZ69jlQLQvnyQyta5ywpUv1ba3FSdZkwWxe2
EtMf1834e4Y66qChzHeNhEgwtxJCujbSLHyOlk697zspva0LqEEksvP6Kv2XbGX8ZnUhLmyzkD1z
rS2XtcpcYqaEIerhiBJGocafahI5OmRxN7kz9t+7DGx7qTkPeqFKbkV8kVvrjxEMKhcr7nXWKeeT
QRBimQ9Pi0l0Il6A9GyqJuHh6SNOnTIHd9SMydVVM2Mr9y2JRoJyN1Ei9jA1ZhXtSr9rrYcpF+xL
2vCIXxNxAnAVJ90TxtU/xjMaf09MuRUsK0TRLdAWHkiwVCyXlvaQBbYko2nUVULiYtXoWEydxmlv
Ch6nu3Yt6aq1uKvWMs9aC77qtfabXutAsZaEjPWc8zFeKnKd14qRDJ/hIl7LyHwtKMlSGi/wDJm3
/Vpu6mvhuawlqLIWoyS/lt8H6lMS8cJdsZas81q8MoBuPpkx0tY87UZiOuBMiqBEXgH9b3uAlkNU
uiPL+T6sRlKcDedxtIskELW+j01gLAVCR46z5v3HL8073bc3H3vyykhmpgF/mfP92FRoFQzOVQrK
FY9By83Hn/ROk/PXT7JOxOS9QvpiJpR8H8fjsxQl2zAdBjKCrBeilT/5VcrbQoRuLn1AG7DHei1p
c55OOP97pYqbtD/L1xWHV90+09dVCCaxdk1r3NkPECE26bpaLalW7KVkXcLmqFW22bquyaNaLv/q
wP7RoOB/kMHybycEvw4I/uv/o6SW1Tzw78cI3lPxXL0kjJh/vM4k9i//+R/rv/H3IEG21mAWFXoK
jNdX1dvfcwRZ/YsGvr3iagBisVP/M0dgwoBQnH7Sqv8D8an+M0Zw/qL1z+wOHDe9fxQ81h+NEdbn
9pcxAmO5tZXuKIrF3HHFgb19cZ2mRRmtTv2Olwc1XpOvIvtcwL7F7sP4QVyy1FXEbBpiQ3DL6M52
Hh9/uVjvDBBOdKaw6piyrDqkVdyJVeNUIFyCkmNzIP+bMOI1YFXOPXQwgtDTeLZ6dN+5TFVYD888
0DnZsd1IXOxAgLwnujK5LzLs9B9/JYRHJxfGknUZuB8wyLWtjxDz5MIY0YRyLBt3kKhz2ZVSm8qy
pl9IORE3xeM09hG1e2UlNL3gGGR9bJPHvRBB6k+6Kur97Exj4w0gYuF3S1KbePNYGvoTDqLoJxQj
tlWE31SHZRdZ9dYi+yn29G5aHnPytc6FGvXfxzoRBNTrpFy5naaV9q6LbKogeKf5TumqtrnQsGMN
ntRpzuPcSvZ5bokfOKjjn5ppx5jWeZCMG70YMawn8A9if5EjHJizbUvmAZm6Chq6YKHZJUpjX8rO
QLaZM4IgIETNRluO2ssstpWBrXGNv+qJn7WXanDVRaqbQ4Yl7MWyQxLg0Ag7/CTBHhOoeli0QVcI
rfERUUajG4egSTfD5JTocg1aw26Faa8gyjIbX/JmzTEdrOYrPAHyvtQcuQpUxWKJ3Rh07eJ2gmKo
CIvqUapNgmqd1kETZbQLCyJ/1CKRt0oadxQqcigpivk+RtQPzlbp60Jz9UKu9yoDBFK6dSbcrkXg
3hOtdyIR06psq8CG9gD2wproN5SMTAY3onqhaOCdngJR9eJ5Idia4GylE8kuM+2pPk81pagDmrec
I4Qh9D39gqW5bhuDHo0TihgfST6qV1bYzz8Qc3Zkts6T/FAyaIXCEY6S7odRKO87gV37fJwj/Ss2
zwH10TCIc+bxmZ/YgJPdAXXPcT2kdRsRSunNEg7ad6EX+uUs5WlOw3Is7vU4Y6DSOgybPMOMoCjM
kyVdMr4udG/CqkavQCf8b1PmI02ZREm5/pNqnqk6AzUKX7C9Z7BjJywI3OiKlnxd627aFSqF46Qs
z4DiRvv/MHde25EbTZ5/lX0BzIE3lwuUL3rfvMHpJtnwLuHx9POrnm8kEmKxVrxa6RxdtKQEKpEZ
GRnxN147DVJEoZiHHhKdFiVXq78rG5PN4CCJsjbMbhRrFcEKe9GbAIZQB4jzO6KZhN0rcNfBtQcL
eGfD8gviJcyXRr+DqxmoZxF6IFRGOOVKNxDm6Ht1V1stpeq8p3fWw8N3G6kUEBaqgft0lgnQwqSY
tyX27b3npGbI7TS1x9/UOKezKUEneTHamEMv5bwoiq1pNB3l2zZztBVlONGRZLZGR21zFGfNaATG
9UD2Nrr6QCPGU8rRFrxvYTzaoVW5oxw+lEgnW3H/RhC3UMoewmVLkf0nhr+3cQsp35K39I1+Qc7q
tto0yed9ob6gAOyZYtci7XiegCLEmVyir4OxLLzh35ZJ/V5FEB7+XyZWwuld0uPF6Pdj5BrsqSgx
F4GTvcrlcF5hXhUwQaMR7aamXuXCOi+V0asI/gszG66tBmF1C7ddX7krQG4BMCKMYDdTEEgg2Kxo
0CAIEnHRk1dlCAIkjO5kp75pkxjUW7Mc6Oqi1TvtirI32RKIjbg67pgLpS+U302kD082Do6qwi+w
jXCDl2DRoociYOAHikT1AGStNTBOfEavEwA1zs9artHFhBRxZwfUfUC6rGBXewdgOHUryyjcwmKW
5dZa5rqDhMhYeEkl9konpwt0P69pVtzIhWhdqQpQrnGuwW6gIQxaBOoQknzxMDyLTHmLUGy6Vgru
D+FoPNZZcl7J6SWWQK1b9U2yxjwYRZUa4CJSFtM+1/XLXH0yenwAI+w+inElEkV+nbijqkrgoYhS
e2lh76pBGzCQVuN4H1ptfd6mLL4ERuOD4pT3fmlcOHW6kiYtXlBfbRetXlbwQKcmWQAkxSMwHJZ1
k/VbQyt8j/IfIox1dY176D1qDtdGjcioJX4iLbML5Lj87ft5slT8aPrhywO1Jx2hxxCSqDv2eJdg
vpCuNSNzliLQbrK2wSnRrN2pG2/rQBKL1LfvpEGltFdq6wA6zK3mYChRSPFC7pejgi/6iiKYJ2vl
76ANkoWljzd6qawcYCdeqfgssLyq6DBo7dYZxstaGjRXsrJF6zjXZTQ99nHnHtIFm7ByBvPnQTGz
W5+I7dKop0g2aXwX5BKQ8Gl+TlN0YZbxJZYy0iocX2zxqoTOqqrFuVM3Xp+XMGt9pzizfa1ooLQ3
YNGdunqSemUfFzhFU3PfOKV/WauthYV9NHW/RmSQPEtAcjdr+V7KwnXd5RetU4zPg1JSFitl7aDU
Kpa53IkHzMuo5Z4rtICCFEXCQjEmZGh07pxp2q8cJFExhFMeu6D64QzBmWVfc6u03EY3zyDjnqV4
MFOW1r1wipaFLHaJSpXT0n9o8nBWJzqloTy2I5pSiCpN4SpGvQUcWhtvJHwuqyQ9663gcmyDeDfp
zpMyaNU6UkWPTGcQdCs5qcuVxC3xWo7wXm5KClX4UTb5WewXK0OhckQIWw+Fde+rSXhOH+MMOZbI
teTyHijwhJ4SHTFqztD6Jn1dwj1bV4dyG5JBN5XeowgQQrH0mqC+y8vGwAwdJD5QJz+9k7TOK+Pg
aZKcbV5GP2iOoyZgt8vA7ExczhWs0wR0ZcOHaueZZqteD3J9ZYN0kKhZS6W2IbBq+Lg7lOwfHDP2
qEcpVPgTZI9Bb1dqnrkictacKG4oB1sZ+TO39x9GUx63B/lkqCPjvpPqe6fAVCajiF4PUkuGFLop
olpXwvINGnLTXuJfG5HPHijJTd2I8142h/PYl4tkn2ET61aqcYdYTErTJNoFQtc9OmzR62gF+1Yg
D61h3StPhwKvbgcLlUBnJXrklaGVrdXJgt7uyLUEVDFXz1VUrNE174vOE9nUL6vAj4BHmMoLP/DS
FBnEeU1F/DAw7nMtaEld7N8VwmvuqLWq7AXagBSPvzanJFonZr4fS3mnxLWyH0zpknTMelST8U2F
2S7QTVnnnXTuB5Z9NRTtsMGs94zwm19FRlm9OHYs3CH1L+3UKN1O5Csk6j27Fg/ANVZTOOjcAR3n
TIYSqJGHegAyNhxewuscw1MtH1DJiMqYkf+u63RBlVvWuzNgeyRFaVl4hUaWhhssnMywLe+ivN8q
sekCl+NgUcefsVQkV0aQXZVRHasLAcnTCwzf7WP5dVT6pR68mE14ZiHG2mftDvErXINIfjW9Q0oq
fx2NbESwSl/3Dp5WfT7t6ky5LIUTPuVaxHFENmOVeb2XS1WCdIxfYxYGP1vdngj7xlbGJWRfNRNW
0om9H+VgKSHiNfVZcg8U2Lgd61onDS3q8iEdqsbH3XSofWJ2Fb9JdUFvKJZSP141WRRf92IMS2/I
6OR4WRA3nNF4b631mqqtm8KWpN3XWdbohqVU3ZlFZv+IrQFwU4HwkTfKtX0pYK7/jqtR7TZyzY5X
nQi/uVZre6pAqpToXl7HxrDNyBhJe9LILteJjK6bayR1ig5YUU9Pdl5mT7Y5cA3QpP4H1Jx4JcdF
+sts5PQNl4fhvkIpngsIntZujzjCmdYjyelRNtLBT6AudEBqoP0khrgnNHa5GjKXdpgsnMbSfwYO
8uQ83ac3bk4mtpsN+uXcV2qHFDOho7Qetb7c5oVDd1fH8whztaaPfWy1m3BpMbUlPm95yn6xQkrD
vogxUm7LurpFEtkUK0vPu2BV+UP1Ux8mPCZknsDxakWPCsZtvWfawkETjSr8No+l5HLsHHEZO8Iv
PJwEU+kic+wyXYGBQGB3apvhtixl575rBsp1kS9bnhpoibof7SoZwE5kMHg7DKURaZtCppNusYZJ
VgrENwkaidkHK0FbMQlka2m3Nn2IQbabKyeBtuyxWQIVqpNkX0etP5BCUbqiz4a3CSrR8kjMIEXK
F2BzWXdFiIvzrtHC6VEv/B72gq9Ib0peCqSA8rC9HmNsSxY1SSA9JSuP4sWkZoHmUkgdUm+KpZa6
dThItyLVfvmhlp3JheMsUA/fDnYmmcvSktqrFM7oKzsdhLRGHuB7GaDjyZOFHf9C/Yp+W4XM77oZ
g+xtsjEvdq1+aNsL7iQmkSrDlGuJy3QieY6CMiYEGUWKN1WT9/Rg1KSHSlMjvg+oSx8vtBaX8EWf
I5u4QqFVVwBpFOJX5Rh0uRJ46tJlGWvpQ676Ec3eqmvBaGeNry5NhO/QpTDbMkTmGP/fDaZx/o+s
l0Bp132Uo3ZnB4Gb6KTYXh9NdJgj6Jq/EpQEwRpDYRUYGCea6cqgxCOv8G3jqcfiHefm2CmMZaK2
3TmgpjxfAPUHB4QtdCatYC7ZEdYmbTs9oYRo3JpV3smLNA+4j0Adoz/phHbWbCSwIdUiI126k6My
vK1iM/2VDb3xI0TXIKR9iJ35NtB8ysookldveA1F8kKqM/9ZaB3NtREE4e/Uoj2BlWHRPYMfL/Hv
kI30BxEqBpjP9cbxklTWD+zxgeykM+zqpUsL/y0A+UQPXeuJe04Y+pxGma7kCyEJJ192Ku6kiwzn
AOGiXFj9DMZkvHPAt8rgUCqHEzZIjPzKDGIuwdMA0E9qp+ga+HvTe1y1ogjFwbruMJQ0qwcjNkW/
sq04+RkII3E8WlbO3gincfDktANb2E6m/IPnTzF5Y0MC+3WxZFaFpUQCLR03PYiwACQRafxYKtFU
SaZZ3dYbA/G/bWEejNQpba2JTcHi60d9rIyCWj88CtwXRNU/ENoDm/Kd2kYf4YCkFma9iflPFgaU
Hc9S6Xf826ccFCgc66A2pFLNnj0FN29FBSIJrkZAUecQpblpE2G+fsphlPelN5j8lJbIHql8AUgH
D/zht0haYpTCpjl7qI65tdMedAUKo72a9Ei/j7g+3OEZMpxg//1zBhFwBrrMM1WQ8HPiUUqykDV0
9zeTybWOVlCQsOjyQ3HzrwLoJzW9zx4Dl8UxDYqbmqXNKvMFCP92SOR8E4X0ASw1j89bdB5OUMI/
mUL0c1kOsLAttAVmVXna0ChjdfRzWzvsVzmYvjvTV7rtCATySvgo98qSn5zQ4v/ncjcOerrIdyD+
JFtzp0zHptcg22O9USWLLU3qDD5SBwLW66dEvmdtFZY76D80eRzgSPgXzKXMjBjwUSkf7kKpVLyZ
SUz9SdfrKgQ850jXndmGJLJ5WKOjkNnDv99skP8pyyJUAhrqD4/03WZD6r3D3XaoN/KURjtk/6mF
REi5/9uVAmIeFpzGhtbhosw2WzUNaOJWdb0ZRaysAKP+CJzklOLdP5ejbvIX4oo8AuXgA7D83U8J
uCe10KyIG0PO1Z1S6qNdx/9+ZRzkXdhUByvTA5P141OaeqhGqIP1xjd1qh5ZY1y2WdxvzTZKTjTc
/lEzJxJieYUYPyxCWDrzXxRZSSnnVQiziVto71ZRQWUo7kfFtREIuJUgE+pARAvzPhw1bm4DtahX
TMHQOim4b1ReYtFaPRHS/rle+Ya0MlCpY1+gjPZxAqa4abTIiuoNR94vewS/2dGHN+2X0QzeYCcC
qpSqE5Hmj8zkxzjKQ23WDmcKXBlr9lC1xeTDaC2xKdmuKz0op3Md1tZOVf1wN8S1ei1qO1mqRQOx
GS1j1ynTaV+GoXqpaam1QyUQnKNV9ReAHKnYqxnoBlKsflXZWrL8erXP+oh/djRyVJh5cFzaALk+
ztCQUqsyanY0QqDdwvSD/DLrBX7PWuOX5w7y++GJb/LPcAWkQIVHhCG8Qk9pFokNMh3ViIZukze5
us5RsVkphlwC5wYC++fH/avu4P9b6+9LstH/hzQi5QAW/ev8O9CU/tPqu/iZQT/aFHnwf/aHf9z+
35v3XcA//9//8on0/4J8y9/o+xpQWNW/+UTafyFPRgPw4HxMw4lP+B8+kar+Fx1+PhpnHGc1ulF/
NQL5VwigQzRyYN5wakPC/F8a1X/OZxhY9FuDt+KT8/rjKpFUogl/o6j/cT1iYJ7BeejkfWCQ9E87
J0+RvjpxkBwb/BCV30Vd0ugsr9Re3vcmvYS2fiijYNs56vLdXH/y7h+D+9/vPgvqndWMVpLUcGms
kOK968v/znH875GZ9fcvbstlrLZhK++5fS0BFLrdULvxBER/OFcNCVT02/d+wqzLSDkc2s7Eg4R9
rogzSz/l8XZs6meZUdGqaFKqurxvAcgMKm4cEoB3ezqRCx2Z+jmDNNJszGFhKu+rAbTcvVWeCOqH
zVD+HdT/mvm5ujSII3+Uy1LZY2W90rVgB6SSErK06q1iYyTdJUZqkFAGTxuCDZIUV5agn4jOuGOU
Z4NjXAaKv5RSe29XzXlM/1OVdzghJpgxlieO4I/J59+vODtvitKwO6uAwjUY8dOINWEZ01RNfjt6
tsNlZv2tlTG/VClppzRIfct7JX/WgFwOp0jAR1bG/NqBZQJth5odDxFohChjDqvMPkFb/ZgH/D01
sw0fgLBqTJmXzlqIIxqSogVI9BcrvJSFuvGLExvfOrZKZjs/oG1oFekk7w3tzRzqfZXShadFNoLH
pDydrVMJKBr+Izgv7QrZWAVKC0wgXwLQ8gK7XvajvIDXsxC+T7makrs1XVaAZLHiXoQGyL9AWuKd
RT25X9h2woW2F5tBdrxOTZddKa1UYNqTLq1F4HhalwIeexjGx7JtVnCN9hzlOW1KdNspH4YXo5xf
tlKBT9e0onEPVmC4wB+AN8GwxtgVhbpKK/o8QbO0ErEm8Cwi1dzWckGBqr+Q2mf8eRemeAUt63aQ
CnRhYsn9OkzxwvJjb7LwANNvYrotjSauv16Ax9bJLAaiBmiE9hTL+zG/rcQzCa1SnGJj/7ltfrbN
Z3EvjjuRtSl7yKygak2ZqzeYR2W95U11vBnG7djUy0C/ivTQA0W/KnNjqY00k6NwXw709g/6hKl0
p4lgYzftLnHy3chZtpCC2Bvb7sRC+wgG+Xs9z6JoXgdVWwrWc9eVy159glTjivGZW5BXiKdpsilx
We6J+T789k/mZE4/YVsOkyI18l6z/ceRu1BtX5m18HxZQyFW2o7pmxJbbC3jsjFpoDToVQamtdei
hsYDDJ8m8NJWfgxSoMp4s7sBC14oxr40qfweFE3ScoNEo4fCvtdFBwYoPJF451ASp4GFPToFf+lM
qVGhKn8rDCJQAMFYxo2TCnwFbgtZsVYHekymDU3wtlceiuLcB/tg+nd28lYoNfDLk2ITR6bjEGPe
JQ++ZLd9C+h+T68PQYCBEvD/pKtHc56ZavJfn3V+Y8C2ZKLkr/BZaU2GYeq1uerCawgFv1NZDpLk
KYJzP8d14tkeNzSwqAfqC0wBwM87rjk9DlQtR8XgeFHOYoDQJuYAiok6BZ2qr9fDkSPWml0mzSLW
KuvQDoNKvwl0TjPp5euRjxxgcxk2J4oxfskB3ivhGYA1+idepL1m1UbJlBP5wZHgYc0OgrIP4ggp
EHnfSJzYD13/U5Pevn77Y/Myi/3AhbukHlkXyHhWtJSMEwfusVmZxbsyLfO4VBjXJIz4besq9YBO
KjbZ4UYXt1+//LF5mcU9M83rTql5SO9fFeZFXL2Y8b8q8P29qGexqjB7cyqCUd6HYpHTiTUWX7/y
Hx7/J3FpjkuvnAqoWjfIe+RpPGB569xvcB9KF7kMHy+2t1b0Q9QlvWGKltta8ZET0u+Qo6SNF3iR
VKM+CqCP+mkvkg3y9CunNnaRni0MVawCn34jJhtShmxQArVLmNuovaqj4bqzLlSuw3X2E5XepTRu
G8MDG7+NgiUX/TJ41IP4RE53ZFHN8ctSZw3Z6FskRYKCbwX65pQ14LGRD8vtXRgzy7EWKKkdLik3
8XimFaegikfWqzmLDyU+aPQUzGmf1Y3b98kKRdtlaF4Pvk0j95Qq87HXPyzkd69Pn3WSUB0mVIZr
Sd0K/cRGOPb2h+e9G7el+cqOIwFIIohUwRlaQtP4ewxaN8lOVaWOvfssUujQygwE2qd9GrxAZ/er
U8YWxwaehwooJr2acVKLcHlAGvy7hspfW3iuK9oPIeUt+PN7ExSIib7MmIeXUnAiJh9761mAoI4o
ag3IxB5ay6LpVlrxn/rP0QP1SFQzZiWmIJH9Qk6caV/4tzVcHN0nC6fv9HUAOrJU5v51gHMCXYyC
ZN/BxDe5G+SrEKAG/vOu2r9+/Yxjv2C2SzEJy1prODxDbBr93kpqN2pOSX0emfi5jG5UpFgFt+xU
4HxoAoen7vjHxp3tzRDSfYPi17Rvf6axp59Kj44Ne/jzd1uzbGwpogk87UFZh+PSP+Ukemzc2XYc
HBEMAnnJfaMD+lFua/PEyXfs4822o6SW1H8PAwfBZSdfK9zBtBOSh8feeXZeo0MQIWjGXORInXSL
sLj5er0dG3e2F1WnjqX48Okc7jXTxjC8b407L/YGIKYCXPh433Bt3RSnLAiOvK4+y8VVh3tIVTFs
Ep2DtOum9fded7btkookUdSMmwXXg/Zc9W/fG3d2NjZAYXwEyYj81s8hOQ+B8Xxv4NmWk0H06zT4
pz3NNj1YhMk3J+Iw8e/2XAoJEotCfdrr5q063TanLrCHifwkd9Nney6M+jG3GiYiLq/NpLluwaAO
Pabmwt4O+b+z4v7r3DoUqd+/fdAg9BkXPCWUQ5DGuwL6/Pfme7b/yq6uuqku5f0ULptxO5yysT22
oGf7LwsR/4kSjQWdbtDoiU8KQ30+3/O2dyuVcQvFeNqPXBpQGQm+l59qsw2oTUoFXoB40We7XF/5
37w0HNTP3n+5vsGmZKqcYZ/1CyPfjKc8WI4UTuY9cognBW1y5mFyfvbiN8TE9QiqSIMa7og7HYnr
qLn61hL54+vzbusk+Fv4nbAm7smUkto7Jf/19cBHjpW5mW1W9aUFABc7JWQzVFlew+vOS2P19ehH
VuBchBnJNCeVsTDcw7/wlAOg+Pl7A882IwppWplbTH0nlqa18dtvvvBsKzY5WCt/sElOLdud1Mvo
uy8824sjorUKiQyxr7yCxti2J5jVR2ZYnWWlQqP3boV8vzzcp2DXQpSkv57iIytDne1GoQfIqx6i
h6MLVBl9t0VtITgVTWeN7b/CKQy/D5tSttQ+wCVw2ivxcz2GV6GTemGLuUHuwuNbOsb9AYpdJbUX
SLk7IogWKDepsh71lSaVnjLKmygKTvzWmYbn328zO0ujNiokTfA2dWd5PtJOOihTBKBaLFEcdkYT
R15r3Qyd/b2Y/0dy792GRniHJ2TpuPfT8ApCy6U4cQE69tlmh+zQCSMsU36J1a5jBSiqfxlCr//e
mpidtE1N66o9rLZGU7wqTVa2fBtJ6omvoB522ScH+Z9+2btJSQEjiVqow14V1FK6wW3RJ8gBfYbF
s4+OlYSwXqBKO3Vs96aCFIwRL0otAtwOW6rE1Aav9EKJLopcWqTAuRNL3jXIWnz9449ttVlsmEyl
hhvKFg5lBPPi7TCeuvwdG3kWHIbJqlKSFaLOiLzvFmfsr9/4yFr4IxP7bj71qfDrNmHcSNnB3Xd1
c3TlcDwxH3+26iefa26NCm58zM1DTOvRpY8gISSjJ0OrS0r0WtQJN1nttxM/yp2zjLtfuXWnq2sD
wLiRm4u8ek17fd/pq7F81KdsCWYX6H2yLlVzEU8GDDdtW9YPhnTz9VwcdvJnLzuLNyDuYdn02bg/
iCyg6lH3JUZ0SCTAM/r6CUe+4h/X43ezTbsHcocmj/tCL9w4/T0234vxc9O+1DDKMJLzcS/T2+Ni
8s2r9R+G/rsXnhTw/WNJ1Q7w8oGLjLKmWH9vLmaBIkrLQRliZntE+y9BbenEVzw2x+rHU0ODyCRE
qxCALKTbwNvbcGy/98qz7V2lGWg0PFr2Jk1P4baP3xt2tredDgEpM4XNMdUL9So4JbF/ZCLm6gkS
Pd9RsfVxj6a+cfHtYWeHvhMnTYfd/LDv7vAr+FWm9cvX03AkFMmz7VcaZdAIHPVI2Dax9GMA4e5r
6fcuDvLs9G5jnCDCfhj36OvRMxTfSzLnMLZuJDUucoYdIogF7ik5kWOf7vDn77bd4DcBn49htTPj
Jh6+t3zn3iJI7UUl/C+y9/AKIYbnVILXfeLbHdbqJ7FTnu06YWr/2XU+IlVK98PhaDYaryr8lTlt
JQRPgzq4lqFsSQKVpwJyFjDE0H6r/Rz2M1pK/q0klaui2Dv2NQvXG2lwqHeJeDSB+Y5N59Yxqh5F
Dlen2g4x6mvxSy+kraGMG9vHQeOm6XemvSmdrR/bjUulES0waNZC9zCChxa3zBpIoZPsZjKWRqHi
SeG9kJ++noFjn2wWGxrg5PAS+nGvW15t4km++HrcP0DWz2Z2Fh0sPHqqMZCHfQCuxrRuA7yw4eSu
sv7Jl6BHvqbpm5TdVv2j0T0HpD9fP/fz34N73MclGA5I9OUIBextaZnnG308AVk/Nu4sfCRRL0Np
lqg4/OwKsM7fOk3+gZ4Gw4u2DxSlffIbBnbbnUiPPk8JYFx8nAVOPGWEOkIOHj+aJHPpdGOaL37/
veY+l5mP42vZFIA557UL/wEWUKSfKAUfYuY/Fw12Oh/HNfUyN1UxDbS2c7dD06ADPKHHN0b+o8tO
JePHPuXsBHfSRiMDpwgIpTXoXL9cfL30Pj8IAIN+fPnKkusOvV6+ZbY2ZdmNcwcz4VPNpWNvPduo
yWi3mZnw1shVNsUWrt/Xb/2nYvHZnM82KgwFMGVNS3LnnymBdq2OuwClBn+8k8P7EDDWpKPh2Bmr
tIivIkVxJeVCcSQYYaEb19XGCMXG0MddTuNSC5JlVbYLubCukQteSBK3lNIt8re23AgUChR8zJUa
FdvImwIY7vDUv/4Z2Ch+vnbmmEa9Uzpc5bnVZ7W5wINu2ZY6vhiG11evsa94BfWlINBoD2deKNt4
O2L1O4SLZECtHevf1toOZPu1uOjKHkhajq5xu5LMdJNwsAtzqcoTYJ4AlBpKCEC3SjU/M3OUypAs
LAjYSYp07P2gv2rI3sbJk1VKt7rSrQw1uyySX3LzYLXqsh4K/GgM15RMhCahteMuOuov6KphEwii
xVw1xVUYPiJ7b+vVudJNiwG9ZNvY5jJ7YrruIJ3WDdR3RJGFAV/AvtfKbCGGn2naYoH6I80hRsoN
rXiE31D+kEYdMUxswW3JDbL7ybiyCtXzE2ttoGGa2/6iT5eTfO+PmIMH+jKRjQvTfrC1swTNwnF0
Fs7oLK1+LfmIl8fylR2bHsTnpVAV+KC/cSlZhvGz1iRXtQbzsaq/F3P/wAffpROTjutqZRy6LJpH
hwyxthNr5bBnPlny1mwv0VS2oQaSa5cl7iFn9mtxJgIXzZcIeWhlEyTooJ3YXkdW5Vx4LDICyIUG
N0k/3XV4TKI1bFYnO5NH4uUc29EpUltgOUuNU1JcU/y0SDPG36l2VqZ3abF12q2vXR9MdRzrpQ5u
0QLZpfWtlKwOEg9VaHmdCUMaiQhHP+fStLHT6lZGKjdUKD1Y2BGXpevbNyIoHpALTdMUlQZzlamK
p4Kolpwl9j5rMGg98Lp2qaINpKKfpKu7MH6IrOs8WDfWWipP4Q6PxMA5zKPRrcEfJZkFISM5KtEF
v/56RRwbeJbD+1h1CliDxA4HqdIr0d19Pe6Rrz+HQ6Psp0TVobBi12exgM2ykYYTWN1DQvPJGrZn
rww8vDLGjKOyS3Sggq8VLOu8QYU4jFcdEXs0q11vR4uvf8iRhGIOZ/Y1bKvxehr2iX9l1HciOddR
Kmm6Ez/m2PCH+Xu3020lQoK+4AzyscMVUrQsx+faiTwTLvzXP+DITjlotb1/Qt12ctIeMhY53+vI
WDj21q93LF0zOfEbjqwhe5ZWqHkjYZXDAc1VTWtX6SmXwWPjztIKJY1SLSkZNzFWQ4io6YkoeGzc
WRDsEX4yNJOKp5lsBzQujBNX1mPfcpZP5GUplBxnjD0F1QUWHMCnM6/Wr1rqaCc+5pG1P4faCqnt
dPvQbu2rh7R61qULkRwka2r6PIErjwfA8anE4sg0zf2hCzNppTymRDU0uae29hqg2feizhzHij9o
kethPe4xHwiifXyq23hkrc+hp0qSamN46ApGTX2OfTc+I9DrW4XZSXcymmVfbyntsAI/CUFzIKpZ
RE2XqkQ3C4kebL8G7cyBmTjJV1PReGNarEvnVzNeSWDp7WijIVEi15dG17t9NbmxffCSWflCcWXE
7nspWqMt4w3ldFdW9yiKracodu38LcnOJXTepEisKuHZpr36+v2PVHmhIH6MCQNqvJot2Fl5g2Yf
ovUI8cUtd+wMn7rwFz4YpDkqev54a5TX6Bal5rVl/xIlLg8cdZjD8uYoQyXVfqKuJiEI0SFMAiO7
Dq+V5CEbF5l1KgIfOUqsWXgZBgn9jYaGo54s+mbRrbX4W0VYe45EtHEnldrDIRWIX+3QLmL0ub6e
4SN7Z+7C6Dfw4sLqsEDsl7y4Qhnl63HRcvx86c29xKdGDtsJh529oFmiItQTiJukf0aJRuTUycbg
OaAjkJbP1yiDIyNv6bu0fFCCZ60aYSTEXkWxw5rkta5GXjD+7tEUlOOnFP4orAFgaj/QSVuk6bKu
1jFaf7jtub3VoUNuLDuEU8xAQbAEYsmAMKB0loo9OmlydqOU50a2L/NzeTpPjX0zvjUQW/WVIv0w
k9toupJwN1ylzV0tgz6XpREB5uDGQiDEtYXymOgJ97udMH+M/WWAlJthPzc4SaIc1z3maRV5fugs
p7JeZtNvq7nRG4Gc5flkItCoc0HBAULBz1GzFviOuaFWn4cNohTNHV59UXml9ndVfzO1CJsFV3KO
89NZ5W9l6SLJNzgclBV+xbexvje13RTZi3AKFhjHxxXGO/1lgmrMJO4TfV9qr7WO8o2yi0Z/HcXd
wq5fUZtZyrp1aVf14wjpKTQfwx7ddemaV9fb16+//LHvPtsFXaAhFSyTqEEsiZuLSPrmHpgdsnqG
CkqBQuK+VyGjnE+nQvGfnvInMXKOCa0gg6CAMjCw7K9oiyIF4ixC/zrIJDc07lMFpaan+PGHvzKm
M8n6IRkvPh6Bk7117EczesOw6aYU6bUhbYwu2YTWrRLj98HttAgg2H0PGGXPlQp8uUGqVAGF4ZfI
l1h7OTixVQ/1sU9+/xxbWk2RFscwY3CjMui1L8Jq3Q336Gmh+zIQ37+1LOYY06jSklbUDfl7Rf98
wf3ke+POkmzbzHPdKg9IgQQ5xkXaLb4e1/i87oxrx8ejJ0nN/H8ANh3sVBHnuO3+DLuVypGSS8mi
VW6G4EWzXqpxh3wuqjztoi92WY6wodhYA3zZuvUsjeZk57sIe4rxgpJGag9uU8mwmhZ6fiHVF/g7
CGWJHror++kyUn+rToxN2Jtkl9s2zzEq991U2SWD5Pn2tAqizp3K+1pcpv6yac+RujO0C8PA09T4
5peaZfqOKY0KPifTvqpuEuXMooDx9ZQeiQzG4c/fXSHiDgEnPWAFKwgcvbTRiSTh2LCzgHOw/Zay
Qw1ClhBUM598Klffe+FZyEGIuZRaHJT22osUKBeDJU6AXo9kCnPp47wdArlHxn5fI7KXc1MOzbsO
g56vX3vmIv6/gBL7z5J+N9FhHqINaehcBaXKFaG113vIVCn+NXXTrALtDetnDx/L2jOE5mZJSroi
o19VxRdNqXI0S88IbL05kvy92D0HzU5A1zNIDuM+M5tX7THU9Nevf+qRbz+HzQa9nyAsjVqh4WCA
gy3Y4nvjzqJKYKtRqQnGbUlnw0X49r1hZzElkmhXxQn4GNV8xLTwm6BkW59t2ULLzEoqeN3MdAd7
heXNifc9EgTnHqidHKNA1vLCjQ+sAls1x7y3UXsu87PkIODc/c5HLhbNAns7Tw+vKWR6MVKf9nCT
2y9hbEDrHeH7qpdFDAslfcLo5baHRtmkPp4T9z4umlj5DAh7y02xqQG9dU+TejEVV0G1TtNNq6yn
jtt6c9nXT1ogb0/8sM/PvDlqN1ZTGVNmJkx/1spd1X8vFM1huvU4xBPqcBQYksugW8v1if1z5Lo4
N4AN/5uzM9mtHEu27L+8cRFg3wzehO3tddXLNSHkchf7vufX17pZQCHipssFaJCR6QhPiiIP7dgx
27bXqKRSLyn08dWbSVuw8sVe04IFlajmxS39m1/TVV0gwhh+YBiPsIQt32j0fmc8fOt5X6t2MWDU
xNq4fE/zZgCg/s0u17VqV6jCaMWgmC1FPAwv01fzDp8872vR7qwoQFmNEXV7+6DrjV1W9Egfh8ir
uvvvPZCrSKDgtauLEajXsS+OQ0cJdvginftkb7lW62rNgomPzL3ryo8GPIWsHFrT+mJr+STeXit2
Fa1Uze5y8VXzhsXvxC+u+9lNX+3hcq1GfQP6ca+lP3TrI6ed0hqx971nfbWNJyHW+pPMImmYxg4d
vEu/d92r8pwhkjcbFaqH3lfnTVl/FXT/HJuUq69wtpYcLy1u1wjfIumgRt/r1VyrdfEkbiHaDsS8
nEKcNzTfu99rra65zlSCRDy+BcmVcb3NvxCTfrLWrkW6i8Fgp2KkVJyD8Dw+fuudyVffXTJorQiv
CAvkQ+t9Zfjx2Z1eVvU/8q3JUq01V//fnVL2+fud/qfu/Ydz2X8KK/+4atiVnAGked5PWu2kGYbC
MKd/TtLgVGq3yws4guG+1yU/zRUnw4QmKeh+Yj9tmucaMyS7A7RYccJIbwXEamV5bMqnon7J1WiD
S7WbaKubwLpFLOc1mEQYOdYL4eBofbc6uSLvOiwPtOTRTM4pEyftVhtPikwJ5QakQDDUGqbgz9iP
bQuF8nSKqVzplOKK8W2sIX/Vc8kRGY1xZtGAF1Fvw6zYjlW3izF+1ualPnb9CYDOzuyDPrybZwoq
+zjadLkcyGAAgV/KSF21yKVw6dZhcl6nap8IMFenDebDGFMvE9iJdWtV09ayykCNpOBiUFZO1oOV
6Bpm5pG+qZT8e8eBi2HVP19zFa2JEU4VraLMDSsbbsPf3/Qnwe9aPdWIrPLZ4DSQ9IdOftGB9vbi
N0UJ1/IpKxqSulT4Omvt1yDfL8XD9276Kvh1dSamfb4yXbH4oyl56vDSsqj+fvFPPijxKgR2RTst
mhyxzTDHmLqJ+kXj489PGmOvf7/BtljaepR40vEYkInDK/QvWdTfb/o/Wtv//mCBWV1dPcnbHgMl
9pkZJqoiuf3Fpv0CA69wq8fYfJjtTgIxXgB9Nz8E/aVG95p1YaCO4y0koi9u5M9Pz7j2e0zNSOpT
nUAvmi8CHMDv5SzGtWQpERPJilA77OX6CVtuZfje25avNn9p6GY8HAmfih89Lj///jb+/BDgff37
ZVQiNpKxldAU8qPj8sX6uewS//2GQRn/+6Iw7qxmGONlb+Cbr1LTXnsUMnCXYTP//baNT37C1coH
qKk0U8NohhLqfokNkqjNbk62n3QP+fLy9x/yybO5luYnyErVOeWB59vm+M0exbUgH3SjrmYXDShG
D48N/4m+lypfW14KnQg9ijr8PsX9tVDuaoYr/v4c/hwOcJz99+tshqmdRSaQ9327HXD1b9BSAPH7
3nZxrZxH3yfPwJsRxXaIcu5xQf7iwp/d9uW1/iMxkI11iaOZ6Jgar42w3po59ulyXnzxVD5bHVef
YxE23YS9OgiA9aZbTgAL/v60L0H2Dx/Pf/xW/3HbwlLNmRDSSw3NEPQJvc4W9gxTNACUHUEU3VaG
Z/jV/Pcn6lZTuvpWo6Fa9bGjK6zEwVpbbl+9zlTaNHEOprwLVKz9sZL06rahKEtXZjhnofv33/Sz
J3j1ESt6NeFLTuzJ7mjZfBEZ/jPZ+Yfnd626byHvFFZN8CnNaB8PHohOezC1m5KKepgnbrO0m1LV
YDJ39lJUnghopRS2tYrqpCwDcGTMnPzgCiAhgsx8KsSbtdplEfPK41NqDtuIqZQQBSH+zj+n8S3r
7rOLMzHYkNGfIZ631i/B+Mpa8grF+P+LlOLVbpkWylIqWrvuFbDKze5CAqvqwpuwQBOHco8KR822
S3bD9ELRSU4n3Sby3d/fzydB9noeII01Rp5TTptFfByixA7XbSc/59Z+Mr/ZV72eClg0U+9ZB0hC
nta7zP/7fX+yrq5nAto2BWehmPM+z3iXhjcuX33zuNZeNsb/Xl7gD/8dVdQJzU1elWS3gLqA98jV
T306ROKL2b1PqAsLZRONoLItpzTexjii6b5DQ4InKNzhzLDHcRNHB7Oe8Sp7noxnU99N0gsr1oYr
EJgSuGWBWUbs1izxLHUHQ9kq/F+GcxmiqNecQWmDtRpATvt1pW/wd4UfH+D2tbP4T66Dug53tVXv
pfbdsEY7ATEBFNIOZ7xW1N+V1m1l40FozVPVo6JUT5TYPUz1g1msAznBBaKCxlwtd+sMRboGon2e
pJLSo+6GZehiY+6Agw4NjlZ6zfy3CWGkPFZW40YXAFYXOYzKu216V1CYKFaYJriXjdF0F9eirwlP
Zf27NiQa2vzJAr1iOLmZe3J4X0a7MJf34ZT4s3Je1wPCZqdsXOxabUM4VtVuVCUnnhSnHz8W4SDH
4BqkjZpGPvg5nuZkw1TzmvC3OL1Ns2mroMkWKf0AirTRRzBLw+QJ4glIhDilXttUm+zC2F0gmmNt
bo+LuJ3XLlhELA2F31MxnxeiblN+NOIu60ECma8QuwCWV5RwfY1eWio/F/Xemn4n4rZLnuQqdcSi
ptAYu4twms0xALjy1IV3GRr+ti3uYBbFCx8wTBeOlD5+CO4ETE0bPqaqdktQ61oqB6J2ttLBTpRT
k6+2QFiyp8WXIsvPI9HVjBYmR2ELIfAkq+e+37P0CCwrkE3I2Ew/SHPtmsnqqsY9VTMqRnY3m0G4
9M6Q5I5Fn06W922b2WP222iSk7pin8U056ScVhwQzQ5aioUE2nrL5wD9sYsvdLDiYW8MhcdGihqk
E93G8lQvVe81+dxZD9H8MKaHMT+Piz/zx/7yvzXhYicJBgJnycc6O/HPkn+OD1YweGvj0zltLc+B
yJtSNy+mntp50MktpBxubjyN6FBi+nf6qWj3jfzSLw2qGgJx+WHKP7rsXeleTTMYwx9L+EMaPnL+
nQF0Fuu7xCgcUC7HPPXS/Biur6G8STV0woUTjec5v6nzkwyulzRG4IFKVsjsMmpMN5yORXFsE28S
76xEtHUmWRrhFKKlSOPaE5cb6jh+JDSbBlpTV7yMacn+wqQU2UX7WqTbcmiPYb5gVDj7olz6PUBm
ODR2LFgbs5w3hXqDINjphZMGj1zvnb4HUMRIdfFmag/lUrkGOKSlHR5mrMtkahK45B3Jk7xeuiki
brjbtStEoux5rbZaP/sjJCnQWnrUwJ/atSVkMRapkFlwZlBNSxDtL43ZxpcJRAazfimYBzVDks0j
n9LMHjoAIjICk3V2TLlzGzOA5mknfFNxPhyt5KypN4Z4Lkx02S6CdHpi0hDjnfBmtLeSPB8iVb6b
c1QoimoL2VNKXXVF6VTS2+Wcbpb3WZ9srFZwsY/wMEgtBfrDqHDz4a6of7VzdtZNbZfmlR0qaaAo
d6FZQMxp7UrAJIQGydwpKM0hchYa51HgsNODZS123aketE69zZhsRX9eQ+OL5secYspQtW4q3ePL
a2vqZLfW49ChgeLbMyPVteLZMcxTxhOwijeQdHbUGE5aFxt6/I6A08fAMLOiHXSU/lX7qEro8rpk
M+dbjblzY3SZN0BolbmtAmHsPpSfhqQ9yVhPAl1Bhhw7slL7SOu9unuNRuouZffSivNPCUUfnOoj
1L/ZhiN78c50Kr2AZDSAEwFipfTblhPTmDGDINY/KiTwEKRsEZHEkGtubV68mzK4Xw9LA1h1CP15
Gdx2TVyj1Px0ARXf7yEYxZHfC5SI9aCc79eRsdTUK+E4dy+TejM0T7rMAP+tUD5TQhXqnUbCw9+Y
4b4owmsZ306soCYEpYNI/0ItSpHUZ8qNxIqRh/uooicvR74+BjHgveomnShUPaXJvcrHEpc9rfpd
KFt7mmMOrHJXz17nqt4RrC1mzgTAThUgSLJ/rxbvwNMGKTvfqDwqxt3aIbbM3Rw05dI8VyGznlbG
T9pO0bEqK09tVMpqsWfI80OivJbtThIo18a1W8CX1BgvQ6WFA60wvXb1L03eKh1JX72ttNs6epfW
ji/igInOJm02ff5T6ncpt1RFO8RSW33syQj3oybbYfowLYEwDuAvn1AQQXJ0LVUGf+WLBtqr5H1m
yM6aACa6UXdvNS+t6RfzjTDuBjnZ9v0dxR620HyZ3ldVgpKWerIgBPnKKvqhl28dZ6lYainSGbuR
EJvWGCqkWzllqvpYlhKuChXJV7uJqsUuKj9fThWYmaYkesVuJ52lrAouZL+mW/0QFqEUgdfVzgwD
bvPotFLBzrvNJPzW8TBEtAOVDiNkCp8tBM7LyUjDoS9iwK8sF6cuLPsSb9aqc8KufxjY5IHEZ/4S
3aiKCzUlZszSSAJRCdiM0Y45WVLbSe6K0psobmZ5r6mP63AjqU9SflZgOI/GbQOMKWaAeVDtUL4Z
TdOX6EHhg5GyHU7xcx+5bbmhlYSpw10yPgrsfa2Jk3pf43+8thRv+RmMflhldBNFaKlTYd/2b9Eo
8GGq9jS2W3kI3RRhWSV6o0VCNm6MajiaIMravnBUk7xgbW7kFshxE57ygj4EWUuRZS72wk7UbwnP
J6PeD0SnqobCEIEntLpAmC6kuolUC1vVcvRkRuOH+t4SIj8bj+nUBWAVccgbbCvxmSM7xxSv4o7y
LG3fJP4QlyOgsKL6jVWkIJ3zeNcPYCkHW2t+9GvoRd05aYjB87FOnlYAkvLauqYCsLhz1ORHVzyn
sp9N2M0N/sB8jZkRwSK29yH1DbxaqgkiVfrRphsGlSAEJiwiw+04w6xEgPnZsh5yY7P2p0ar3CbR
gnzYV1ZxkurplEXotDAGAqF7aPAU69HbCwn7iz4bnIx+M7kM37G7q5vGqcPQTdY8iMf6vZ+bzTx4
Br90aLUgs5pDMU04496SHBIKTB+1jZ6/yUVlJ0niLr3gdlXnS/ID6h+7jDJnNQ+j9lOWtkV4ea7K
uQtlqFWd2/XZvucR6JwwEiHQoXqaalCKtV9m7yv7W0H2spLTKyY1CBaxQobdKLE/ZZorLz8FNjgd
N+ChPS3RW0UyLeJQYcSbladcNp0Ta+vNoIlQXdXLB2DFwybqrGPPoJOi/TLazs8M04sEpsLCctsv
IgBJQFasm7SuNrn0Ope1q+dQt7CBgN6p2KEme22f+FKie2O3advGBYr4pAgXL4xdNhwzfbhP9Q9d
PYf6XVacSUD7rgvaavLWbG+B79OkxqnSDSYxjj6APVgH4jvTKMUxlzRXTYE/69pRreC6NeSGlbwp
6sXuVmjYORsb7NWuYRxMk/g0QKQTnnuVpzbIjFWpwaj9miy8/hYaD6NRPyvGSZkf6+WFnGEzitMr
MAh+vLKPJCBWc0hwm9BvvS/A5SLNSynFrvppHg1bkknnBxYjaXndjOekyB2oJuXUuSYIyKHuHYGE
atBnRNoTB4I5kIznuFB88JaHsdTsJZ6xd2puW9wq41Y6qxpbzjTYXZPtZaXkLGB4UbpPGjekFmHl
cFdH02kKTMJ0lYpwBcKW7KY1nS4xHODGTUu2mHGBgofSdq6W+asx4ypdn5fhpqlLv866Y2KUTmHG
G2TkjoD7hclFDfQZaY1RtL7S5DM3Sp0dRgy/FR7zKqwHq0Q/pmo/cgJqi70OUPJglT96Bv300LCt
qth24HOB6oF1tGeLDB8jGlnLPaWY7zKgniUfpwmpE5a9PZLJz1l8NqX5uPaYbyia6PTlL92obuRk
31ZvnRJ6uimzeU2uDtTJ6FDpx6cONG5h7mvIpphQezjpcbZlzq0KsDa2w48xTNywfxp0ayM2pY99
+V6xdvweufQca3EQLz7YcEWZvRDboVEJlsL8nY5Y5QCAy4wZrJ1bXyamD8PU+/CGe+MG3o8NlJ0O
EUJ1qH5NbXj6dCfL8DKpAVWiaePE588JRJu6ODTQW9F8JYLJwbGGLwyprn/sOSJG+lMUV06DOJ7M
MY1Cz4wqwIAG46rTdjSbDwNvcHvqCW0XinFd3+PeYuvy7VAlPws1Pi9EGqYgS+C0K9Qn8VAU+CLP
h1IaSe6wA5eI2kk3l9sCY5leqU6WudeYE8Ngx570kpmtCnWyuQnrO/C+U6QTHV8SiNgJUOEaI88s
idnSOAElPRJ+ojiewMognSaTOs/aRo7UzL4kVm7WKscJjwGoQy7fVlCvjyXTkhEbrzbdY6Po1SZW
5WH1MGnzg4h/95BnDk0fBhuDTgpymFn1KtjZvBwsYfLGyfBhRSAUcIYp9Jp4sPX0QYqgjsLzW5YL
7DF2J1C6E5/gHJbesD4ZHSkBEPVC1zdWCsNatISgRARZECqzHu/9dj5bCrurJPVuo4VPa5s5hRaf
oPy6srgVs+xsNR9mA1yTAc5Omd2V8eQVrfk8q07PYQEo60ldHlblppzC/drLnlzzPWp7KwT3vmJU
3gfQkRkJbly5Vx04M0EZG+AnxkNdqR8qrvS49DfVuVd8ozxF0g5PaNuSfsjJ0xjfjrB2rf5A3ELN
3ibHJqWs0QwooX0da31dXB6EOHXCUHayKj/T5iJ/gIUJr1RfrFsljTfhYm37LIKvNPlaJP/KyFD1
MYZp/LSMDd0qMgaroASz2kmr+FaROCWjsWVG8NCFQLHinYgUqxsBquIHR14GooG8TlFw4Ckiu+Ys
QZPX10NhH+onhZNGZ9BMnh4GY4VPw7HfWEFZK8dRZwD34mUPSj7XW08GbK2ZNTBOPNlV6SYR4uNE
y3gSXZVRMIFMp4iYUZJdQQY0sOivs/lh5fG+ga4oJT/7MnmkK3NDVQTzBmlXxuxw+WCcTLV96Pow
QG7HaeFsVtVNHd8CU74cTJ2CZDjpFSedjnlJg9mQj/q0OKbak56tnIv2kd6e6pBtYH3DFtExSsWW
S8FbzdeUmuLEV0TdCD1uHtMiH1c7p0NcvlY5Y+uXSk5817dvKeUawGZkZrnbRB/QL6hrRU7Ht9Zh
VL8obzPCSJmur269h0Z8b46s4CXQBnOjDxxVGuUQZ4pb6wBtLqM0LRBxLbhww7kzY/qoDN0WOmOj
1Scqjo7Eq8dKPIjMTVwatp6PjiUkvk7pTR1VDvh8E2ABepMZ7fkSeLZKBL+tftb651BvCbIfK4Gz
Z+QzDaNTIYybiKQ1h0EwSBkK5NSRk/xjrjsHaTrwgdtLWURiHwOhd5/KG7M50XRjCgZrs/I3hEyr
C/eJ2AdSw74jLecmLjwj/xDWQCs0H+pkbirBHFvArdtAZNWmCvnnrIGl3+ScjSVl9eJlJeaJyrYx
TM61lZsW0abIx3NpvZbScKqoRmmaYg8juXoknlZurWe8tQPFkBgvxboTjecRiU4k/K6WM2WNxbzX
3Mybkl+tbB4sqkKZcVo6y8/IqcopY8r7VdbeinA3UWlvN1NfBp3qd8wiC9kxI5Mbu5e03FYUMdTB
08RjmPR2jyx2in+WGCmnsQ5cfIWZrfrr+jGTsKycLmfMuJXukEFbbigQp5gqaYw7UV9Dtj0BFBOe
W4wth6w8pcTpJgeeUOTbuGGixVptKUWOVt+W4+xmCexvzqXr7BactNF+H6LRPBixsilI4Qo9sq35
teiHvRje1EnCJP5NFZmu0Axub72pnYprVnJMaV0Ay7YjUefpj9tezW4ErSEz/ijM0enD0Rsbsr+q
c7NxdMcogesTUq58DNdwY5mBSY9Lh+qTGPm+aJ/qMnSsldyq0vaAexFuUMntL+dI7djEy87qHOYC
nNZAm64XjpAjLekKZ0GnbmXqoZ4J4lZr63HnVdVMqUli+GFyCrKCuVGp2CFEBbjSjCzARmLuhUll
Mqe2+t0N5ZMRXazp05toMTxRI2rolqs1oVvUE391cOO0cWJ5OkwmC6XIDtFymuX8Lm3mczuXTNoT
xFLBV6UkGKuQOgCz/eW0yQhVrfFqAHtr0L+oLBdZJA0BXRvLxA39uWcuSxKk20a1njRcXahOPDKl
C5M8PDar9ZjB4lY76dir43EJ56BDSitS2ZaFbZFju08B8vLXU1UgGy89Y07tfBS2bIfy0sacMUnH
ovHYLz/nO7NX9n3f/5AnpCgyp9AhnPxIDinpVhrzwMJ9PFBia9GjSRRHtFg+i61J9tuubPB4Mhhj
spmW9l206qCAfd6IjOwV6q6QBK+vNCGYitc1VPcacoNFA10Cgi/JIiagGP4XI3epfsDlduVmOcmh
5JbjocKkY/6hGLOdhQ9a9BK11m6osz3edj/ilchtTUG7Lo6W8oHoz+YI7kb6aMbnBj6HCjt4FYDo
9KEXZ7VXyNNN1+ZAzfX4jkMJ6gB3LDmoWy9xb+6muHybIZfTBTkujbaVshZHCVHI7NToaUnRh+Ig
NBGIshQd/MT6WrxJFRyjOQjSdFBanvFyHy0HU7iZU17ZpouL2BGjx9TwKp003+rBFJh4VQCsdVWt
Beayik7T3mp4uA0CBGXJ0Jw1PN01yfpRq0HdwlPWBapvHecMq+39iXN/bD2K7Z2RVrdC03hWJu/K
bqF+3fgdtj6RghpqvrdIV7vG2rW1zNmMFWaOFoZBta0nr1N3X1C4CC15J/YGlc2msnu4r5QdK1dQ
T2m2jRBtX6p1ftRWG1m+VddTjBbfnCa3AtLgKXmTI6e+AxZ7SMfyzbxMNmaDH1syTbDBv/wZWIyv
0Ktq+O+eJsHlz5dZ0bBavZVkcJJMu2ZMrU/Ky7kHtyQuXAwSKWKOp6R60WNvRexalObQkzDAUr+F
7QvyHVyzpH3McMJDRA15V5iO3jPTop8ZZ3Qz2jrZfioowrSk0rPS3neVEcxTa090ncNZ9KOB+pN1
EyWKKyJ6GcTG6ZfhHpTLW20xf9CWzlC8hrRc5w+tfTDC93VgmxQMv9fqoFEpB+P1Mda/jPqhMXaF
NbLndl47Hee49LsBJPVwo5uCb/DX6/U3p2Nv1Ord0A1BZ6kuZq/MUFg2CcC+H+BIHZs2DaLltVy2
sbYv5MIuyoOlPzVi59WTZEcrLGqqBqnomSKzmpLsJLrBaP5bx9qvKfFK9Nhkizy8omC8MEsBfTyU
4iAR2pdklJ/qScv5HKeA0tddYe7ADGdG5E39dtHWN5G0s517jKYYgIy24bQJm2YzCBh7lqIfJ1Sp
hsEPJc0X+RAWHvYQ/5qz8i3pCr6w3BV0QNTrLxPEdDWbT4mCzaRlZPdmKjlShpheQH+2pvIRQxg/
yiRy69047dk2tizwoG/FbSsRB7LxQydKVV29WaWHCHSJzv03PP0lGSgxhoa7mOpb348o5ZJbK9JB
27NHayVuWhUFpHUtN+VoFpC5VXdebwEFSY5FuW+eF69UkgOuLbcwYw5Tlx1Mfd3EibwNBXEjlian
OvUQJ+WthJCr77sg5EwwFqrfZONGHSGP0LaQ8mOkPGbLc5W+W+l7Or1FbAES3ibZoVfeqolSe38T
aadJvx05s5V4BUdUIimYCELuZet72j1by3M2fMyMW5XLSR031PCRCYqmTwVViTVPzxhTOF7a160U
MYJ5pqEotSVXOEfyrUlVxhK3Qr+bp9usPUb1Sc2PUnxMpKO4vM/yxc/7nmXojnXmD4JwiyloSWha
xdTJQwaTs2l5iRns7IzTqN3klx3woYmzu0XnQNoUXt6MDg/jV1W9t5pfK8gbO3bc2ZtDywP7SyQy
cXCJ73XyXY0ifBnj8Rm5jVI7K9IUDAJ3hsoBjFlZZafkp8vxcrHOmXDTDlSPyqMQKner0h40trRI
pRW4wZac1lvQaYwNk/2vZ23ahsUHJqXILQ6D+C4J0UZR+KCmY5p6nfA0J4/t7MjSjlJBiWtUNl18
arq9rAW1YrlFtew4/ufm5X3vB0M5Ccmp6280FesSur000yKql/sp25WDqfxIVzlgumifV6/ybB2U
4U7tZryYSxE3GuttqIYbDdKga41vmvjUx5LPScuPrATiIbir3iv7n8T82zWyNqqgHC/2OPlwa8bP
xYCwfXgUkqeCflF/b9ZuWps7Nd6ZpOYb1fglTPfajzLdCm3ndYsadOJJKm4Y5aet4XSBOSI3jbwo
xLCnUx6WQnJy4vEUNqzbk5KPt0l2MrrYwyA9ALr+Q49vYyKCqGHwQ45Iw4CDn5nYpRG0W44zha46
g3k/CPlWUDj/iPygGjLTA0pJTxyoSgr3dfSriIp3q6m8dbQOohLtdXk9yDWt565TnMZA24sBa04e
biWmpxG+k8bXaT5CQkmoAtxnHEnVMvWnHoQOqHavjdEtxYorj49wAfEJ7ug578X+XQZZj27Klil9
5BQytEJ0e0m4n+tfjF81HbWMmn9Tpo/DVN2bw70kCt53dArGtUeYGkddO0wIBfPOFUr69194j/1Z
/2BYV8qkdC4q9j+ua3Z+Yx1r41vKeOPaFkxMErHSFq6b0sgcNuJ3BZNXEqQShJlcmyjAlhYzaV7R
F0qqTwb8DOtKYBQVjTL3hcCmpOjbNHkdhdGTdIk9lo6srAZz1jhRLvuF9dsM5/s87uya+mtktW7E
yHv5U8+yL+7lk3dy7enFlL+Wp5ffsdFoTbnZ9171tS3PmE26mVW8ErE4LbSyaIB/a22aF03Q+9td
Ukbd//6P9H/MVbfGpCiYGJLcIfWSrwQ/f5aGGtf2O4nSmlkoM9/MZlNqRaCYJ47tdpivX4h/PjGo
NswrgU4iRr0wJsKEiynlusYZ1j6IanJsmuOjtDVS0Z4FGISKsuXEuE80zVPl53DJSUNvSoveykgc
pjIihdVJbMebvvhiUuPTW7ssjn881HzMVjGOUBwXVL3BxTKrvsF7IKrrQzb8oge9bQbo2I+ofVT9
WGOhruNiITQGNg6ZnXOG4CQEFfAQFg+gtL+5NK/CBa+jophgYVNbuNScIaV+bwldFFT/+G0bsxi6
TkTp2tOaXeTfw/d82S+86X9deKraymhXLqwGQm/D8Pne/V5FC2PKJFWwdCwbZUdUOIa637rutceP
0apZMyUtt7vIboT6UKMM8r1LX4kDIeLJ5TowiVj2ezH3k/l7kf7azycGJ1BG47Lspff1ufr195tV
/qwnNP7LzSeRBUNbDMKxijoLmceoXdxoKZ/Ma0LjOr9JCoUUMLy1hEvPGmOQlv7ilB9q9QctCEE4
qOkuIZuoU7BYsrqlE+FnkHKb9Vc5Yis7zadLdz4RrWCUXsTwbWzuLFkMdOEhjkYEUTtp1bEf5mMq
pLu//1qXZ/0HQaBxFW8MOY0lmYr/Pp/uF7xKpnaExdBNP5S6eUtqfsU4nL+3RK99fpZMK/S8YSkZ
6c3a+ob59Pff4ZPd6dqSRynVoZTUhGgfHar0clb4+3U/ifbGVQjQ1aHGa5NnMwoVgRgKoxBSWDIh
gH9lEPufNfmn538VDcZUVMRG4xtI5dhZy9uyOojqQzW+9rlFlTGkgbwdlUNXHYz8texu2Nar8rkR
BIRumU0Vk9J17lTNezG+WsJ9aDwn8g/w6vpCwRaiBiT07tK1FLDZiSjtVLlfNb8V+qSQsHW5Zjt/
TLInLXHRMtsmLZvUCiTMl4wmdnrjKA+BMZ1F6ojizyS91aR3a/1B9dkZ4xtpPq/6hcV2LlrrJLT7
OT0lFbKDqqHJ+FpT39Gb9hyVCrpIFDzRHXaGZrvC2K3uZ1V06+JpDHcN+mxrFw1fTH1/ogk3jKtI
qDMU1qcDnkQXbw4OgwifaNXgrbnMFPp1xI+Wo0USxI3KrTkJqxTfrSj+lv0cZNl/h/dutiphYtBr
PzfHKNxMX0mpP1nk156LchWpsYB+YD98mA/1F3v6Z0FNv0qUlkSozLFBrl+Ozxp4UaSglMccXLfU
iMnfjnLc0PpzJLnSotuiuEKYpiMRGW7dbeNsy2l/6gMtXyga8rDpahiafIyq9f+SdmbNcSNLlv4r
bf2O7gAQCABj3fch92SSFBdREvUC04p93/Hr54PunWkRFJlDTVlZmakoIoBY3D3czzn+SYT1O1dm
oA3UrZMFG5QF9zrJ5SFUR386pL65DtLwciSfHJuXKb1ZQvMcs/uluZoP9G++u5FJn02xTkxwgQJB
/3cqNPZSRqurqWZXAY8Nr6nGhecUU2ZT+wcTsNTQmpsNxGnKjvEsynLfIU4cVPWXvlAtwqOw7tuq
RHvuFE5oMGzT6Eyg+tJLL2yjrqUwrgueG/jp2u3IdAAm6f+ud6K9VGsStOtIRYtouf6N6ujf3TaW
2kq1ZmR1MsAVsT9579XX133EC1ttqasUK7/WOmA6szZJHW3qv7xxLZWUVF/nXj/PwPRpuj6n9PGC
Q7MWpz1t0WmXXkos55b7ygWPDgbJFsAknGbzd/OxOHoywqD0iTmc8s/tJvvxdw9dBCkRaswidNhs
1afS3pLF+bvHzmv6m5lIq5BLd06cCIqRMpf7+PpjX5rlxZEzLL/SesPgCme2BxsAcOoXa7s292Zy
ToD3pSEWpy820NZ0QOKiK09R4kenbiMa1bvxGeWiF0LdpXJRK6LA1PQG+zn2l4PfrdykPzmkM0fj
BjLP34XpSwGjKJG9GmKUc40UmPnBbfzd6wvwwplcChEZpezasdbh1H/w32t/t7GXIkRK5hRsBSUC
S/eOJPXhtL/+ti9YUrk4lMrzkd6cbythfIgBORFf5UG2ff3hL03F4jgaLi2FU9iOc7a2746j+Zez
sTiRxRhZZMaZ4rrejTNefPX6+76w85ZSREgYlAb6YSMt4QAFNwjXx2Dmbssx2npyOjPIC6dHLg+o
ih2/iRiEtOiM66C+IEF9mfXfOZqlQJBp0S/Er9F0UGUdrpTUNzlww9cn6KUFXdwXfMvR49ZhQS0P
NTiUH85EzS89dxE0O+iJp+PIOxvWpv+mRfvXX/fX7fgPwc1SE0g2veXGbj+cBJywEU3ACEza4F9G
qLNqw/fJ70A8wiuq4WqM5UYbBBSuowJzKYyVopyV5KC53inDAQAMzaMM9lFhUvRM9/30ILNxrvSf
AsdYA5ac1UHNInhwU7l1RrXPJ7Ky5l5X3YaE2VoioeFlX2d2hBYLoAqfJy5ZdHO4VAj2DVNykqIB
qnlfA+0OFfVz1GRT+wsl+q3OLcsn1acouQRJtp+S4Wg01bZB38/JNtqkLhN/PLoRP25/WBRTm4dJ
93cBzKQuvanR8/fknWOATEgN+KgPCNiBLjgThVj2vP5/mudFLgWqsK4Tm/YodzdwbT94w4MF3kgD
QJk79/nI/Hif+0jbG655HN1m18TVxVgrahgXdjNSl+8PqX2VeSiXg0+VKJcPLqXyYtU53+esRJxf
VDZkIiPfzxIkg7mNgQH44gKo4N6XEHb46Ti9K+PvkfEF6gMMh/cZhcNMHiZqz0O7GyQ4lslH3nDT
l+kmBOcd9t9yeF9IGK1lXa8SwML2MMADOkg92sVUNyZASQmFeus7XaNVfzLbxy5x96nT762AJAkI
7fFrbnyN6FQy9McIXIb+rkl2mgvuhpptqa+r4jgYP0nTr3vVPsR19q7QmtMYU1TqqFRCUq7NfF0B
KfPAmMQmGrD9h7EGKd3djEDm/ZSZiK5tanIQ1MBIoYIWIruvtXd1UIIBk4ckkOth1O7yBsznF10f
Vy2XzSLId/EUfxjo/52EH/Jp2ObVyVS7XFCrR8+x1auNzQ/79MNEK+Te6m81GOSl5JeNsAMhq4mN
CWC8HY0Vx6BQ1+hgrYbioIpmVdW3NNBYZ2G7NeW3pLy0RmsTqWxt9vrHrC6hKYJJ56260PyqkHGn
1dQhdFFd77t2JyY6W8NJSYP6biiLGf1lWvXd2DUbByZFa2gbcBv7IbwBN22n2TZBoNzW9HUfdscO
FL5vJ2vaSk4FbSeC6ahBsJLXNNjbJMDRXSumUYaz1nkFi6FLkCydDxRrLjBuDeltpFcdda/edb1C
6dS90KF6ut4ApyrdBnZzaKm1NWGwTQArxNWwL9XPpvN2YegeMrQ1jcD8lvlApyFo+RRonVRsVWhs
suR+rMxZImatNKR9q+Q6Mb6H9s0IlYEk6Zp0CNBUl/556dqx22MTWOtx5h1OHmCiT4lb3DoTmkxU
UKyVBh9B067cqLkqKPyWwzaVn0ba707hpY38XXvgInRDvuydM/WXununBz8GH7amDiShANlu5etB
vhd9f+HGezJK1EW9vQXegqFXg7+jSocGx9oFgw4syK1p4XDV6wK4WAYIs9z2yfS+dSAElcBGhVxl
rJjMPlbDR8FOBBo1UCTwOm+dejlQqXRV+9q6GtEgoe3L5Nors/+I7nEdBut4gGKSgkyd0l1vXghg
DqoJgLNRtSxA+yaQAL7ksQmt8FhG5iqwTfokIvOXwmysLsNx2KEChfTgNorv49QBOPCjM50VHWr0
+kLLIKeTJxo6FrxTaxO9IFPcWbCuIe4gH24gn1Vbn+s83QVUM5zofTre1QKAue+uWQwwVicDxrCb
gbd32cckI5v4o5ZWKBOZcDGMQ9I7t77l3nf2CfhWCuy5CC96FM2LYacqddVioO36k5bACYzhiob1
RhSINUeEVihuUTYBPZsE8TZpPg0W57MFpkPHkc78gWLj2hAQsEa5KawvJejWZvjQDNlehDa119vY
QTbTOQAO0pt43Qb0jpzJj118kU/vdFyYHn6sW1Dx0RdXyUNRKOCG1cG1Bdm5bpVD5UysbqUJDh2E
n3cqvc1jtvFgrRxw/cI9jO6VZ9OurbZRjM7XXfPg6KA3wdhv8jj4IaLkwg/uU+rrnKXZIfYWACj7
o+wzTGS2nRr/o0e1qwEWnLrplfI/Oz5QeDZcA36upz/MagQ0VHBEhfMhAumR0UInj6cbVYqHFEz8
mEIvHjLscuR+TjUsYjDE1T4Z1EY1w7qyyD1bVf5YderYiUtAqQFqMWg8QB1GgVRlOzM8Nd1XvboK
kytDPDr9sItyvPJAUbKeJXP7kyFx+9/HpjzWhbmPozuwhtvRy664Aawl60Y3mCq+two0maEBNi74
2obikZcedNu9qoyrrvpaUpH3+3WDeL1q0DH0i+3oHK1qWJX2Q+N8Jre0icJuU6oPVvrTVPdd9Ejf
sI2ESuITdLTZVxsew0TnHaO2b6vopqhpl+LfR9WHNNxxova9x9OsJLzy4/GmpydYqF3EvQ2WDgsM
Bhdt1TUVF4h4VrmKoxpOsHNRZ2Ldp4AH0jrattGdlzenLoOnARZHAfMuwW4qIhMuU8p1H73xTsQZ
OFwALH7w3p/ueY2NAHQknO6r2XmXlbjV5EMf7htywlCphrA/JtqF7ZETdq9iSkgFIPZZLiUd7W9t
jsfpfuRw88Ix2aXtcNnYUN1czm/5yXP14xBQZa1Bdmps1kQI+DLeyqJIN7e01cKBULgnULuz2nMK
ei9oWthLjbeA5okehJj+5I7XTa1vQmxzXcEML3/KPtpnhFYNQJewymgCBZ0d/gDdf7e+0tZ9APct
/DkZ6V3s4dy8+ypNN6nlE+cZm5zjGeXkHZ1j03aAriC8h826CrRD1eagwl24mvduAjI0y3eqAVQF
MPj1yFb+UjT+U8i1uLjlTdDGRdCR6e3AKyaw3hGvKW8Doz3UWrkJMcYwjQ+9uS+L6dLRHyvnOxjY
lZGojZ13q2CCewkRqwDlMUQWjOx3dBhZTdAi+gkCqbYtZXsCVhgOt1GRbAsk51V802aQViPjVM9Y
woIAlVJfI2HF28U6yd7H+m2D8MHU9BsnN7fCGzfcVb+nkFDdeNqFPqpUFA3GWxqm73KInOGxhycW
NjcWKCZzpAeReOiQZrQhk0TeVRJ8A0prFd1Fr+4i/FTUZ1ufu6TT2ldRDCKNbL5HZAWBjTpDHtMm
sYc6XV+gFKSv0jKEUr6roNz3VKcrQEGYg6n6PJUnNH+IhKAr2/lHoSF9TSpxlqFttUur9O8aDNcI
E2Cod2555VrXVbVpwlsjnw4iOo6sew2by/NBFWv5wTT8NeA04oILr9h7ydHo67VSwWbCnFk2eE7I
Fo4EnK0XW+m8yzDKomxXRpNjxYF8QiQyv8j2rk/vAvhnZGHzOVUd3hYA5VDMcCt3F8YEoM5eU/DU
THEZJteT9hmXASKz35hETkV3N0bUSf2d8K4mnGdV3juTs/GNvTas+ju7viqHaeXNtRZx8qdbI3tv
6zdWXG1pdrySFMnD9qq1P9XwMpPjgFlThMuWzk6ecfHoCcSs+xR+dhCbiKH91/de/0GI28D/2lWn
MProwa0O2Qsp+8+0rgv/q1vBpeLB0fu8CueO18QaGFwH6j4lLforeL5zE8DCGWxwyzRC27YQEatU
vB+S25y6uk3nAYC2Wyc1jq6h7xzl3dGUexu7JxphOHG1Kwrg94Zx2eTBMeP24wERzxMFcorlcUfK
BeWHvP6cevd1+KCn7gUkIQQBzffe0H7SRHFKONK5/W1Sw21H7086L9DmbZPR+Kwm/9Tm72WDhRAQ
GYL8wgP9aYZMAGzpUPPvAXita2iincAJjLd56tGqbFh13vVI984CpFv5xdPvOiNfVRAxXBv9Avlg
IVCbhrBlRXwpi4cu2bfDpygeN3l7gVzZ3CiUsBUUlsQw6uZVxlE0i1u6Dq84ZHDg4THTuoHD/kWP
7lrCC8Hquw/wu+g70vRfKu9kUhU2bkiXEO5vDYDEzXRlycuwG/aO425QAGnEacR/pPJzBNNhcD9I
54dOSz8V5lu/y+9s6T9kkLVDZEbQQGmQgd+0HtD4AA8Uc//00fbe8z/1BFGHMdin+jevGbfOQBgA
KnxdyYMM9mNfwmQ/6RQxE8Xdt/4YRzmE6BjcXAupHRmGrn5wtPokcprGlEHDnVl5h4nwOm/rTwEC
2cpt4WAFe+kiZECVSMFB7Bpwnmmz9WEd1LJ8r1r3iKb+dQ+r3x5BtSabVCGfpkO80911T4udaL6K
94RCsP9bdWNB/g+865lFg3iK5+yawaU2hxn3YSsjLJBOwQ5CU8kdoJ+DOdrqudqwC4D7Zv6wcSBN
2PVFKC6N/MNAAs1MRogi0zr2iMjhcujKuSsm+oTM6+mO+6w71N1xdkJGUv4MZXKIPHMN5XztVBAi
5P1ICiEl26RByZoSfwPhA8mKY9gCg1aHYbioI+edLVOIteGVaSKSmwAqLJtt4O8jRFecOr3zdLlv
YML4VXvtSfMC3bT9GACd6mn2Vg2HSTpHuxWnOmE/YpEchJh761GD9uNlGKj6zgfgX1Wfu8rb2Sn4
5vf07ClG73LM7Psk7g+6A/IQIZwz7uyF/MEiUQhzicmAM30aIRbCiw6qH68/+Jfe3J/c5CJV2Oud
6qVRDienbR4wZtceMj2DIg41EYagR9RI/O+kgD6dH8g1EIOoNeSy06Tp7+LBOYp6+hA4PyPXv3a9
n6+/1Dz2n95pzoL9lvmvJrcEP6+QDUvkKiYImiHKfZGfyY7+Un/70/MXGUYZO11XJpT0CmFumkk8
9P5FZtCqqP8Zavd+q1OYP+o9SOPmoscntmN0ndjX5dn2u78E+f70BsbTL0SgPFfsQb6QPMoEw94Y
U/gg5RYk2YXXu7Au6DKZvxvooxDCdK7xVamBl8kum+IE1HVAVcExxN/l+s1F2jKACBbGFMZPgbbX
+4cpPJNfxLu+sJSLxKWtMvgb+KsT5PtVSY9dsnHwEg9AI+65PEMOyU4EQLTySNYZVf8s/FYmCNXr
GzHV9zkeZQrkpoSkhi/YSqjSA7yFJOP6e9sVj6Yvd5Zqd3KSF0HRbQPtUYIQz03nnZt/6otuPfrh
Nk0/lJO97mPYcMWxri+98UPWlBvUjVwYsXrzroqidYqoSEWiufRuTOfCwZpi09aFuoT5V5YfY9GS
XkPbpuEdIJRh3escQlA8re3iEamQxIPNdtF0KHKLDSiQNrUJHqHJa83HAEM5wDga8nTOJKw9rV7N
KgNlWxBVfIkDgsUYoC4CGkkDMzRwrho1HDUJon9W6tg6yaUrtpBY5QRdsbwO8mM9emuLFKFBHmIw
00OEEFfMtSBvINPrR1nEKwTd4Kjm40PU5JuqDY4IpqK09WibhO3hMS4vClJstFoK/S/T8DPL/VMB
0acMwE/DYkShxTD3Vn/pIled09eAEtnlNIXXVRjijYnb8aq9HnFW0o0/wADvoTP6e2/nWzpqUzZL
DfV1eIykcZXlP828PCTOuEnamd1/UQTvw2p6jHuCHwVvUOlbrpzrIsTjQNOrs/ddfGXEVwBFEXfy
op07fjVTfTuK6M5ufrjBN2kEm6JHPC61SXxE3LXiVWWI9ZAdtOKusYvNZBY/+zo7NNrEne3RlieA
5NBdm8vUNLfomXCRl2tUlVadSm8myOQ9fKOqG3Z97pFASi4hvP3qMO4HyaMDsCBI8m1bfIpJELcz
vRIhRXuKSCPZp1S/DqarhuixGv0HS/s4RtXJzX7YAaxaK90MZrkd4RW0vXstA/Oi8c2voUkGAuCG
K35onQn3mLZatYVsbUGj9Y8RvC3Uxdpi56KvkaXyJrLFmTrIC8UcY+FTyjjq2DJeT9TRkTW8H/xg
ozlASALYcdM5hMMLttxY+BfUWjMDEaH+1MQPKW2GrfrShdb6uqN4oSyylOd2p4xLCpHUKReHyKdh
3jCeuz/+2W4ZCxdh+3ooyez2p6G+art7PMCZB79Q3Vpq4irXzPvMJlPeIg/ReRPKYIjI0ew4E+fc
2wvFhl8I4d/cp2VnSR1PFgsLk6OIG3oIKtJlFxGSJWH0EIj9mDnYmXDtSmf9+kq8tMwLO59NurDH
+bOq4Itpz5EhnD4kAF5/+guTthTLdeIgSKeWdfYtQSfy02A0EFARoeu/vz7Ar03/B4e8VM6NvAYk
rWXiAdU4W+pjWIXXcSG/6j5JelrzhljWRv9mdwPX2+Q69T45FVeSuRMehDtUljZtgXCYPx7ighut
yL+6Kj028C0p3u2qTt9GUXLKiKbPvPFLq7xAsgk1+sIrBkqNMAxVQFlB5Zd9ch8Hj33xyR8aVNb8
xwlJLonohxuj6WNrSJo1K60H1VVA7awhIzm5oKT0JdO+RYjAv/5uLx3LRbWr9iIddTmHXCK4Q5zI
SH7w9Sdb8/n70zotsjol92C9leyEJotuUmvcl6m/dZv+aKhxn0NL0/RiVefJBuF6VH5Q48jyDy4E
IZ2ktp8dnKhfR+qzHoGkzM0Lqk0rLwCTGq1z+6sfYbnj+3IWKiGtqeuEGfQEFTCEe7Sg/Bo5LYGk
mxcfaqfZmsFj7H2JrWILP+5QjPGHfBwOMXDjJLwxKeZntFlt3c+eJ9e1u89CpB+m4asc5B1do8kS
mGdm5aXjsbDkY+wGfokk/0lPcpIgyXpAMJhmb1Ry/4Vf/89vw//yf+Q3/5zi+h//xZ+/5cVYhX7Q
LP74j6vwW5XX+c/mv+Zf+79/7ekv/eP6SwfxPV/+nSe/wpP/NfLmS/PlyR/glYXNeNv+qMY7+OhJ
8+vxvOP8N/9ff/hvP3495f1Y/Pjvf/+Wt1kzPw0Rzezf//Wj43cYJ7Mu8X/+/vx//fD6S8rvHbPv
efajDr88+50fX+qGX5f6fwjdNU3DcVBENWbr1P+Yf+Ja/EAX3GClRScSfXZ+WV41wX//u/UfrrAN
w3Xh+iqBceTs1Hk7/0jTeZ6wTX4oBRqwDiL2/+flnizQ/yzYv2VtepOHWQN/ZrYD/3NSbPq1WqaQ
yhCO0KUwl4QGq3KkZ7WutUtTzuRG6T76LQZdQZNTX+hFuqu1QAzXPfed9FAGAjKfQy/06Yxj0J/e
AP75HtIEsoXou7D5Zt7zN68U2ALmvtfKXWcmtrEPYvzgtVBdPCBvVoqfYwbPDgG1Jvk2mS4vZI1h
vhFJGdz/tnr/mqDfJ+TpKeFFbMu0TEMaVO6YGcd4+iIQSd0aVSW5M8r8myYM8S2x4v5Roy34tnWj
c/SJZ/PPcDbr6QqFALZjLwIgz3C0Bl0nuQsa24BnTwgaGDR8pOITQN4UQwduItamr3amWwclPef2
9e99aoX/+b22qdu6lBStnzEjaiNIVIm0MJKOibtzkza5k36dvsnW/2sUsu+WY0rh6vN+/n15bRO2
6djrzCoV4Y+5ojWinzTRGdj20/Di1yjKsARiswazKZYQyZzN6/s9emR5X1OMFTWKDiKBYj0050hk
z6dN6VIpvsWyDMOxF9ukdqNxyoFWcCFI4pNV1Yr0rQjfv744zz+IuXIs3ZDKcXRzySLMer1wu0rr
dr0dNVuVC/ui0WS38qiQPr4+1LMPck1UhlzXNk3Fv0uALZo4sZZYZK7jkZspWo3pWgzFuYYXzz7I
ZWmUcg3TlVKx55/uA3NyR8vKbW9Xz+h1qLFlzB2eHosw7ENH//7Wb7J0TrCpK2Vb0l1eAHDYjtsp
3dtFLT3C113p5z34iqZ5ePs4FtbYYCx6A/8C6P9mvLqhylXbkusruLzcOiJBqUvG4uP/3yiLuats
6iqyqOmAO0sI5LFFW5cyOse6XK4QfoB+odJRGCNhyWW/tjKITKNDZIW8ZTFe+V3cwZ6RGWJqIHFe
/6A/DOVgCiz2trTxQPPPf5u2KPPTOKqafld7tGwdfC2hF6ZoxSfbwV6ciX5+gdV+93R8mCN1S/BZ
ugX7cz4Av40GSB9xbIFkcTaZobmrKWWhSGFbHhTdDsUbqSqBUCz/kRdRGnjGSdYFDZXaPqlSBEVa
tNecekJYL/QEUptRPRUfJWhVJDOiIms/hHWel/e1Q7y1spsYiEiKStxI8aAvpq1pJwXFDY2W0JV0
i+bYlHb4qANr7/eykaBt2qqtSCykk56dwqJwvWMq6ln92nLbPa359PTYK61p+1Xciao8jEacfTBE
V6ETTMPuVdKY8I3fukSGIAk++0JXWNYS39q2nhH5qeh3qQeopKTt3kaWoUPJMzlXi51j86frw1AQ
fgwH/28x4NP1GTUnyHwD/ZW41FHAbfh0rysnlMAq7UYUTn7SpOnevfn7iMDwFqZhQrVf+iXTRGEv
R3Jgp2JNbENaUlBYlJ5+sNsiPcfufL7fDUysJfjHZcRlo6far7OAKR5AagztevD64TjPw8psI2fz
5u8y6CrrGrOlnR3u08msY0NHkhsW0Ki5M+gyjR9VP6QH+mqYn18fajY7i3UzpcUg+AxyykvHITy/
M7tiGHaaFXGTHBP3oujt6RBmqXGZCw0l2NahoG+MkfZmA2KYWCrLYeHBhC2DxqgrEttJs2FXpahv
bcycSjvVsXKc1mDc+m77+pc+Xz+OwuyQ+V6QlsvhSsetjLztEKejBy/3O3VbTeg6pHH2toyV7Tgc
Ogf/SETG9QAD+XT5lBOG1O/caWe01ve6AS7caGP85rPNIHwIJljNt4BFCEMQrhp3zMUuD9FcKisF
jL8NgL+J1n5jkPnre34banG281oVfjimYld0uiQXGxT7wdXVm7cDH0R0oXSWybHV4qKLX05RCqIF
9zSmJeXzpgUvBj3EC1R+Zu6W0RIfJIWQOvcz3Zz34NMFIuUTTXoZih2dPE2EzUkLFbK0zpzi5V1k
HkVXrjDwxDjlZZ9JNOsbUWMvd0YUZbSJUL2JdH0hwq+VPtZbc5xQ+n3zHpe667r4ScMQnKynH4Y3
USItlUCL1HjwtbA50XTws2HX1dsXi2snUaA97/F/AnN+c8dWOtYI5LRip7JwfN+NfnvRTQ217hlS
++ZvIsAQbA3OrE5DkaffJE36DEyTMe6kj9jAwQ/swtgjnl6BmzJNbzi8Ptwf9gb3OEMh52FZjlhS
YyBqaXmaWxNxmosacYXcdp+f6yz1h63xZJDFfTlyhBGazoSF0IMemkVe6nB5wbS14/TerOLszL5Y
NAH6ZZIYkJQvFyuTRVtMYlYXU1nZxrSrTCTlqHMnfb/1aNMDaE8PVAtEJ7Oc9Zi0BmevsGgsEMoA
WLBtl8m9p4v4JMMW4WnBQnmfR1kVj2+dd6IkRQQ+3zAtd3mVHk0/dAqCrV0d9YiA1cUnZQ7mmUTF
88Xl6XNmwBa2bmBvnu6lijaZsMppryEdUQKJsb33/K9zehjPVxfTQjhkOfzDeItRaChALBlo/W60
kxDsw3AdjcV3L0WWIBBn/PcC2TevLIMRd+hMHv20fv38t5Ooj7KM0QbpdxVtq7ptHhqtto7TKJ+Q
dGyBUnRBmvf7oqjT/JCPBYnkIe3Kq0pUmnHj5zH9TFK7ckHUomFfdSc/zpEo1TIPicqB6i4Fo8qS
6bYVFufATZ1iOEbslvFgZtNANQuCoLGvTKu4j4Vs3oHHa3QULcHMvY/LmKBjFfRJRomiCacMzeA4
7L4bSEpqDvCZsvrGBaMAZIwl7VYEPRH4Rz8+x91+7v2lrpvMEubRseSyIOYDtckTWxJSORKhbd+L
6Gkj3bUhxbmhnm8y4j4u/bgW3eU+tvDMRQlSvwzpee4C+t+PY2dsSiu0ztyInuXcHII1YUgktYHe
ShzZ071s5DQwKlqTkrQdfU3RP/0O7C7dKd/V1uE4FZd+O+aXdZOD8jMG410msrMv8XxWlc6FTDKj
Om+x7DHW22Yb+wi675IhpModue3HoLMRtVRe+CZ0zLzPSXOS4rRIus6fuyhCxcot07TOOjS32nYl
coJuZMvGM4byDx+E38TtS5sxSN08nVSJKGYWlXwQN6eMPhOTcTdN3J2MqDTeRDr81wehxkuumCjB
teZX+e3gItRZN35RM1TUJXd+EnYIA7bZo9AATr1uW//4VcowsBAKV/rLO/w2lGPrvVaERbeDFFfv
kfZMPxWGZV0rXwdV/vpYzy+CrJOylOsogmDXnE/Hb2OJgaK5awHZLqmyhHq4a2Pn3m28d+iv5vRA
lt6ZAf/0cbPhs2kXio1Y9lWbbLsdXTUPmKPJiulNtpmA8JBxmXvzPJJfI1tIghkXYi+Lr2UoyzHT
jQ51UNpOOQnYTATSoUUXwzkVKpdpenovcwzyk0TEpFZsztbTaXQruw2KcjB2YLAo7fVWhXTqQFRc
rkRbltoK/5bTh8AYw+tRnyDhGY6cxjemZB3iSGUJDrnjSq4Ui7eYGik1w+EtzBJGHZSoaVo5Y9Mc
A7vvzkzuvDGWX0w6Xbk2B5zrw2LjqCHxmz4TCL83fE1q0gtJaBBGXt+ez3eLY/AtoI5JV2Cb55//
tj2RIUhok1cY4E2q926bVOiD46SJnfz96yP96XtcOVsSknEW5+7pSKPVBAUKpcZu0MHEJIrmaH7i
hLs3j+IY2Cny2JJykJxjkd++R89MR7PCCq3muQuGX1jGfs4Uv/kG6JokyoXp6jq39V8V299GCe3c
nLQe9A+FHnrQGPh/Y+VreZ+fmbTny+OaiuibLWfMdbdFYGylhUt3cz/Y11keXqhKwuTgP/QE8841
pX1uqBiKOwyFM4kTMxc7AW0t0xu1yd+bZWYAVR5bogOtTshdUr3UP7S93ob7kUYB5z7y+c6Yi3+z
13bJOZNKerpm2hB7rlTArCJitgh0SBnSz6sY87fuDaJQ4k82IEtGlmzxhXGAi4un1NjltTZsxwlt
TdtDzPyNOxCHTEbW0LGK3HWfSbMYNBKxa7Id2aDAtct+WPfc789c2Z/ZQwq53A9s0zbnUtuyOERI
SSPxTAwI48QN5Fq9QYxZiUZkcH6iLj6S3HS1H40hM7UuEgOc52C5U3AO2vNs1/Ae5q/owDRsk6Lw
07XriqbyujjhPWR6SZkXyralrhJXv+kzulYptz6Hi3m2WzhymCyhpOvIOdZajEh2oUHlVuzMAU5o
NzqIUw+m/yZ0KNGIwsuY3HfJV3Ak7MUoKuv0TIlM7du0FJvMpk1a0ffZmR357HgzCpuEU8eHWI6x
8Cdhzvyl7oTabTsGkPQcgJtG9T1L8nNaEX8aySZdQD6JbBLx+NNZ6yEfpxkUlr2dGt8VMcnH3K7z
dTT5zpmdOc/ME7/FN2HfdUrPSuf2urDApRZUhlsn5j6gKR3t9uiCOlg0kRRoP9ynmqVOphjLS2Ab
b86M/BqZb6PkjfFfxgj0IY66Ic/NvVGrhIsNzS7oWAveNmrOSRDOH/HsI22FJCzWcg7vnk7n4BiT
2QqGCno9vhrdHmAjNaWHQCuTCzV18bc3GhUufeRPdaYUt6OWMijN1GcyskrIxKbWQAZHtNscIPS+
PsqvRPriszDAZDOonVLFX8oV1v7QeQZ0NvgwGkRKVcT2zGMpZ8holo7mauyzgOgrod/PTvildT2h
MPFxCiVNnOw0NRxkzAHNrnWgAN9yqPU+hGZoHKvBiC3Ul5O6O4c5+MPOnkMYzCH3fWz74opimV4n
KcPCakrBgRVeQk9HeqmcrBpxxNfn55npYRVM7l2c1rmovLw0j27E1p96Y+9pbQK6YGwOaJ+L4+uj
/OmDSFWSL8coSGAsT/eWbcS1odNWiKQPoKwWyv8qo6ssoqthdPiLoWbzxg3d0I2llau5EaehTqMC
twOXDuUPEb7QpEuC27/1usrUcUzmnBsBNLmmpx8VdFU1eEYq90mupotShnIdJ3p6Ji7709QBQCIL
QABI3LwYJYrTACurIVk9wuqB4DKjEwOPHqWJdsbM/conLM8KwTmhOfdiYS0rRWPd1r1bRxLap4Iw
0yt320yjvpW+jiS2PtBSPDbzS1pERO+jvEIxIYDfZmuYPbqhTjNwT25eX84/WCUKBThi5pgQZ6n2
4mju6HuEWYAD6/CdtAb1mGjlcMDN+Ots0pozTvLP4ykmWhmYW7EI3DIj0cvYB6ytx1CYqim7bm1t
04b03o7C8PvrH/enw2fbJBENqgeAVRYezG3dVus039r/b87ObEdum+vaVyRAEjWe1tDqdtttx3N8
IjhOonmWqOHq/4f+8OPtUgklVIIcBDDiXSQ3qT2svVZM/40meyw+9qkf7ixpy4OYGyRSsWyd52T1
3U8y6PpgTODy2W3xIhdkf2oqxI+ajIwdUxsL8k2TKMMwwNGBj7u8EpFfynqWmHLz3gkKLcd3IMHf
ySCuAjTHo2tKe4eHy7dxiksrVp3mtqYkcsrMbU+VOzJWHScFomRF9VTFVv2cOtVeb3EjBlA9F1Xt
JQAmS7o0yjSEp1dt5gSQaqVQ5Q9D/dfAT+kQDZkQVE1zDz2QaTbDn6i/Ln/e9pSNMyQl8/lgutSC
3TWCurIZj5gKi9jN7Knq13H9qXA0K4hdKFJum1JntHoEfOCOYGVsngDQQJcLnSrmtxjEcAJO07PP
XbMUzjFjEtJ8roDqmAw6hwxEt6k5fGDit4M7pJbZHrvY5nZ7eCsZB/nNmrw8Rsi3r2bkEFDxgd86
zcMhP2X5Er/TmXlg0tRtho8E6fXJnUrxcHsLtnab4xQ4MF1zKlyXWwCIsUk1t3YD2Ztd0LU1Mhia
4zxoYkl3dnvrxrw2tfLlTsqeWl3nBkPZOkd9mUzIjq29UbktKx5lLUH1gDBynQgnIwLPJU2gwA3T
GfKf3EdFGCKA29u2aYUYgn9s5TmrtST+WHZezpnBEIXOtEi/q7LVzuXfM6LO7lWdYhSL28715MBP
JKwHxkc+6YsX7ZzK1gvj+VSPaCETE61JbgVDk52lsD3Z2L/l/Ub3MGveUhWLD9GYMMeOnND9e+eT
/sIRaYDCXN86M0Xvri1JzsABJ9+o7WdvR7pl5U64t+XZPlhnALQ0C69K7IhBJyJNcswk7vTGIYs+
NEuoPcR6Ze6s6NoUX0/Q0arM4+vW2ufgJYZ1VcfnyoRgQiF6TwV1q8OyFH/f3rtNS8QrNGMIxygq
XbrEFPfTVGRIESXm2JydUtNOs9G4p76BwOy2KfX4XT6OLMoCjKSyaYAZynFeeV8ujCWd+JIz8e10
XybuGgpDRngaBsN8CJ0+uTtwxh6WeAgNamVr9Hdetd7Cp5THONP7j6pDeALIPr5IEME7Pn99sX53
snTwSMAZrHVfxCWtLPKiwjXSPEYvttaOfl7tTTVtWvFNylUgyfSrm+Uutd52CwuCom5+HPRCvmvG
Md9pvFx/w6hxmIJHiLSZCGEVxaWpLjpVsQ2MRQh4t6EJ6sdIBmWajA/5iNr9OMGY17Wj+TgaFJvu
9xJaMf+H0qACpzbhlZe4vUal1h15o3LokUvghAe9GxqEE8Mm8OYs3Ancrz+WPpfM9AxH51viraef
qraoKpIhO7C9FrjQhEhkDio/yv5uYXMzTkArvD9ABIYvHV2HvTfl+rFU1gHMAWmwidVX8aXBxITH
CA/Xz0cB5inznXZ8YhDaKoKwRdrk1A++87c7d6Rit/d5w5lUi98lMKLdy39d7nOWd45A1MgOTLP0
Tr5Thyd9yvZ6/RvPi8F9d3mXVTCyrvJbacbgRR7b6PRWaI5NYEbM0jKOZt+XO46zZUrQEmLWhKth
2qvEX8ZVq+c2UlFmOrqoF1Z5+eQv/vIpnqE7u715m7ZUiEcFU6ElVraSrCARbAsniEMlz6dl+dtk
5JNXJ9Pe8MimKcCHQHxAE+Ohl+dUarXCRtdO0LT6pMT6SGQbwiuX+saOS2xdBeG4VHuAR5mWv3qg
WxcSHVO0RDq9O78zo9E8mSFs6HL0rC+WVdaPTSEYqq5335wtZ6RaTDRAPZIcaLWfs44msZyJmxcL
Coa2aoogdfRmZ31bVoiGgVJSLraxd7mVee0WyUynIzDkgrDq2EFUNsJUc9s3Nq34FIZ86lAApFZf
VLKKIW5yG3G/Nk3et5ZVvNMMKT7db8Xm8lI7obUFlOZyLaMHExBPtRVEWsSIhg5jg5Pp7c7juOF8
Duko7kDrmKBu9UiUQy38SrfTwMzc+EgGkxxdUL64AJSEdy6ITxrhh0McYlOVFisXoI2a0F3u0sCv
8vDgj3H6IMppr1B7dThYsSw+cAbBDk/vygohvskHzY0DHqXmcXTn9OQv3h479dW2YUUFoqqVCp5s
PWYVdaZeti6MNwReEmK0POx/jQ2qunmid3c3hpUxJuVIOvloX1Vd5Jh1jFkBCoPzpfpVDKrKLuNp
r7NzXeACGcGu0Q80ieKI7S89rgod6Wd9Bq+jqgp/abzUZd50TmBA/qoJP2pPhdanzb91Hbn2wZih
QDv6ds/cf1M50/RoL6GuPaSTdJL3s+3XzffbDqQmFy/jS6p8hJe8H3xn6AWtnFUfiz7XOpy1meAE
LQR0YP+I2W3FyXcnacAc09hS/7JwpRQtlDann+ZSTwR0XhNTwdJwyj7e+ShdIwtdhVMgXAJ6hnP9
5mF5Fc40aeoXvpcmATDdZDoNfZOjsV2F0OtRMPScj4nXyV9tWNjGt1xLZfO9tt3aOkZm4iZvgY9C
bqXFRui8YWYWKVPDreo9kPtVxMdv5JcJBWKgTLPGDmmNN8SVrSdB1PZZdU7CyJBHz5b1hEzutJQf
jLKwER6kticZI2C3oIYddf+0c4AqsrxIEEiuKdfyzABzAIO+etNMRj6atpBZUGVV357KBK8+eCIM
8z/DaJjcz8ZkVqM4wMGTwhpilsLOf1aV3vzVlKBCjfPt33OVr/BzqObyHDhgYQhfLh0+S3RNZF6V
BaY9w3YZ+wYiXktovDeSaH7X92G94yzXjxPNW/XlJaKg9b0uVAH6GLza49vna3b0vuiN/Beefnc9
Q7WImVADyMUtoTu2WpYe03+O84LCKVQCpl+UcDTq/U4Gu6L3oWNKLxqUk6UGbyn6eSszVbpYbl/q
aUAMSFURxjV3PjSDLGZoNpLWjB6RrBq9o52jQvtMKazOnywuyq+hrJfy/VSYYnlEAsavjxHT+4wk
mfFQnMxeyOacagbUMdWY6oUFR2rvtnuxwvWdoNvLHqnusmogrj4UszuEjl23RZA4UeUffSOC6Csq
Qls/hl7NXAtFVFeeNTOPmjOIVhNdUTEhH33bB6+/JOStIIvo/FDKo8F/eVg+pWdrJq4NBhuBs7Ht
fjV+lKKCqu9lIhveDpjpd6+WWjd9g0tLvS6XlHmCLMhhg/nCtCf0MnqRfcnM2TktQ6ntOMiGs3sm
PWGyHguXXxeiEZZpagSXsiDV4/hDP4f2cnZSY8nvv8XUhlTXntFPZqBW66L/DDtKiiKiDY7kPOsQ
Lx5SuPTeTmm//JB5tleVvD4yjsrmdhE5qfRZLfzVi6/1ojRRBKiCBmKnl0nM2tnOaRmUftff7R30
BJkrZ3aNBjs9g0tTo+njpEtaBVCOxGdnVsL0SwXPmyPT8t5QEGQC6AqqD8JjKGQ9tdNErYy8IqmC
xYM0dnbQxO5tJht7EsmdD8HWDr42pe7mqx0sNG2Z7TZjB5fSPZYmJEnuaNZcOd3e2cFrr2dVzGhw
wwnYfXP1xk8T6ULltFWQ2TmSlnb+JjMkEmO9BqFUBk3g7et87fTKHFQJjLsQQ/krZ7S6ghpOU1dB
2qcIq3VME5ChdjvN1WvsszqrV2ZWr8awEFNMUEEwh9TGp25Mw5/eNMvTYkVQr9OUOwoitvEQOen8
xpdl/2Ms8vvocNQHgEiRpVIUoxhsrqeI5swYNHqOOMySDO/zGRT8rOnysbUgFby9rVsOA4APNgqa
DoBPxaXDwF4IUDPMVNKYfmDgtQ2MFpi1nDx/59Xa8hdAi6YPJoJIaT3H2ehkxRTN8mBpHHTavRDS
sgWKcR1IP5Q0f9+/LtDWZBC0r7G4che/p4nk1EURaNKGezmZDdShh+Kxl2a8s4Vbnvna1MplMoTT
QqeK1fdu4OmfgaEWJ9nJ3Nl5R7Z2EBirDd6Wz42zLp24RuubhRcVAbO+0WcKDe2/PfQcD6bWTYq1
ydk5MRU0XgaVFukRyDtgybRX13u4wA7LyAd7WOd6ddKAyT+5Zdh+6Hw9+ocQb3kvBinf1Elv7xRS
N7eUjgTADdwPmNWlV04iSadBwytbf3DfiimBcGQaMfQfjk6xrDCiCuaavvulnaXU7NiGWQQWT0S8
LTcEh9qn884+KgdY7yOxOaVSUj81xnRppa0rCrCFixWC5pPobOfzzM3/iLiHQemhM56L2huSw+0b
sLWHQI+IUomB6FuvbjaCNTZTy04eGBoQypZG5rklhf5828rW+0FDgkY/OTvB6mpteWbBC5CxtjKV
3U97zKf8ZxwBVEJF0kEG9bY19betdxLoLpUui3kbXovLneQG6E0Se3kwwmz6BVaK/DHz7fYhDKvu
m1mkZnDb3sYNYAycdr8qctP6X0UJRjEUWhuleQCeWy8+NcVc1d+01E/JafJ2gcZWaov11MmljH/2
dVrvfWQ3DhHsDaV1RnLIzddBLAERpbJ5yIMK6Zs3etrVL1ZZ7S1zywqoL3JHEhu8ZVV3g+EDXsJ0
KQKQBT8tpmRh29HuxpMDIVCDUgofD9R7jSkUGcw6doXEj1Znoj6K0DPfkGaF1c6d3vBI7GCFaiUF
jTXupIJf34wBVweZ3sFpZc7mc5ZAgtolTfZ02z02982CgIU8A5DEOrAjydVcRI6KIHIFsDKY8pjf
hzGlih7/gyHPpkNGGKkz8nvp99Nc1p6Vcsu6qgnPWlRG7xgDlH/cb4UxSSJvwgH4llavLgFsPgM4
5dUFTnPsofh/KIW718vc2jQ1V8AsBo8ikePlWigbdKXQ+aoksohf7AisPNC8cex23r+Nt0KVXw2G
Ui0ameumRsMoi5FqegnXm+hOhW418pRYVh0fo6kmk5kRPTXvD1IBPClEI41nFrfaQatrvDGriR47
TfGJDsl4Rgvaerj/nPjrVcBGqxsOoMsdnOwEXhvS2ECX1Ho0k1RiLI29/tNGUZBBQxrOFp17PpLG
yswi4Noaor4MmBh6O7vFfNQsH0Dc+MmM+s9a3z0P0npTCftxmefs2IrU3znCLVehLQwDjKo3Q5Jx
udC0mzpRpEsZCAEbuVzIM/pYq3cu19aDQfhLjZaRc9rQ6s9f50yLN+g+WitBzoIfahg2X+qGjn7l
pHso0a0FcbXoPhDbk1av7rFtTikFhBaBixEpmaF1IKCNo7vbeby0FihCSBxQjgO4dbmg1oR3dJYN
nt9lnn2MBfJhL1U0D+GzNtv36Xf+TlbIOImzeXIx563u85zpGbXWksSM+OxQy6R9W5di3vkSbx7S
/6ysIzWQK3VnWKR/jYVO92KYE8o7cAk7w7T3zd0I1wyLmIYDgvLNWs89M69O8c/Kq8CUrvECvRw8
lFBThYeuDtFHoo7+iWux16zcsgoqnUY66kECErHLQ8tnAQVkppVBLRidPPdTn3ZIhufLV2cp/B8z
xTYYpAfdaP7Dq09Wpqa8qCgRZFwaxkymcWicX5oPxwSYBNIMttvvTUVt+T44GaGKpwz9rU/Qj7Ol
n1xGntomgcw5i7ozwzTDzgu8+WrxXAiSFr5jNJovlwPCONNcIatASwvjw2Bl5TkshBIJ6JzPWhHN
iFWP+lNea+OfiG8bh2qRc9B7vbvzSzYP9NUPWT2fItYbMNQUs4pZfod+rjhovvYx09pvfTbWkIFP
X+//LFA48z3Yxlz+Wa2cx0CmOFAVWHUTn8aOoXe7a/aQ0VvHCIxGzWyShxL7XO5vmMSNUxv4KfV1
eM7z7E899/eY37du+2sjK590AFc60IBViKol4Xm05u5okEY9tq7R3J9qMhHqQ97D0BxeuTomcPtJ
4hg8LMLR/C+Uf7KDMMP0n9tns9EChLHllRnlLa8+MpHVhLUBx2Egh/GnsTjH0jM/+Xryw9W7c6NF
b+G7fx9P/SE0+5dcjKdS+7dy9vLqzX1VwRCQHT4P60+do82moxkV8ck8hs+pL6snQyIsNAAH3dlX
tW+rVM2gyY4/0gBnfHT1qdOHytZoEBVBLvp/dSFRCdTlE/LGX1O45Hbu2qYx6iK0wJmJoDh+ubuG
M6FG38YoeLpNh07hVGnN06i5S3mUaWLKxzQjLvsPcQPxJTB61F6Zpl4Fe24rvb6tZ1X3WWDzZ5j5
2BVzhI6SPga33Wfr0qmvOaN6OuCy9XhA3OdmbUlaKsVUd0wNLdXQHmHsHuOH24a2HIT2k4q2aCbS
F7/cyNlh6Cu30zKYiBn+6KxRIKtXVcdZzO3OmW2uCTgjSE2Ft14/1GHjmjFzD2XQ9y7KX2WkPdhL
bu/UzLYWxLeNDzpz0lT6Vxl8G/u9nMyuDODGKwM5TfExkUN77gptT3l42xR4ArBN1Cau0H/V3OfV
UpfA75oS3ucGvPoxkg2dWHOy6ITdPqqN/WPTVOlFkcGwkZdHpaOaGwtvKAMrC3nzZ3M+eqO17KS4
G4siI4QxDkQ80w/r59EYF0Z/gOPQa0Js9GAPY4UWxlAJ86i3U7Z3kdWPXr0aNBMAf1AmpkiwHk2Z
ZGwXySLTYMmiXHtHMd6LDnGUtfXRaUKRv1S17+SPTeYi/SDC2Ot2btrWetUcLpBo0C7/J8X7+p22
GR9NTZEGejEPH3pEN58SzfUeTSKvr3cfIInA70qFYqVds4OWxqSZGkMlQWMbRfzUlHb1jbcj3kOV
bywJjIswgaCQx4k1uGO0u0K4mZEH/cxgjEvlPfBaRxxTqF3vT9gwpahA1HQlLdFLn8yN2cmT3MqD
ybRZEYpzj5U/3Y3FB82HPxLgKZz31ZxiYTqVNbVYSfO6OMpM2Efgpf3p/uOBLIpBOyqA1yRr1jC1
qveKFWCXv5j5Ko52Frr/3raydThMEfMBgUeTXHv1mUwHZ9B7jSptWPjpJzrjnjjkZjsgBzlHO5G+
2v3V5SJoIzbEDo3jdZ96Jp4bxjHJA2l39du4bMlx0YgyIFSR4bk3SA0Zdd9lWN1YoqNmpojFfTWd
tUpHx98wH/jlkdeGRr9L6/RYihHohJjGnTPbat/B8KBOjKYkjQsVKLy6vo0oy06mYU6SYfylGegb
LLXzU5btd29E7WWhh/diHK2dj8zGU6wg0AzTMYLCIMrqEP2hSdJhnijPldJ9WBxU9BzRuvdHVIpJ
UzE/wfGOY16uzYdpVqfDmgeJu2QHfanQF/BRMBspoIki/A93GeAVKEy6dXjNuijsDq4Ew2tmgR57
1Qe3cBCVKii1TefbN2Br8/DJ38Aa6JfWVccRZJRnMcJJizMaDoAMqyeAIfeJSvyuUkDk8z8rqyqF
Bm9PBFI7D/S6Eo9eGGbPwsnGewcRaZKpWtlvUCHo9NURobpdF51d8tTW5NJZN9eong/djpdvXajX
VlZffulM/HQj580YQkiGE8jT0mkszma0WHc/6DwV1EBoEdN1p3J/6XNyLhPdzR3BaO5E5T5q3K8l
bBG/7nUBUiOiWzX+xzzNmvqiln0czWNnBlGBC6SL6M5JmuwxPW88DvT5GJ5RXApgTNzVYsp2GLNR
S1C2V5rb2vzBycuHuW97NCjrIDPTd7BzP3ZOEQDT3InW1MNz+fY6ANQUoyV4OJKGtf+hcAl0mnnq
XEMk/CHrRfZVwPpsweZglW/CIov2OKWuLxaE6kgIAAqmwUl55/LsTGsg/Yow6Q1+/1gUGTrnS9zv
BIgrjTZ1s6hZ8UVmYUB2r3ze89No8M2kCfwmBR3qq6jsmEdDlwVxVJTxCSBT3gYTkI406BlgbU8i
G1CutUeRp4exjrT5oMdT3r+pckNoj7FUGtpWb2btozXOxEMMCHT+IXEzxFDTRG9+Ik5W/SuNuUZA
TJv4/wsL1fkD8W87o3JYIrVZULrIEFA3c5Rmy7RVumsi+1XbQH53pLCuyR4otoJY4mwJRwDtrb46
A6HbQPmOUg/duvQYV04VPWmNjcAMijZRdMoAho7HZhmT972okeIcx2X5HGaQhaILDbviyTXGPD2l
osz6U9cMgzhQgkSvPpSVmxzNQqA3dvvSXb8i6kfTISYaYOZ0jSKztEokUehTUZ11pNdjBNFKKeMH
3RiyHVPXnogp3IMIQM0QrEt/dg+AuexFFbiiqdFxW4ZjK4t25/u4bYVeBV1ousPrxl9eQUU3tVoV
OHlfB/Q2+pc4rPcErzetCOQkFI02VfbVWftSkswlXhXk0Em8nX3bgc81C++lR1MeJXyHWg2QMc7o
8u6KtNb9dmEtZUbFsqpKVAqWcoEUTu5R+F1HhZhiWowHnnSH9sOlqdxrymZYqjpI+rx9Jyfd+NS1
6XCO7HEOWgMV1STpyp1QVP2ll88hRhXjOYhdVrhuGtRFM5sgIupAjpP5yeHj/Nh1VQRfaOQfIl3r
HgZ0ho6+q9mPt91+o0Cs4H48wXDrIM6wLrQ3vttpIQNrgRnmef2YdVWGQn0CN+zD2Dfdd8sO7T+L
mBvzOEodubM5D1PnPC1646KGW1fOTgB0/WngBzELBcSAwI76+OUB9JYbTzTiKpBXE4OxhR+CczfK
/guFsvxhrPPpx+0t2DO4Cld1AxGDtMS5dDf7Y5Cl/T4KR/lRt7P5JQr35kY2rSnoI4wJ+NmaF682
Q7ttB5YXZ2X/ERj98IcFHdRnqQ/nMEcC6/bitu4nlBP4s+pkX82XGYsVl2XMs+ahYP6tAyqFgmci
f922svV4EhQpFm5uKd3/yzPT01l4oc4zY9AlPCdTpn3KJtG9myct+n7b1Nb+MUOvE1bC5UlCemkq
TGoLTKWHKQgB/vZbD5XKWPcRAvW9wJuiYgcCubU0ennwkFDU5GumNvhVCuVDMDs3UVMFdeHk7+oQ
lXVYtFC91FN7J3bYWprC1lA8JShjgvjSlJaEUrM9au8xXY0BjOXiT9CEuf50QN/Gjd7oleanO1/r
LQehHk24ohDb0C1cGo1Dzcz6gvZeIWSHaCcUxfXzqOtz+fn+gyPI4EkVkLFezYdrxTzOQ1bUgaeF
xTFzouizHev5SYMD5qwZ+bKzsK3dhIWbzzmD4jTZVgeXLksTSpOL1lJLPRZ0iVAZNJzqVABFfANb
8J1qlCr042uOX0JcCoOAs8bkxvMyzbB14JpojB1CdLgPTCH+gvX+y8B80E4Ucb0+DovGLM4JPx6M
aJcH1yIw24uxg6luMcv06LZQREtk6P+2tcz7MqWa8+H2AV7fBAyqhiUoFchP1jevDquanUzbQHSa
dbY6vfvY1WN7ipnp/nLb1NbamF1Rkje0nZkXvFybIzqLJ9mugxp01Kcwn5CkDUPdQh6DL+KTix7O
nqDP9T1gxBJsmxpIA5OwZlds2sXVk4bDg3grOduTlZ2WadkTF9zaQ+pa1OrAvVMUVH/+6jUhkmdk
EAm3IGJqXgYaWqs/iwbB2FMoRLpzYFtLUlk+QE5V619f7dIucinpfgZxGbrHMK6mUwvr591xJlCv
V1ZW98x1oOBKtaoJBMQcp9JCyDOdsnwn874Oy7DCUCVHZAqcQnnMq42brCVpm2nC20WTPmWzaXwb
UJc9j3Zb/TFrRotubRlOO2/I5g4ycUQv1AACsQaaxSPz4VpeNkGEZlFzMKQNg78dMeZ2uu3wW36h
Rpv+v6HV01+JSGRWXzRB0Yf5m6qztfMAieNXv9/lmruONdlJMgIiLMRZIHy73El3yBzblk4d2LOB
hjC89MZxMjrrVBoavRnLG7yHIbeywJXFshONbJ6iop1VfS6FAb607UjQxCJKG9hI7KdC6P9EKIRA
19QHTZuinz3+vL2tm+f3yt7q4zYMrr8kDfacEF1Zy0vmQ2aGe6OZm1aoK7gMi3rUCFcBpCyhSSpd
Dk/KtoRoohlA8Anj4fZatlwEFAMHBlaKzq76Fa9ugJsspshrqw7Kcoge6RbyVDFe+aml+vbptqmt
Bb02tXqlkCeo5sLBRYYiSu2jALkxHIvGCj//Bztoc/7m+uaYVvVBw25dcExDE+Qk5n8CsMycozaG
8Z5QwNbnhNBDTTip1rS3+lRqwyTTwuKJ0qtm/oX2R07tDg31g+40bqC1s9h7rrYOi4iCLhPjuhD9
rJ6ryHDGXJq4BED2GP2G1n60qmh6NjvT/nh7EzcWp/gpiYmRH+MFWS3OTUKhJIzboLLqnnFpXXZv
6wGGnBN95v5XU4X9/b1WJSUFlR16MYpBZvWEDHqS0yMCt1cUk/OznFGvOHiWVu4pgW2UKAmnQOyp
mJFUaJ2Mu/rAS2RNZaBlg//RqJ3k3HpJgxhzE74Fa+B9zbomfbAmxwuA3flf7VlL7hVjJKyjFEBu
TIWDPGqd3ERCzOBbgV06OZDOeNCqh1lGMSrJoTvdnW1c2FpTXpWhk7pVYrCzo9COs585xJF9dVxa
hhpv+82Gi6oUis6JQh0DNr98T0QJ31kWd1WAFFn/2Np992RGSfgljOt0Z1Ub7wmTHqqNzftISL56
IEW1DPmSzkwXJsypmW5YfZzQgLy726C4Tf9nZfVxSRhsdZNiUOOSqfM4udX0vdSkt3PdNteCL9IK
ArXPcNzltk2LmwkrYy22K8dD44XiPLj1uBPcb3m+DYEINXKVTuD8l2asgqOpTZwO5cTPs621f5g0
d+k9xIfBGd807fgwGswyG452XETb73yoN1aJebBKhPkg09cfm7Yr2rmHJTbQcpl0iqjFP1n5UDc7
69x4vIjoGLZQOYUBdOhymWOPTo7XgWwD/xUHvrc057zTvQPIcfEUtvn9E07ompDCQB3GnhLur+xJ
iszwGJXgto3s55T6+kd9XtzT7au1tXuvrawOTw8ZI2+dsAxiGdbnYazlsS/af+83wgSVoZiDwUKt
sSFDPml2FbllYDah+bbUpXPGGfY4vLaWokbBGHmDKAxzlxvWIA+Y5iVPvQES5VnmffzWHiZnJ+BQ
H4zL+idwLhpdKvmimLxmLA2XxUkoKIKtZ1DiryxN5XfDzP0fso+a9iOiCFoLo3jmPRPZjn5weyO3
fBDOfiBedCzIOlc+EVrStce0oITti+dyCaNjXU4vpjl8rzoihdvGtvYTGRoFEae7R83scj9du0yB
5oFKTYqsfi4ix3pTdka6x2W/8bhTvSa0Ii6gkrpudjE5JetYMs9tlPH8Y2w169joeXaK9cS/P0ei
bKT4UqiSUfRYBQO+L4es03H2aomKH4z/GE8Fs6bn2/u2tSBFHgTcj1WRuVzum1bYeZHmAj/sTe1t
OLboARRSvCAjF+28SVtHRMmIuVTgZIrK5NJUUxuUEQWmrKYqTgVKs6cl240QVQlj7fKcDlNehFKq
kHNpJQ5Rbo9Dv2TIzBtPk58cpXAP6Ba/d9z2H7JqJG8i+l4ohd4PZaDQhwtApWao2tFqL30mdI24
5sTqDvq91pDmDw028J07vbmNr6ystjFatHjJWxaYT3aKcGZiJc9WWkQ71fvNfSQ8BKapnqe1ulPZ
QNFu14z4x2U9Ai/Q51bRyEcPSTxMHywtjl9QAOne5L4kbrScwdvxzI23S5Xzqa6zo4Ka9OVB9s5g
zHHMABecd/67KjLSs9Q1/Y+5HZ13ZQJrvOdWbsD/7EeHuy8FmBQK24yz2sSmq9A/ThCd7DTgqb3v
ti8mQ2PfC2Oyf1SMXt//bvE6gmAGFU5vdw1lazW7aXotATPqOygAD2b1oqem8+X2gjZ85sLK6i1B
6jJGSQUQ7FK32XOkN5H96Ph1u8drvGmHx5f3SpHF/RbBfpVL+0Miu6xhNcVo9wfB0Ed7yOZ43uP1
33i1SM2Q1NY5IsBeq5tW13rlTTR6gqGvzvlcW2dvTL/VTXU/aog2LyGHQgwBG1lPiBvmYuAMGEri
0n+Ou+Z9aPjuToC9tRrUYaHsYBJIwaEvPd0jDEiGhZFVoXOV+np47yxOfCqGdP77th+oAGn1ODLT
zPy0KgKT/K0ex0qi5Vd1BpYaeQwHpo2OotLFORv6fjjmhleijguj1NNts1tuQW1W4RiVeOG6BoxC
2MBbkij2h8k5eEadnSwoBu7/vjiklLxXasiOVtblNuaLnxWaC3rdTov02AhzfEjc3Qhgay2Uo8DT
mjD+UIpYWRnApoimLwIPPoaD2wzVh1FE2U6BbeP1pZxCbZS5elSe1mvpnbyuwXRgxc/lW23udftM
wul9j7KhOkZx432BgSo72nGkFQevSY2dzdzwSQrbSEwANANnu359tXYxyMgBtC8LswbFwAwctB3T
89wgAH+3d1yYWsWJle2nIo0ZAGX2zz15rftT8AX/T0bAKJl8ztR7e3lsQ2HVeU+3CBblvAHL3v2U
euQ8/oeVuJSlQCohabEOAGqjM4sR+dGg1GOASiNfC4Mo/3zbytbRIAyk6GiVbPy6iSMKATtHyn51
eYQss5/02lHaef8WFbXxy21bG96u9A7oPCvBiKs0JRGN1Y0G6XLfN/QVfTVepkf1p/9ghSY6lN0A
eEFrXB5Oo81tDRgDZxsRbDkYVpMH2awvf902s3GpAP6RfQMBZHhnPRar99ZUp4kk1k37+cMyx87Q
HNpsZGDVgmKoOxR6PMwnf+iQKszieHiWQzgm087V2tpTXkK6HoirgyxfvSA1UsZxNYZFsEzRX3Oa
GC+ekRQ73aOttdIx5RlkYhO03GpLi04H3yj4cPmDiA8QAnqQtMmvtt3/EZvirUjlO9nDLpcZyw5K
ecs9+ZJx0VgfqJtVrDEyRC2NouA617Z7Ih3Tz1FfgQFvsj3msM1F/gZ803MBF71aJAP+S204zGOF
dv93k0O+27ntg+uH3xd3edCSCeYY8Wdh5Tu3YiM0/d2ToGFAfksp+tJf+yGMmixj6Cwsu6Y4Nna0
/Ckas/vktVrrfop7PXUeEoZ02jPFhHnZ+Ths7jCfUVDQ1FuuSMUgA9GSOPML2PQ9BxVDocmjbuTy
bINAMQ+3L81GFq/UxJlYpLdFcLJ6OBGKyhpXEAsbiW6fUFgTLTNHUhwii9TezWx7rzq9dT/U9VCF
A6VfvzrVObTMJR9x3alSdA2zZstTEeqi31nZph2SNdiU1Qd9zc3GCNqgzZpXBNLwSwRH5HL0wCre
X6N1wYCRAZFlw5i/Wo011ILlAPatEsb3NLuu30bptMeEubUWdecIhvleE61eeqS1dHFl9rhEpekZ
JLZ1FHhW5n687QtbjvfaivoVr8L7zOlos0sB/WXnp39XNeQTvh9FP/Jw1O/PiyBbp3wE7NdAanJl
yi60oaaOy+EMnX8amzo6LQB2H24vaHPbiOLwa7LZqyluPfTyqrTZNjq62d8QeYUHp/LEP7etbF0h
OhlM+vMv1bjV4VD1iBH55bkAOPODAcuPhuz8Y95q8pBOe0iIjRAfvkZKYbYKqq5YO5gI0L0cPotg
lt1L7NXhO61w5j/4IDqfmBQA5CH2BAG23IK6B9wnqA5QwV+5eDHWrgZpeRnQ0WqO0AjZhzo2lqNC
HO/c2a3VUZEADYdOERHWqmwaG5lsIs3k45IMw6fEaMv80Jt2dO7CJfzWozh3hk3k7tuFCzLu45Na
YJl5n0u/X1I5xaPblY+u19XvRVa4R7TY2/NtN7lyRqyQNcMVSf1SYWQvrVBSanU0XIvHwRNT/mLW
Y798cJ0w31MNvDovDAGq4lqRwTAPttpETYIB75I8f2SIrmVO1YoRjPWrQ5p1e1+PjTUp6AXDEGBh
iXZWrt8lmjmmjpc/puHge+hE6OlDOwnz3htGkfT3tDkMztDwrQdi6CaBd2/i7BHXid+Uox3+CXlo
d4xshPiOmeHUp9tndb2FVKYU2bbK9niHVlsYD91kT0OTPtpx3H70NX38FTbj8MT0g7+D0b5GEtN8
BtakyNWIWUnbL/2itOdexmmbPhoTk76oSI7PEtns93LWhz/bSnhnXRv8Z1+O3XOJttVj1ZXJhwiY
0s6irw+Tp1LRmMOUw1muexaysLvQLgoWDZH3Gx0m6ockTY0dK1dXXBGDM+XLpwRibtS7L5cLMbot
+/r/cXZePXYbQRb+RQSYwytv5oyClWz5hXASc8789fv1aIEVyYtL3IUFw4ChqelmdXeFU+fY0bWW
VQmKkNH+NDj9dAiiufu7HuXpYzHM8tO1W2GVPipYcQqGG+UBGyoSagdTdJW7qf7cafL4qabK/PGx
29zbQeygcQYCe1t/keD5tFNDj64VZGiHpGo7t6JosbODm/eGtYj4CSo5DjhT9ssdtM2sVILBiK7o
KWYfay1E4Sl3Qj0F8l4N/xk6ENHH63oTv1oUljApKBwh3IILE0ddmoyyvoMBt4yvs5oo0TdHqpPe
NZVa0z5IVI7nqz2XWnbQoPmdD53V23+Nuln7R/opsn+Sy6RuX1T6/tJF4xPrhzpru8Sd/X5M3Y5b
Ue0o2MdF9kHu7BjZiUGdcumzrzut/15B/HJ4SSHnMz2lTaToFPtRX98eL3F74ongaJGI/aQUuL7J
SMfrWdZC6SKZyEIeYJdJ/nKqPABya8XN98fGNgmGiHs4YCIXRqFrneKHg1YGpDYxTCRlebbmtnyZ
c7v+YBdN/6qnvvzvBBCMmrHTXx5b3nqoAfQEgWqMg8te4wHNQUH0z5SjqyKl9slscgAgqHw/+4zT
KOFJhUqDnRTjrEt3MRK7MpXG5IwHzty+kCSqyZnppqZyAfejOAWuokuulZmCpHtygeRMtDU4g5w/
ceaXpjMt4Gf7UnB1JNOX3aSX1GMKd/Ee0mDjL5Dkg7EVERjj3UyuLe1EoxSZRj1HV61P7I+Ui1A7
ayNbPbd9C4bo8aI2J/6NkZ/xfl4JioZr56wEm1+pddFVGpV/kA1lrGtS3g+O9GGW6h3fvLcwZMPJ
ZQggNKwtF1Y7c1dIhRleC9WvT23qm1eu5urFB/24E55vngJKnwCDoBSgkScUB5am/ALacCQjuMim
WInfNUNkGJ+GRLX/yq0+DA91JwWzm7dWttN7vbNG6hfMXpEaAhheGwaxrGYjqpvXvumVg1lzT/et
nRxGe9yjotgcONYoVGj4buD3GfRYrrEeh5DWA0fBjqG+Q0Wqdn1l8He8/t6C8HsyeNq8ogK2tALb
nG5D5R5fmU0NT2kgsRZNjk9zUuzJkGwXxKYxp07uRuBHI3ZpapDmuXAmPbiW2dif5slWPqVOvQdx
3C6I6N8COsE1RV1y3QHKzCqYaztUL2mbJH+nNnm7o5Xx16Cm4/v4cG29EFNQJwi6DlrKb2OZv2S9
OXFeKUOkztNkfMnqwCu76FOeK39WU/6+qcunz5cuAF3i9ud63Ez+yRHVXaYalEsZtvbV79Crig21
9FLIZ3eujTubiEMAzCFQwM1N8Sl/WVkN8C8E/q9c5Nz6gsjOfANrnriK1IY7z8odS8wb0JYRWQDX
4sopOiazmEtWlEs6ZRoK42V3MEtTvqBysCfIsL0LSTjwQLh0+WSMgi0XlddTOpg25LVF0LeHjiEY
JU3+sWPpWNMF2PGNO87OdSvGG4iJFabyl8ZMLVDlBkDZpZEt7YMc9fFrKyMY/dgD71ohQWfkV6gX
roHQCjjakpke5dI25vQ+giPnJIfxXpZ79xuBgCZ0FKw0a8AJ3NCIijNfdHFy5odcZnYp9VWOH/1T
VWaz11m9b00QogGx4j1Z7VxoBwx/lZYC0+JgHZRBqc8zmkPntHyeS44UlJiNwAZiWyrFKzdvND2X
ImApFzusjZeoyuNrPtVPsxsLKyIxgjCVgaU1wUQTOXbixAbb1yvDrcn17uzPVb2TQWwvI9wMfDBD
rYAFyD6XDhf61WgHYaIynSRIDuVMzprzbBnZq+qPueL2GVNnro9I87Tj6tsPZghlVcrsFMPgb17V
9eFAkqK41iExjAPnJYOkwW1Hx/bCuXya/I83CsiJwHGB/uCBXC5SGkff6vSRueCa/r5it8ZBsac9
zevtqRLwFhyCGR6KSWuUB5BPmTq2M12yIB1cK2pLN82mPVb2e1Zog4hPpaIIurZShtkMQ3o4M8YT
DgcSfPVYtvZe7WiTMDAADtwCwldFSESt8Z5SKdlOk44joxK69mL7uflD71BxyO0i+l7Ps31sQif/
Iy3avRmArVtwYzCnDtSUeIn8aPmtZES9Qo25l0sTjPU164OZsMyqTlkZP40IEpcTbxU3FDwhZEhL
U6lfW0PIKPylsRmJZTbXsF364+ltaprqgIaFdRa/THZox1j549krGIQcUTrBKP/wZ2lbV4sZ7rfI
5AFT/H8j5qYQAGurf5+2IoguBD86/B2QryytWHJs9X7eGVBOhSaMZHbWf23jUt9rfdz5aICbAFaJ
0hJotVUMnzpZHFZZoF3yJpRPTL/2x3qasmMEtuf01JJ4HQUaD6S1uD3Ey7JcktQVUyDrITyJVujP
7qT1QXDI5WmvCL06Zz/tIBmIwIg4C+sabVJz9RaAqW7aZEsHJQz1U8gUxc4luLp+f1pxmHmhzIgU
4oZCppjnMYyxUudx9w9zXRbySH7Q10c5U6cffWYn2i2abCPbMXx3eb8YXl2JAc8LmCCzvJWwuX1O
KYV8aWki7+Tl96wgvsjihMoo073Lj1W0TF+PyDDdcotkLm8z5xrW0vTX8y7xq5XVWiQLfZ0my6qb
oXfzu7CwnY8xFBp7AmGrQPDtW4ERo4YCgIsLamVGHfxiblE2v8Vh/2q2w+eclR2MrpvdsYTv7/lF
8TLShibCBTKzsmYHqT/HbdbemHjUxyN4tBIBvGmW9wZq77kg0S03IbaoYqzOLvitVrOKpIXktAFI
lUvwRtD2K8bpt7Cr+vyd7IdBeULjSp+uj9d4Z0cNIFyACmi/AH9aXcCF3ic6Vbju1rTAkw69DDTk
bI0Z9Mp162vG30mWDiC8Hlu9s2CckZkJ2IVoQ6+Z/AtTqWaDJ+WWxkHsJobpXywihMglUkTrTani
F1vSmyfll4X7AMFCrJjerZBEWCXm81gHyZDOmFWlARWtwolesnBWPz1e3Z0jR6EN76S9xCeVV2Yc
xPQSJwrrm+E3fufODTHJ1zCagj0ulLuGAJFSwIeymnLD8mxD/JTrfWRytnsrcscAajypH5+UXRC7
RquM9hK3PrekJn6LX1PKqUTLByLNm6YWr6NkdVdDmf3L4z1bRTsYYTxf3CCcAsr165OddJbqV1NT
3UajTV6ssvm7qyrqzcifvdipOpcf/cA3wmOaq8Uet/72DADKI0GnssGMCO/0coGFozYtVafyFpdD
86ksU7TWJGWYoPyzLPQJjKApnux6vq1X4DUF5IPobp2nG2YmW4PGevWCQORQUcz/VGaMvpzKdJhu
utW3R3qf7d+Pt/neUtG4JEQGzMbw8iq0q6U2YqRErW8Kjev6Io8TyNFMJwyD8CGNVLfLC33aOQ/b
0w6ghRSH50eUXNZrZXBUsQO4v29TPNbvS6frlN9yiAnSd5IDv5XLlJgUXctidurfHy93e0BEyRas
o3BfKlerAwIexRybPituQetnLz6KVHQwyicnpcS3ZHAVzBBtbLKPtYQ344G1OQ1DceuqMblIalV9
HNpqr1V359OJ8VieB4RKuV9Wnw6csZ3HaVrcZPjCXswsd36gDNgfSStzdNCU7Ell1J/LAt4gU4sj
nV9XTG09BZevqsWtDoYEbrQOPd0IxeHHn2gVt/6vFTIdarIcvXUOymCKobcJdOKFORWHIjA7V/WB
7GmFv1dGuusNjKsIhDm3zPpermVf0RiMYQcHozvb3ZDftHTcixruLohWDXPGIIo33s6DGiqAJ4qb
HxMPBVE9H3u9Hz4NddScH+/dXZfg+4gxd0px61JVFRtWw0hMcVPDYR7czK/VMwLCEC8ok2G9Kn6p
PldF//m1qGpTyIR4Eaz+8qpUg4I4FTGm26gl1p8GJNxuIVvRp8yx9hS77n0t7kf8gpE6HrhVUITK
A8JV8oRjqEp/gunKPIYAutzHW3jvazENwAg/0ZdQQFguqBHDIqMelDemf7uvcVqbn/rAabygkvem
z++ZAhfPgeKoAuFclcd6qTWrOsVUSMp9CJqkO01tbhynLg93orp7e/erKfH/f3myyc3mipZfcXO0
uCqOVLrN+FgSCO48J/fsgADhSPGCUgxZfSMlV2ZlVILiZmbaeE5Cw7zUOmyvz38j0BJAjeipiGLm
cjVFBZC5qmIUB/Ky9F+ZKc71g8KAg/8y5Kga/j9cAsJBgaTBya032spfNi+Wh9bOrRnHm7ryqAdO
eI3VKnMnNUl3DvC9/SNG/Dl9KHqLy5UxuQGZR8Odzq7Nx0LLZrcu2+r49P6JrijPoCjrwNW8tNIW
rYOdikPbSoOBiknXfoO8V+3fUdFRgh1rd157IEgE2NRO4dJZaxbGsRHkau5wt/qWfI0z6DcDdXKn
wHYTpOIPiR4kO+6+uQdpyDJ9LUBkYupxXcmJJCYmIIbLb1YmyR/N+H1ZHkp5bo8DROmnx5t51xbt
Kd4RGlWUMpeb2etqKdU2Lm/PIVGTlHZ1eS7ymq/WBLH2sZasYefS3XgJSQSJIeEp7QKBV1iaLFMj
1H0aODd5iqZ3KZXhQ4rox2+PF7a5nggURDuHdiKFEOwsrUj+qKd2m2KlMIKDWrf6+6KY8mvsVNPO
tXHPlBhlZ64KjAnTFUtT0VDIuZ3DXD+OQeFS/K7Ppbja2zgKnoOuv1FFClAAIkWcZ97IpSk579Uc
sdjgVmWpcfUl2Xmvdlb6Wrem/GywKQr4vPqip0Pbd72BWimHhTUZwS2ILcRcpepbnkx7Wogb9xNK
HoSyQPFBt1K7W64nzVPfipreuqrG/D5TFC/yB9tFuuRLL/lP9ge402kO0aAiV0b1hU7I0pgP3iPX
UPG4xYT3J7P1w9S1/dg/Vvy1J2eG3oxREhAx9E/c0dKYrrSB0JbJb7ERq8c8nB131vI9oORbcf4X
WJMww3tFMgsQQJR/V48Jc8xD4YBvvdlq6/dumndNeQi7KNOvqWE3hdfCXzK+APBNj3XJ6+bmQxS+
r0KlNXZw5JtvKZJdLizEk8EKc3ktV2zMQo/GttneKXcQwvYd+Qruz/hux/X4roE4Ztp52rYWuZSp
2oqIUTCZrl6CUrb8Nq/a9Ba1Zv1HYyn+K/O/WeLZXWJlR+AzkbJjcnN5QVbEXKcoPzrQxa2nYZ22
tY261NNbzQS1m0WZcrBHfW9QcHOjQJ/MDDpoLvC2IJ1Wnho2OPHoG/1tmOjGEKl0LqQc9aGYjT1K
4rfXZOlB5OzwSpGFibRovSI75TQETdXewi4Y3+nKhI5PFTYBFuX41UkRALQVo3M11EQvpZrnr+Rt
1l9DYFhu5OvRk8MVeDS1NBi0IboCX7mZ0GWYAwBpldW3PG/r7+AIVbd22mTHWbffkRwacMZbGKEC
gFo6q9wo/jw6QXPrer0LT6OpSYg/QWfwbLAn0mhyM0FoS/99HVLOfoQwati0N1tS2g9ZYaTnSWuS
74jmqsfHL952SbTwwFdRDWRhdJOXS2IsYEgHqc9vRQxZsmvOkvGpUeXxy2MzW98kcgVPQAvZQkRl
DSye0koj0Jsx05r6gQgGjvqODDeaIQd+bGpzvikNsBJByAy+mMR9uaJptivmIIv5VgVD5YZlH7hJ
rCVHmpU1mvPF98fmNisDLQaal3ePzglItVUs1OgVIC5H627JjK5xWrYKDJfQ7vC470GI75giwGOk
Q9zaEIKv3K/qAtmejKm/FV0wHS1W+r7LlOqlKP2ni0YCDU3/mEo8aQDJ7nITwyY3IcOL1VuXwUgA
vVvJFJaZ7QQm4hde3CL0tRiEoodmglzcQDNms3TKSklVssE2OIeDbyGGmkR/9TrSY0Zeqq9ZxY26
c7rEF9lYpRBHU1nQMq1zG23UHGlyRvUm95p/qsO6Ps2tHZ2dKh3eK3Pbv1i5nr2vzdT/F16PvYLF
5sRR4AEZJ9jJ6ejJ63avXpQxQxfOdJNqUz5C6D9CMtg8ncBhhfwDXllwUPjMKqcHkWmnicIpaPIx
P069+cNoKvU4mMpeTW69HsIjEkVBgw8luQDZLl3FZ7A/TcZG9pjMkT4MnHOv1PS9Ft7aVd6sUFmE
VkgwC60fnJGwNnMie/Z82S4FvPVLrQ+/qcAb3DY0/gTFfH58rtfXiDBIdE6xlqCZ93R12JBkiCcL
6n0vzczRDazQPE5jaLm6ln5r8vDzY2t3NlEMXajkbyh4bSgH68ooTSupRq9jtP+o15J/aKO22rka
xaf41fMJd6D3oRFPgZbLeN0fl0REDfxu8IIkL/41CkU/FuPcX8bKT69+1Wh/pHGcn9tiN2S/ZxkB
LSpJosWB9y+dpNX8KjOsePB0Ja6OYzM3R7VqmiO/znS2M6v42Izw2fhV7Xx9vLPrS1OsmbiIxg1c
UWKwfGm5Tsdy1oah95I2l09A8aUDwg2ym/vzs/czmlq01ZC84v0iXV1HlmMEDEXt8tbrytn8AtUB
k9+VEn4prXFvwu/tZy0/JSUnCuCCgl8kkKsL2mlTOYx6pfNGzYxl9FDnLPRiqTH7rzyOaXQM9SGL
v9hDHQTXqdfC2W3GLLbfK70TKgdHBiXkEVQF0mlK5TE4GjoaRTs37XbvNarMAqHGo7Ud8Rl0fRjU
cew85qjAfSAdWH7oY7s4O126BxW6Z4u8EJgETkwfd7UhRl9EcYMirhdlZnHoKKW9DtkQcpbK8etj
l9oeVhwZSDpy8rz9GwrNJAiVnIlzXCopm8+O3apfpzR+UqeNdhHwVeRFYGcRAyhr0ILsZ0VjB2bj
9Z3jH6LUTA+Bqbc7n2iTC76ZAeFE0ocV6rLL86Hmqg/AGPmYWdeKv2T0TH+MARSabRu3p6Q0p5cQ
RZAz/Wj5VLV2eDPCwb4+3tA7344xtzemIFpjTPcvf4fMN+YxtuXGS2I5f2/4ZfyuVtuRUlY27hAI
3DFFQEO4xjwiV/u6jhSZWVzaxeR4aT8nnhoDpakMqbuY7dPYFmYkcH3BMkGRhw0WbvRLDVWds7bp
/cz25LRU3KBu4nMQlP7OO7WOZoQVnnduONGg5pJbWbF0gEGE8V5odcEZnWYbSFJcXCHV9s9N0ydf
dQIez8my6FxOZnJ5/Om2FzslVQbbRC5Inr7ua85Z3iN951teBR7w3dSZrxUR943cZj4TLVTnuVeU
DxpzDsfHhrfvMx9PjPcKmimGc1c+o/ptYxhzbHu6lf4RVnCkw2GbQG6ZTm4TyHvxx/bMc9ihl+cW
E+3/9dMJwU+dkH1anhQlUHgG3eA1PDinx4t607pbXutUB/AawYxHyWBdFaS2XwHkkVRP1VCnA20Y
Gr1HnCp3RwsUMxe3M4b/NaZWKFAfV3bxIbdbrb5lWV1EoCR5eWiZt6ryIclqK7qBUPd/H6LKVN3J
Hjvp2tSF/25OC7igXaYkjMBNwQUELgMvzR7R9dY3QA0Ty0DDzlNFTrt0TSqSE1mQoXh0fJgymfxW
1hDsGtPhg0LFZTjnUmMAMKgkSk62OZXKzozp1kfI0Wle4J8I5pDjLn+BwZ9b6K4D1UsVZKpdJFhb
+2uQ29Pv9mhZ8yFkX7qdC2bjKNgSulBMgpkCzbm6TyUCA6Za29ir53S8JE4YnRtAENfHjnLPCtmt
wFSS4m4IGyfdLww6QImnl1Lo33S/6soDVAlTuvM+3DHERDCzNTg/y1kjcBkAa5VkHhIvtUum5+S8
PVVBHX55ejmC+AcQFN4ipvyXH6qO6lYawyj1wGUwEmtM1SGO4Dl8bGVz91PzYxiJkjE/BtyJWOsv
F3JZR4Y+Dn7kFQOMTGZcqu8KFXoMTU2flDIkBhGmKIwJfBeDSaumVpMmqJCbceyBJpqPUjX6B0Ro
rCfrim9WBK4DvAWFxTWNW5PXYUGXJvIwVpGaKGlRHZIxLPZuv032xXJ4oQWClyoH32m5c7ndp7mT
5ZHXD7X9W5vM+imNK+My6nLwbrCk6kJrVHmyOiBWR1saaJcg+yVhWRqlAl6NMaJvXojG61+McUx/
pXYfvoZWH3+uNHP4GJuQbT72EeEDiwuY9EtUj/hoAvKxLqLKRj/pSqLHXqZK2dmvIhlUL7fn81YY
/2MAEAQgGCRtuTRntinK6lHiWXGknfQArktf0ffAtXf8HT8njATfTR93/USGYZh0U2YlXqUOQ3xB
Ikyfz1rShMEhc7Jd+No9c1T3qK0jaMPbtTpeFnQgtiYNpVfVge8NI0++3SjhGbBRvnPJbl4Wyrxc
snwlILAk56tLtpj6smmrsvJ8RxvKowMQI/3AQISZHcAuq0jVRk6pEm7NXX8JtBICwMcfcLtWhEUA
rlGzElHeusHbl6rR2czBeFpvzEd2+l+Zp/sQ9vPeGd8ePSyxoW/kk3QuVldjENQ5/IVt5UGu4r8r
JUlHjN2yfiMW147JaDhXw5qj56gbRQoFlwbvNqOVsEGsS2RhD5LZiNqCxG0eLww8NodqBAvYV0m+
c+Du7CTIYRiOmeCkY6avTrmfyL6j+GbhVQri4dRY1Dk+DOrQNCellX1pJ169s510XAmVGYzi3K2d
FIQA6nUO8YaphcNZ8dvpFYDN9NFi6vGjOafKRzSf9vTONjE6GSm3mVAmIFCnAbQ87kjn9knuN7Fn
kRK8h61NO1n9WNwYsVMCNy/DLv48Z5UTvC9TyWgubZZZO9u8vddIItEcYWZbNDLXv8LEyLs29LZ0
gzMtQrzcsl0ej73O4h0rPHlc1Y7Qu6dYt1xoNak0XaLav81VEH5kuu4bc6zx58dn754R0XkStXAe
WXllJFHn1qiM1L/lUZae8yltD1oCOetjK1u/1JiEACIqEAckNqtvlnClhKqeB96kwGkxw1rpFRlT
naEh7XEbbU1xaVI2Euk+CeMa+u4wFZMb2lB4GSNh48FEtwgiZ0MyIvh4Bmi4H69s642kMLg+clIw
tYOHWX4kKa36yazt1CuTVD1mqaZ5aTIDrQ/G8V2EcNxZsULrWDbBcBqC4Ulqbg4C2SpPBNPfXMhU
Upbms1S8u1I3e+hlpdKx0DVgIzrVjt5FeGLaI9PbegvmKNYwHykkK9f5ccp8e9Raxexl6aRfw9Kx
j0iPRKfHe7r9hIwA0QYCKkpNiCB2uaiWmGFIp3D2At+kX1JrVuM6bUYfyIfja6/6d9caYtliB6l5
bYr77Yjit2RNniJXzcUwe1R+Kry0QaPp2+OFbbePNw59MwSQwcXQqV8uzInyASL9sacMrlUBdfA4
Zj5IBxH+2M52SeIt1R3CZp4beKJWdnIwemRqvaf5vewiolhcU/gJzm0n76lK3VsSKRqZ6Vt9f83E
4zRoPM3gRzxL6rKr7OTdOZAgvX28ILExy0BS/HwSQF2omGzetXKURo3pFcWzZMD0MIdpOSJdIcrc
cJsPY38mWJefnD7mbAlQNLEyyA6SqXWH0MpDZfTtUvESkBrHGLHsQ1BH1qFzkie1zd9M0dMVBNIC
H7qePq6zbJbnLFI8baSPO/Vpdg6R5d45V9tvJe5DQte3NQExX7qFoZYTXMCa7PVUSk91oMDpVU57
cmp3rQBBhA9bBHPr4k4YKVD1BLbsWYnfnafKmF2trfe4mLbFHbFVgmNH4DToO64WM80zHDD9KHuz
VQfjGf/Wox9jmqn5Sz6qrXaxqMjoH1tp6qtDXRtw5PQSlD8nrp5w+JDKXRVey7zs7GuQGOAyQ8MP
JcmVs6oxmNvMUvubMuVJdpKhXecv9DlaJXETEpkaTensqVbd2zYxNq0gxQWf8ppUJx7VuiY0nCi5
x+M3lTn7F4HP3ztJ26uBCSKqbwCxeDSo3i59ICBITdupmzzLl/KznDuibZTYBy2oniR5xanFsBKB
CyBohrTX2R+fxY8Q4+Ri1Quw5OXA8BmsU65W1c3Hx/fDnc2jDo2viTYOeN7VxaqXamRlTTx5MkHg
YZoq1bV6Ozg+tnJn70ALUE9Er5X5vfX5idIpgOtlGr22qKvrVENYEpVZeCimdk/AYWsKlgD2j+4i
kdOGWtvQJacrYr/yuBrU92kqK3/Gzqi9MGsj7eBw7pmi1Ez8AoPOnYBpikbHGrXaawjbr6ixFIe2
N2ClLu0dQOg2XYDuhelHbNHuIYRY+h7SF6Ead3XlqSrQKjcJMsl0pbqXKhcUYpGd+1EJizOQ49h5
+kUUip/kRjQSwZavOSGLtrCNjiPvVcWk3MAntqdGUqxzFtEOeuwl27cKjVHwRqISwajeeiYwQIxN
D0uz9upcyq6NlTrXVsnzQ9Zl/aHvZHMnfd/6Pn0m3nuiP6qydE2Xu0ql1xi6Qs+8cHCyG9hv/RRI
/ZfHi9o6CUb4ZvQWaZXyCi+NDEmW6VU+Z14+yeF3Jxis48Skyo16wnB63hQJiWjdQz+5AdiCf45k
cqvMo2nVHcK0Mty09oNjXoTh/8MUGG+mHcliqfitVpUIHrnBHzKvM43/tLlWr0yVBcegbPWdBGjr
FARjgLxpZdM735BvOZNapOgRV95AJ/TvzNLzwkPCo5vOstLEIR0KKoU719U9mzg8uaNAXIDwXX4z
gG96GaOp4AVz2H2Baa05xpkWnYO4jP5EjdnZsXfHR0RmgNvTH4CEZlWmDYxClmcpL73R0VPJzdTS
ml29kquEzEsufzx2kzurg6OdshF/6ImvY9x+HOiW0xzwyPJhudbV1K1s5Zs/SrdxHsvzY2t31gY6
X9xeLGyLgzOjQS81SM3oUyGVdS67XKlPyAXUwRUYZrunN3rnTAMhpB1HtkylYd1Ytbtmdso0Alti
p+MXOSCFHco6//x4UXe2kIY45CZv+pWbdGSYdGhaWr+j21k4Z8WMQoKg0ri0YJhvCfqjT7/SgHEE
aRVYTNQC1t0cPY+oDnVB7wEusN1AMybPKINm5z27s3eCIhf4FIMbwBdXbm8NeaGpDGl6Y9yDg8uc
5hbTrLo+3rvtW8aoAT+dC0rEUWsMTkyjQI2kpPckUKzf5Hnqj/qcmJfWt4ojYu7NO2nSlGevenxC
jDSzjVwhcEotT3QuR7EZQe/oDbWifY5ULfxYV9b3xyvb7B9GGP0WomzEoXyvpZFgsqM2D6XeCyaw
CVMcZ4c8CffIce9ZIQ8m3qWSQJS4aoJkqjY5ErG5ZydFemwzvXd1Z94roW2OrThE8KTRy4dHkpbb
ci2w6VhdAasYHfvJ+oBuKDIAVhV/GPIseP7bUA8BYUw5VLz+K1NxKHVVltSDJw1So3qyk7XjMUTX
6NmxBq4f8h3Ku3x/ijHrsmCrSwNfPh88jpn+2ZL6ytVQ2f36tBe8je4QLZErUIpZ7hwTDUjc17ia
MQZTS8G6626taRrRTma/8QOhsUnbFRwzrTCoz5d2us7vW56S0Yvw7SPJ4/iahWX97PWNFW65NxQz
bVd7tRpmmZ2ezr7sKVMaHeahCd2id9JT2e5SG25cTpjikBK0g+nnAC0XFAdaN01KKnsm9GGZm9l+
T5DLByLgDSnCnB5/p0390WCWhnYU/ya8pe65NDfOqF8bESsD5Rif5aaT/uyHTv/SZlF4DglKgHUq
41HT/P9qqHBvj63fWSzxBXVwodhHMim+7q9N4FHKR3ApsheFiv5iFpaDcFgeHSItqnYej82Fy0IN
upeCnAIs13ryPjaNuLOYDvBkKoOHKe8+DLZ+ktRkOFlW9jpnxR5F8tY1xbAhB1rM8QJNW6XKkVZk
2gQawqvrbqxcU1L+YUzPeRZcLORDHSBpmuA8ZNBx7ZuTFsccA9mTtBKkYW9xsgu5Pyml1ew8WtvP
BTWVGNQBrCVamKsELIYpIUHVWfHkPPf/G9pxOOWlVRy0spN3+s13TJEkC0Zydk9gBJae4eT9LGV2
7Xv+WESVG8mjcZIZWHf9wJmepWFhC0VGTiNGoGOo2S2NIebI9e/EPom5FP0wcy3zNLV6UoaP7i/v
PWca6BI4MeqqSyt1ykBj5ieWl0RDfupKVZBP18VOprD1c8YEAFQIDB9evlYvt0Gdhr6cmJ5URcU5
iYKkdc0hsU9MlEQ3vxvGAwWDp8u4aAnQoGcWgnCT/175eh4EbcKzY3laqQ0u3lNcJL2cdta2CTh5
R+gCCQPUVNnQ5Q72ugJe2lc1T6s09WRqVfhbHNI7CTTJerUDrXj2TRaVdkDaAgxJsrCmswlFH5Ko
oHnRKoTLmZ0sICXx09+fvAR5HwVSGdQ8bwwDXMtV+X4+SKhsYiUJ/D/bSc9dJ6uH17Gbh50NXF5J
nCeuPhBK5FiCbXYDnKPd6MOnpHTn0h4zzICk09xRGaS9qdDl8f1piBD6TddQzOSsvtSQ+2QH89Cf
a0fJz8HYgwXoq+gVwaK9Zup9U2QhtCoEWn91eLUgDullTP15aLXTqGnNh0Jp+0/dvAegvrd5vJAg
vAWMmtbI8jsFDTMeSWOzppYq/uDErZtN2h7JiXjf/69V8XPnSA2YwyQW5FleLSdEygfZJaw0rR68
BKNunKVIaw6AwsxDCuzgN7OQxpdW7nayuWUk8GaYfJiHCvcAHrh2wwrtoFhFg+QcKJp0AVEdEhi2
pXyRzbE+xnElX8EMKmcEaJ2jmep7IkZ3vqMIgEUHjQdt012oEPaM5xn7bS7lrjwkyaGJ8snL8jLe
CTtWgP3/XStdV1qfomm95lEtJb3WorQczlMOQ4nvq85Fyuv+oulBczThi3c7ZZ5ehMa4EKu0TpGC
gsJkt5ZrKGNx7TKoU/I5sb48vgruuBgzoxQYRZ9b5IVLFwuTmvGIPmYP2lw5zYFduH2f+8fHVt5a
KCsfwwylD0o7kFutP7USJmZi591w1mvQQDmwj/c6s+LIdDf+MRm0xA3SxryMRtMepAaFscBR41Ns
1e2nx7/J8kL/+R24HahoAW0RaIjlesdEapsgy4ez5Yemmzq29FIxKQVGz2/PfSk9Nz/+054JoTu5
Auy25hqjF8AzmAwUrM9mFINUCmjEdUpR0pLL92gZtu4sRssI/ijB24AwVue4mWcFonyNpRnD/EFL
E+drVqTJKYbcq9tJgu7botHIrAuV8XUTFVLKKQ5HezjHekWu1cD44ILCQAXMavuvjz/ZatpY7CEL
E1rCUJ9SiV/3SgaawEqQMilkNrNfvqR9HXTvJ8Zxh3MYWq32+5TY5kd59p3INQagxkauGNUhkJy5
PGhhAF2aqyYFccrOLmwPD2AyAgMI6G1e6zVyQwcRUmqTNZx9I01+s1PE6kLHeY774ufyQYCBLwCT
SBN+9V1TPZPq1sHKnGedp5m56pay0+4c0btroQggXgFgvWs+wsQKehNA/XieJ+cHNM/pwdHHeCca
eEPyLu8B3kwoDsRcopiTWh2/mjellJRqOjtD3JUwVvphddDhPWvdUWsc6QDtHfN2RTPY5UmX/SS7
pKUW1BcfTrHmRZkmNTt2cpjoH4lFq+mQIDNd3xqTErw7KX2zV1u64+hQ+4gpg7fhvHWY2c+zGtYl
zD7ZaP8+zfCu6+HwHdjmnrLGnf0naIGmjeFGQsB1v0IbwAnotj8SuhSSW2ZNcsj8cc/K9voTilKU
vCGmYVZqjZwclGo0m6SezoM4J/UMxE/OXrQADluj1Xbw9yI8WX1swj/gmQS0Auq6KiwEiE2UEyNE
50xKs4PV2WruNrY2nwxjil8SBM7OSdNH3x9fF2959dIseRX5CNQRtC6YLl5e8X3sJG1HF/9ctYX/
w2e4uLnoetzHbuFUivOdx2f4BmFOar0U0dD9D2fn1SMn8v39V4REDrd0oCd4PI7r9Q1yWqCAosjh
1f8/zPNcuOnWtOYnrSytVuvTVVQ4dc43JCHyxLlxDFojCw6Zm9i/NWDo9q4vZrl6VxRW/CQazxc4
UtltdzDaxU1CY3US/uP35vJIg6n42i113t3blUjQi3YkXhe1XvoPZonjeqgazaqiLDbdr4uItTac
xjE135dKLS3t/QWWwGpDpE5mP7u4NsZqdO/7Sc2JcbCmvPyjI58WR3FpKcXucLK5ubEzL5efDyKM
UsVLQ5WE6nzShLkMLpRIC9bOIk8pcMQdj+G3wavXo4yHAEwh7G549LrbXn5q52LyzNk7GqWeP1Vw
h+4rXd1iR1wmtCTNkK5Mun5Aiux1rH/VeLq6MQqv87xjpany2S4n7ThqyfyUYtq+b5oh/TeGxbO3
4cvcqNpdiQynnTIkr+31XbWpjFSIXFT+4PpH2xhO7mRn4aysnxiM3SHY9TTFrgrj+I0VSWRWYbis
QPLVlYfa/tYbwpC+OUm3cY5j0Zj7ZZzmY1Yb+o3LbnsSEmUlPK70Oep3EPbPZzXh6EroczpHo6Ec
oiWZ/7Pry4CGtJO+6RX8MiDcQlybaOsf7ubdM6umEgP1l6OeY6mBQOHwbRb+8v31g2J7FjIgij2U
2ElhUJ7Z5ktJj+nrykE4irZx3F2/LM3nuBrzMazbKfjhO0q/Jed9ZQ5X6x9ERKiVUNTaHE1jAdtz
dguXhAGxwj5rxHHkmDkAcLkFnboWCroa5FEKu6DBNvWRwZWN4c2EGjyrD8ViDjuhw/RKxXILUXpt
ItelhyTiStDf5tT4BIPeWTr3mE5TsfOT3PyeqBYjBXeKn8el8nZv/nD0wDlBVktYqjLr7/lrfy+y
cJSxYiFye0x2SY2QvGvkc4Sca7u3eC3+D/FIvGhKk1ZThNzEM+EyFDHQsWMtMu+RKPI4l4uKXK+f
D6Whyc+vj+/Kp+M5jizLKiyyglfPx2cLl5R9jce7Vf5T1QXS1Iac/218rOheD3XxLmUTrCofqxIu
qGDc0M9jGUhyDl1dxEdvGppvOCrFlUTzty+7b72vCv9jZ/uNg+RVXJmn1GgRg1LwZ8c7x0jmh4or
Y0Bnrkj1vSmF3ax106a68SO3dxN1MF6orCEaYwFV4M15blM4UrWtecfMWYq93c/dvhzbP6/PxLUg
tKcgPpAg8YzaXIBo6tEiQ3DzaAt8A2BIauHsdrdqLevf8ndusg5lrbXQcFkLptsoc6IKgd5rcCzm
sb0bixa/xLTXD5PTD89zFSd39uLpB683k0/eYLSHtw6SO5Ha1Isz0opvP//auVBqKHqRRGLkDZon
lnF0Vf7z9SBX1hSrc715aX5w/mzvX7UUflUFUxJlOFGT60BCgmdKtzPbN/0S/DDiRrejYewC42Ns
L3oseA473byHBI7udFL5GvWIUQTd41Sb/R+vt8a3GZStVwyGCiuGGhwmVJDtmYXVeCx6O0mjdhrd
yBKlE/VNqd4kW/j/ozATUNjYq5Qlz+e7ju3KypYijdIuq3d6W6SUwtPqzV+VsUCfIeOArEl5+DwK
DfzZm6sqjSy/skJ3EnI3Uje8cQpebhAQxaTzq1gUemZbcHEJwF0hBZNGJQVx/qj93WR18kYX5iIK
tRKYOS5UQ77LhXzTMAVxYlcNUYwgO7Tgf3cC75+3joW/GTwp5s5gxNY21vmM+VacKiG0NNIKN0b5
LdC+191c/Xh9I2z8Q/n8L2FolVFp59Wlby6ORbPcqW8xMtCH0v1vCSZn+WJ6qXJCEo7kuY6DornX
Bm3RH4Wy/T/6nLfuSCaC7XRYdNmY7bsJJOXPocIM8ZgERv5JCRua21B6w7skmZbu3krlKMLFWZw0
GsBgZ7tZiaQNdUuiZKfrSf+h9XtY0K8P7uKSYmyooa2cXejdF8LLa2XSjXkyMbYagUDbrh5yKZZ7
rcpv0SWvhaLlvhoS41UNzO78a+m5wNINOkzkFC7+CCWWRhltlFAE2S0ewvbJuqqtYVewXr2r7s/2
qpHCc8exDeDS1+WpW91qnMH5yXH8cZbuc48ZxJtn8aX2uoruYw+1fRBpaCoq325F5Ai3Dhe8sRE9
jDEAom17fD3UlZ1FwrkCf8g9yUI3sygCNEZFXotI5WYRBXoz7p3cepsfw8uSX7NO+ggYQK7CSeff
qrFtXsRmJyINGu0OXXi594w2vrH4ro6F9w5lDDht1N7Oo1hTNw+aoDyV8fo7jKMx7oSLjurrM7Z9
zbEY1tYEmRgvVspim9zIQVKwzjJDRIPHMVTb0n5oitKA2mNrbReaTjv8mQ2nuLORv//39djXRkhc
Kk/UahBY3BwdVTkmudcQm9dPvQ9Gc95rqEC/CXn2/74WLyAeJLzsCLbOwF+ZdFWPVa1rHk4rCFfv
qxRu4LLgOvU/jGVVpgRtQ5Nh+5wrCitZhlIXUV46+s5bPDgLix689RYki6WNBBGEYjFJ1uZMz5u+
G4y0yCNz0dJTUPa8wNviy+tDWaf9LH+D0kMznX/A7dNA2AQZM9uah6Uuoq7u0YBdqMZ0llPOIaig
7Oipxvj9esDLs4+qDNLO+MXRO6Fbdf6FvHKIIYRQPHLSbni/9LO1V5qof7t5ceMouhgaSRAFE0B0
tBpBbK0r8q+1MKIuNOqNmUfGpLX6gz32hghlguj8yTbpFz9OcoBn8vrwrgWlgUB+REsG6erN8JJe
h5GXcij5dTLtZ30cIx87SOjNUCHDjq/w6/WAF/PJKEEjrh7N6BnwZD0fpVUVXhxDuI2KyVTBIU49
kEdV6vlRZ0vrlmvsteGR/7Ieubs4QDbDI5FNMk+fiYbQWYiIf/dFtbH/kyPaehdr7hsdMtjQDO+l
U8zhS2677RV0LuyVBJG1qGym+p0WG8YHDRj6D9XwKDeS8pal8LUBQovgFU7TYFX6Op/OjgpyvoAH
iuQ8ixruqjZY+65LxKkcvfjDVI/F3Vs/IKUh3hZkomwI0ITnEZO4KDQDXaUolgtdYcR873M/y95r
81wdXw91OThCBRBVEVihVL5tjLcJNK5ismTk8aGgYOjqq+NltC3yIYnlyZiVemsZFlrEykyk20Xp
C9bHdnRUnjK77AB99nNC7ST4AlyuvfEqudwDlOVBA/nr9cm41v/+107P/cacMvpI0WTwoA41FWfP
A5fd58VOlv9en8OLe4wBgdGBf8SheWnyAymoLuasrCIaO/auyTm8900daLd0BF5Eq89O5jXQCtMG
p81q3M6craWDyepTURIU4tPoZm27ixc/m06kw4jBzWOQh5Wf1e299LM2eeKoS74oL/NnwC91/b53
c6v/ObiC+mxcJA5u4zpUprAqHCd+r4SEp1WkzfQVVI5T7SBxJss9lLzFup9Bdrto/A+Nc+hrw/he
+X2fypACwBSo0LPH6q2V9HWh8OjDN5ecbjUHPP+GgVyWuWj9MtImumZDHhvvlMiWL69/vYsMaBNl
3SF/rRSgTqYpc6vk6wUCyVnH31Vlj8NKWeYHX3QF85qqz7JWRfR65PXg2H5ODmpQQ7Dk1jLCeWQF
lKJNihX9jMvtCY74dIjNvt4Zk3I/oisyn2ojyT77cIbfJYPBMv4f4kOYIwHESfJC+EjZyaihTStX
L8kSra1SfE+1fNqVSiueVGumOwfXuHedNgRfM679tz6DKVDAq+HigLROaXpzcfQgSNxF5mzROPfv
XGtY3vc5acbrg9xQUtfrAgDOSsMHXLQi2zfftw0KGnDYAeFYHajuTl+KzgmzbG6tOxqtag7d3NSG
X2lvaUmoV95S3vEqrY17ZbauHlbG6MMw1dxUodqUawJnC3Mqd0pChA1bz5vQlS9qPduNhQ3zuQ3k
7N6htyfFQ2/ljXtjua6L/nzRrLcs9zqnG+/6bQ+VGcJSAZQNleChCuei8HaF1n9GlmY5vD5zl1fD
WuxezzMOHBPJr/Pl2eRjYyPqXkVoFTtGGGSz9lhJW0a1ilVo9UbxNpeel09FGQEkJ3uBGug2PUNg
wF8mZBKiuUqKwyKyz0GjBbvATG/hLS6PbFJcblhqz9ChLW/zUJygTPU83qoogZR/GEZbP+pquIVV
vjxaKCKRGwEA81l923aSuSh/6VNLRV0Q/8tNP+zswThwjuo7hK3MnVlpz3Nt38gerny3dakjBQGJ
jkry5rvlbaLUiCZstNhzFtkCubGmHqqdvZTJYVgs9fX1dXJlLs/ibY4xXJJTwMOjinKv1e8Wa8DL
mnft7vUoV9Y9cuDkRNARSKK3q7H3SYDEOK8yEHWQ7dum8GasHXVrj16Dd+NkvjKFdHA5lJBdXNVJ
1x/z151QpbLqrLJSUVVZoNam8b/JSr5mUv5Zuvjn6wO7Mn0c/jSvOAqh+23zZ1RBtTiXZFlS6c0u
wQ90X9rBrdzhMgpEOWojKwzOZ3Vv3vkY19g+/hN9VAReu+rkdloYu0P1VrgQ87U6lgAYBTZFtrJ5
bQ+izH1PEWcwWyOs3cU4uUlh7V+fs8vFQEXkBdi7irZdKBC2aexi3rR0UWbOZrKLJ67Nw+CYwo7c
pfRvkQEulwON37V6xdqjXbVFlHR9I/rWnvrIS+EohX7jt/JEzlBkT5jf5tWzao3mbYzb9TBcm/u0
wBgnMovbPoame4XbGjom54Yr936TabtisQxq3/2tO/JyOlds16r9SSeaAuTmhUP/TOm1oelR3A3j
Lo2zbK9Kv73rIGTdkN26WIckc1S8ecHZ6AFdsM1zFrucqIpHSVNP+y6p6+OKmbxx6b9Als5uSf56
njMgJF4EJLeaLo0R9zkuCXi3j7L5x3A54CNDJlm7S/MxsQ+9tJtvc2ybXbaLRTPOj5VRtfPJysGv
Jjd+zeWYaYyQ3/DooXFxYU9pl/WoWX1iR0GP6H/ceXo0+tg1vL4nXshf52MGdMbiZI3aHPtb7Q1v
TitXB74VDaWTL4e285LmSdhLJvf0qDQ/zNy06MJ+FJP2AB40sEnnlZE/thTdFl58k9EbX/Sska4e
LbNXD3BDuln7p+t16PI+RVv7k3QBKRwQlxmDh1RVEGSKGny9qqt24jFQJd2yzz2zNr8H2eJ9bUCL
FlnY9IXydulilPMDBXQEkEtcTL6WvoAgPLijUqGSbusdlFK1cap1kIwPvS6M/DAMyu2fykCBrK+r
QSSIGdv5sF/q1FS/q7LtvlpFa7fhkDhpE9WiNYbQrzUY40oZYAJ2AY3Aeyy1unafUL6TMJNs5Z98
b46LD0uSdi5pfjy7h9ho4u5LjzKPt+cllY3vWpAHwRFCDQ4Ri+N1zUHKQgT7yRu1hVLONI+nwTbR
2ImL1PxiBcuis2tWuf4ad8j/VAWk+1upIwX7I7biQn8s/EYUhybuZfz79e9/ucpWbhvZPIkGuLAt
+npSxtQK2oBRG7Rq73ZGssOkRp1ej7LeE9tFhnQRKxmKLa2lTdLe9HWcclK40Tym6g9C5PJRNK5C
9kcVj0tqGYdc1uLwetCL8wnkD3nUKhRuk8hvNUtEkM6aqmx6mCgSnka3MqISgupumOUt1cOrs0h6
TeoEo+2iWpza9gBDgE2EDs/wKIG2oX+o6//DgNa2HLAV8DlIipznF7Mq0jrLYzcKhmQV2HCLQwlS
/yjbefj4+txdG9BKHYINuMp+bsvfU961hpK+G3k4ED7VaEnex06g3nqs+6Qv1FNpYVFctbbI2lpv
il6rRi0aisKEWqHFe6B+xlunDeQeFGs4Niu686IulvoLLI7R8KLOr7x/aGnG+6x2guNk17eMqi+W
HKFYBkgZkZnRn1hTgr8yQH1ouSiDyueeGuOfZlzOAoU8I8NjAQmHGxfEZTA4ZQyNRj0lP7DJ58F8
tZT4eWtBJKGLRIOr+b/QZq12aYdX5I1YF+sBZARlvLXaTsGPN+95rMZNNLfN3CBi9SsQyS2VpKoO
bqGgr4cBusRtBJt8qzellC8An1pBVJYjfFtXVEiWx/6bFwSD4fgF07mSDLc85UwLOI+NOIhGu9NB
BKw6XWLo+r3K6+aWl/eVIXGuUidleQN32O4kmEmZTmGbIaW1CkEZ98hR57eu8atRADrQMED99aIR
nFo5ikBVEkdDZcf5Pqlk8ova7HLLFeFyzfFp1ucUlR9W3Da9LCa3RjlXuFEsMjsUJhwVaXfdadJz
+wZG+koosnXgV9RfWHdb/VO8AUbED+0gahsxHsiz552RxS4OHX3z5tXtMmn45wABgqC+DQVNFymo
pA0i1XZBqA92sEuMm+C8i8Id6RysZ0Dsq34MmLnzPVR7fo/Cg4wjv/WT+JtoK19/r2wr0YG+0lMK
s2VQ5R7Yfv471dYu2uKZ2q3Gy+W0Ai+GncyBuCI7t/J0zlxpliGmAHt3jluV9fYO5+tg14ubTP3L
RclzmGLdSm/kWbdVn5COFLnG6zwyylbvDumY6yXe0JV16/q9MiakyQjE2xuG6PalFTdO0nh6FUdO
X7a7wqfaVKqSfqA7T/vXL8YroTjbeSfQTKXGvMUxtxzsdm/rWoRpG7phtfnvqAPoLMFkvT3SWnrk
eb82N2G3nC+XvMgbnL7q5NT22IwYgfIOiAx7x1Fob340cizBF2ZHE8/HkuM81BAPtewNMznldvtv
7oPzndpZO6z/140SyZUlsda0eDASDvbI5s5KNQnsO5uTU2I37a5xln5nB2NyeP0jXby8+WUkL+AI
SToBR26uYTFlPMdGIzmpqjpqAPHCIHV/V93Ao0W+Tf2EFzfNIiD16/TBRWVhnE+eY8kOKkefntK4
90Nwt1Th+ym4UfZ+WcNnKTS5M2cT/QyaijzXNt9IM9PW0apGi2zNsssxHIIpy9/POqLMz4uJBXDY
i2ZwKcgvog4rvI8+iiboZZi3iOeuABpZRFXq4n6sd3iT/egL6RnAZ1M/vpE8XuwRLggyEtLuFQ2H
ts35jBhjgnJUkpQnBMX+UVLwgpLlvxK7sBvVvYvVxMRzplJ/gDlKbWfzneNqgP+VK3magjzde1Xr
HoLOqm5sxIvVtEaBUU87iZVLy/N8OM1sLLJy4H5Yo9lMO6Qdqi5cBsT3QwSDhuJ+4UfeUhG9nENS
IG5aAPHcTQjCnQftXVXQnsh8XkzoBO3cYKRmiRz4tBwzu0tuiapc0FBpmHGq6au8OcJmlIHP4wWT
EaTSXTz4QOXyLiun5L6JjfI/fUZg9ADRLuvR7R0CLJ8rmXqnIMiqcWdpWtoerRpyz40X48VlyeXE
k42TjzQQ4Y5NwlnGGdYKAE2iOYt/dPMSmVK7d5Lk32TKH7PG/ceqvcfSutVlviwBEZczgyQeJs7a
2j6fB7+1ZFAlScA8KMMIjURaoZ/F/q5vdeNU9mnwYARt9lBU5vTB6DXzW2yXzufXz6+L5/L6I2hv
gUUDaAUc8/xHpNVg23hNBWQKKtOP1EX85oBRkeWcygLd5NBPq/Y5T0u4UK9HvtxRlJooBKHLvvZv
tooVGOzUsJDmIMqNWpWho7yZnu/iDP9LHA5LHsyIVaDLsh2hWyEf2QVw2xvvZ5Iv/QfdassbKeS1
0ZATUDIkr6Mvujkz6Y9mRsvaiirleY804jFmL7J5//Y5o8jA1iFL5dTbRCFRLXwz4W20kLNZh1Hm
xrivjGm81Xm9PBN46cGWpjrJQwK/x/NJm5yE5sJEks+rOduBkVMPgdfXe1HUt7TIr83c6myD8hoF
G7Kq81B2kGt9VuQx3Zkm++bCuYycvDKPb585yD6rDyFCoJRdz6PItonxi0vjyBry+ZBZQj/1mnBv
3BKX5zfT9leUzbQp8D4tD6I4Gr1MvpeLU92r1DaPXaaZ7+ize4fXR3Vt9666z+QdK7V968KO4VMw
UQ0iwzbc/s5d/B95PUw70Cpw6ed7UYGTeT3ila+1Kr6s3IWXMsrm0IIDgA6FUcZRks5t5OuN2KdT
sHx4PcqV5QfbhEAu3QXqeJs1UdQxcjBCxZEWt0nE+RecxjLVD6yOW+bnV0PREKJYsyppb4W3xm4k
bbD6OPJy58ssJyrLnmjIeWRx4565OnUOuOYVuQjJZ7MEbS2ns4E2eIRRaxP2pmYddLt33r7QkXhY
00OINJyvm9u8aFx3ToTUoqDoa3cXu0n8aFsrQ+jNn2hVtSRJ5GRdXVrPNxRX/CgDmSYnIBjle02U
44PQVLCb+1Z+fz3UlV1FkwTyF8k8gIItTcQq1MKEdumpl6b+0MWzfyc1rf3oF2733fGa5latcN2m
ZwkwZsvkwC/jWwvom0XecE8iSZqnJ3yRJxWOteWne7NJbcjyrtb8IpuN/WM1Oqn8YuWd14QIIbTN
797rG3mgs63XIlRxW76HC2KNzz2iHyiBwRxwQtlUo9xJz+uScPHVYIN26uMfMd5b3YHLdqK+hnSe
2rfCTESo54vr/3RrL15Z0IaePsWjyQFjqLbvoqQrtF8B0gQ+F1sjq6PRdmlwEHmrw+hPINfAex1s
PczHUct3VjfxC0ZrbPtdMibim0Q8HGfiQM+KyNcKYNyvf7krSx6sMRgaiJYrEWn9738VKRuguTZa
QyCBx7T6iASqOELT+R9uxTU1ByTEK5GkebMU+8GrQOrN6LJXqXOgulLu6oVSx/8wlr+ibM526FOu
xdM1PcWG+GH3/bRX1DH2rwe5chpRyEDOCHgEFQZ73Qp/TRhyk01KcZ+lng/jSkpXtFNL45BWy1vV
QyhGrjBcWrcc5tSJNqGwNJrtsigwlMOD5CQc3hiDEka0Nu5uTN3lqOiBk+mtf1A92z4oJSiXInPN
7CTSJDt4yL8c4imYjtYCrvmtE0jbFuTh2rZ40bg4n8AC8rfrF+i2IhZr7abacw5B4jkfOtvObpyA
l4ubUDRxVxwL+P0Ltn5ctFbtgLJN6R6G3NB1aPTBLUT9tblbObbw9ima0P0+H1DdiUFaGZzTWGZ0
DEXQ78w5+wehpFu8+ctIay0DqdhVUotW++bShZmaIyWoV6faGw2xAw2CgmcqjXHY62Wg33pRb8Px
fdb7HboNXX0SwM1+osmdS7cI4qj0Z5RHfLMw81OWFAk2mXqfLjfKQdtUaQ0H/48nLm0TmGCbM91R
Zq17DdU0FCFAN5WZejAGq9i3VdZHjQ/dtNUL/UYes725XoKymV/mFbDaZo9p1OpQSkVXq52N9JPm
De1hdhr7TkFgeEeWe0s/Zh3E3xcX8V6IJGuRyGaom5MwRlxhgQiu0RzM0JBS7R9pGl+Ltnke/QJF
C0MdSzHe2WV+45F15WPy9lmLlCvw70LuI66BKiTVkpxS0yoCXBuS8uMMYLs9jIurbh3FV6Z1xT2R
zWO9QzK6yXHq3o4bo7OSk5HgqTf6kow+azGHSvLpOA7BPN04wLZbfZ1XgE+sG3Ahl6rhrpemWiMJ
mNT+FAZ+g9FnUd6y070e5UWKklIiL4nzre77tSwRQU9O9ow9IE5mzR5vx7eyPRjLC6yV4cAYoAhz
HsWweNc5Ms1OLp7P8Pds2TxgQ5Y8pq5TuiGuJs7bZw/VLfJRaMgr9mPzufQZm9TabonYdeV7vEx7
tDCNWyJqV5bg2vKg+g+jmxL9ZvaKLJj8GY36k1bk1UFPE+dp1kwzMvv8VtH3yllCg5KnJGcl3Y0t
QVFrgNzmuc59Vqv6Y5oC1lAckAcrbeIinDFFjnqndm4wBi43N18OpQXaomsivN3czrwEZqUv4jT7
ejVEWTeYw4OdOEZ2HFEOb+9Hty9+dXGGj1huNL23nzqYtW+89TDSBn+11mxA8lAN3SyfMdNco0vL
/NQ5WfVpTP35U9936uPbrnGirPNK09nnBUj1/nyR1ijBOZlhZye9bvsHuLXLDk0E8ymLpXcjY7jc
dYSix4go4KrUsc1RW5j/XWV62WmS0++q0ut9RXkoen0814JwIFN9WhkYXHvn49GdTmgNFqMn5Hzk
s+ZpyIe5cvnxepTLc5GGIsfwehKvdODNFqDAUttUUeH9KCd71ovE+6o5q71hkhrYl5jJcmNJXgtI
8ZQGN54lFNc2KYPduPlkjXNOyuCIR7NIjPs6FfY9zhvdUXpzfff6AK9MI8cjMn6regMU182ySGbw
iInWFSdHyeZojn16Z2bGeGMar0ah+bGS4Wi8bdssQp8Mq8Re7aT8Qe0yUYo01Mcm/3ZjMBeVcFY5
HUvgUJz1+trbOV8VvTlZdm1RTMknKZunxSmG+BhomRo+K2ye/2iUzbSHrq7E3RQ3ZnCqGfdyJxYo
y7y2u8Q6aB2Ek8extb36Q9nPZtGEpKzoSmSu27iHNE/SIFrDqMMssrEg8R6CXwPrfNiZUo11CDnI
ryOzbRp7pw8Lbg5VntTymx53pr1PEKRyP8XOyL0HzaP29t0CsPkuscyheTSWFInruF/S9CPqXm7+
M5GxEmHS24ZWhkOpme2DaS1eitZXDCQG3Q1/jkTra90nGD2GtXdqXSGNE9ed/j02k3k+NOY4t4e0
zLwCNBrKUbsc3s+HITAyGMam1iO+Cq6Nh7mIK9tLaThNvQkTWCXGHKZFM2YnWXm1/0ckyhr2U2o0
xiNSGIuza5U7yP1YWmn7bu7dWY/yoir1D6mPq8teBpM+PqRSD4oo54z19oOskLMJNKe0PuduUAWh
y/q2d3SCkjQcO2yd+rAVmF48rXJb+qMDfQMxlsDEnQ8VI/kTQf+yf58PyjfDcdIrZ9fJRv2ZPBo9
98aizeWHxvfRsKGJiHuNprCW2QdignlZujBe9lM+Ld6h80XGmWvHrXxXa6XXHzXN1cwT76ix/DQn
9I3u4iZ2i7tmyZ1xP67iOJ8m1BHMR4CIBVZnbZ4b/yLy543w9wF3zU9EQYVOh8LQ/NLoObo/EC+P
ST2GRMoDEkKZDLGArorDjEJ8mobBxGGdgJ43+vHJd2jxHRRKLtiMFkGCHVPDZZuCPHFc8Wx0s6Uj
SOl2iNm08wxZuwAf3O3H1mi9d2IGIA9RK1HmnnJLPj4XTpUEfyAOJ8GHulaG+hBYw1CEujdYuRsu
pdaWp9zVbO9Xm7pdfZh8q2t+N5pTWXMYl+kkjJ2yDK361HldwAfwVTdO91XXW+19IbrZeGyg81RR
oQVZcohVL+L0LidzNb/CMzbN3+NkCe/JbRPdwuTNMPsvk0l9+thoAnWetJiM8dsMQLK7K+hdZ+w1
vZ/EYZV7UXdo+E/pbkEqSJhhl6RspnBIRUUzzWyq6T/KaKO5r8mT2k+VFvvWkV6BTD9oa2X8WLYA
PQ8p6AKxS4LR4pk3zoY4VlM3fG2U0VSHLuhTd8eaGZoQx15OpXhRfJWhrdr8mNe9Jb+DNMcpW9mT
p92ZWtF9WFyJAH5oF4sfj6Hpt0Pwfqla6X+UPeJ/z3o9mnCMAznq2RI2i+9S/IRaQ9KeDdJ50gfa
v6fKTUfza+kU47w38UAIQsQp17+pQw5lb2Qi7e4njEayo7I7Rw87b279aLAyLzhQIIzlJ0W6aYZt
a2XfVdV3FnZ4fdtZR8RG059UDrADXYw2j0+LsfTqMKhkGr9pTpeKg68XtgO6rentblemw1gejN5s
PfQTxlwdU7BV4r1t1pqVhrQbk3qPiLErQqvwu/HniLXXdGeWSAjubE821AHkYDbGPsuyyjiMMTRS
RI3ysvk69IFR/PBnPZt2w5IGCDKCVvD+GGWDC1c4lf6YRTLrjN1gtXeOOYJL8uvZP1hOWz9bgixj
Jzu3TvaV6w7BXuRp0u7Qnm3rDwLr9gfqgGN+MFEbGvBCdUX2GM/NkoWL5uUCYFjQdx/8BZ53OJZy
0GC2xcn3tZCbZqHbjM2y42KM2/+EJuLPvdFk0/0i+7jogSr5gyz2Xlam9o7i5uA3YULHvEPbaJ7I
8cN+yLoyDznLhP7OyAp7vjPsAh8ddzYz/UsTq4kFEJfFsOxdmWuoMQeQ3AcZGnauu8/MrLncVQE8
+E8oYzjjz6nu3W4vBx9oddi1ad2H6O5JN2qC0rV2su9GCd/MXSyvgOGDGO7eqrJWPIolnhT6A6pZ
j29TupDWgOfmz1nRZGno1bL4iQbckORw35uu2Wdehxr04ih+WzuUChnJdqpd46GOtbS/W+zCZRZV
20hdsGzjzg899CP9e30xK+M+yMvqcwC4a7hPjbmVYRYs6X1ZT7p2Esyqc1RTX7vhKAizz6VlfGsD
O+93E1ZNNKPttM/2C24O7rucS1d7yhJWxBTWOrzPd77dOOZ9XXdDEklP+N5PkcdiecJGe2i5sWqz
aU+TmH2F6PpAsvshdoO4eQ/nyvwYVDnFI7nY3T/+YBu/YmSZsaPmZop3mDiNj23Sl9/IIdJnNfR2
GTaKHtxJy3T3G7TC4Wst5TTtqNIv9iOuRZ5zT/dwyMJsmob/RL04f+JxIiW0RV/nJ4lrO8eSSlud
AkHgIB70lHv2NH9tjAGWEuC6xD/65ZKwi6x0cT2myY37j4UzW9mD3xkZFuQ193GJG46a3HcgDof8
d4EqgW0hGWs15VcD/kQJmL+ZvQq7PumaQ8iOW8pIAe4sP6Z66ndh3sWLHfXoyJnLc73+y9eiEjkK
LFqh7D5l3ZKsHwPZ9MNORzznl3RjB0O8ARh9KFrRae+02uqejZYq/b3mZXWypkNOHoo6MXsyCyn1
vbX0zk9t6jJErUQmnF82loH5DhuXVH3UYkcVoeOCl3zXx2nWmnsHQ5n/jFEYn9lPWvxVDk2ZHWbD
zMR/OQ+waSeBe7+130omGNANXwGBlLL/j7Pz2o0c57bwEwlQDreSqlxyttt2d8+N0FE5B1J6+vNp
/pupKsMFnwEMzEwDTYuiyM21V0AKelwJUkGoHIhLfdA5FcPWUuyAThKkudKwwwtlJ3/VMUZ0PNRJ
Da0ZmbYAANaHism7k2lZ/6O64hLyf35F5gaOMTPUP+5w4KTHD0Tqbt7KZa4OGWKbqLImGiLaaj0v
bt29ZfaohrkszKfPPhq9102wzyVrE0Od3H/aSe1nJ6/rQ6/JPA0HfYq3kk+9pFU7hxowaqHnuuGJ
kGBPoYZuzlS9asz0ICuz/Gcuk37ADVq6arisqvL/uAojqMXgGj88KHon70tHdm2sS5weXGxIFD4r
I3lpqKmXoIV+dYl9ffZoGy0VurINTINjwClztF5byl6tbQ7SYStMFLf8yVdpYJNZrV8+fltnl0dW
B9gdukJ8VTZ29PESKVosp8GdxsMUc0qailoEmSfesOjHKtj4tEYD30I0wkhpbfATknJPUCi7zXop
PJ3hSF8PUrkOm6UK9vMWfNiPn+xsEoEuWBbAa2CF+Eee3OvUZchJU7CgGBSLs+N2Yr94osyum6Uc
/3x6KMpDWHoGsD2upidL3kNx5EwrQ40eK6KY3MyfyiK7avL2km31O0+1YYZQzHGooS1/8lSKbOYp
7UbtoJkx+Qgax3m2iZ5mK7tkk+We7lEG3QVyc6AmbY6fp+pnTZNOUtMQOEyLqfURPGL9R60OTuvr
SZK/GakeP6UJD7or1yardh/P6dn9fxudJgGcAOgoGDscL8xKS8bMSBk94fa75wrucCTZl2hn740C
XRnIkjHI0Nnm4D+tPu4grcWVUT+oJc0ADDunUMUV5MKWePqRgYeClODDDWsUvOSURMyW2G4aV/cw
15obNUa3RqU5/ZmQ5e/Nqb40dadrBFHK1mZhMTIY9m0nDzXioObIuooP0GCafbO6S6gafX+Veukl
l7jT+WMoKKr/tpYN0NBTh/FMTvCFFqBXagMrKGGkRlPfpxfgzvP52ywM2OY3x2CqqO2B//OWPEyQ
PUXa7kGm9vcx1W6Hym58ro5Pwl6TC4OdPRLx59vOy0bFrsh/HA+W1fgtx/pqHGAWtCIcl54atMnK
/MfHC/zsLZm0fRHNMn1c6s+qjZRn8WJby6N+6TEpzPOmCjbOw0s6p9aFXf58LKBI9iY+KWh+EIeO
n8lyp8quWrOMEOEb1wMH1z3mFcqNgDh9Yfq27/K/lQ1Q8UYFZr8FawGMPIGmC30RRe0pZdQRY6ft
5iLT7Z9ZF4NorHrsPPYtsoAHfY6L/HZOm/JZHdt5Pnx2bmlyQGZDVYTgDL7K8fOuG78s0fDoMIY2
xck+nd60EXaMn1vppbCR8/VC7Ba+T7xMeovctI/H4ooG0TxN6qhdySyVg22Fjszs/cdPdObqw7xS
wMEBJhhiI5mdDBPzK9h6pVdRI7iokqjMzhwulTrnAUCL+zJ6xGNFQBYktjWil8uti9Z1fYjLJTdB
HpJVPayLa79qIh1xeCiI6whHxF1ZGOtxTjB6P7jdW6zkQkWKlRReEXqpQ4Rt7bROt7M6uTSHVqqj
xB1p6sQLfo3WfOut5CLtzL65lDfxP+T1eCnREti6+v/KSjC5Op5ZfSy5iHhuEpV6Temz5+4n1DxS
rSrboKilc+evltlO68vQrdL8Jlu91jKf/5MZ97AdCiu0LQS191kJPeYONW0qAyuWvCsid1btsUrz
sjhMwETgWB4Je7smJwHcFzA/619zCbEnQACgDg/InVMZNSmN253m5F0WzHqXxiEAU6q8jHrrkrTa
Lk2xW2JDmXcNF43c9r1SFX8nOidm2JR6xTW76FzrMAsikIMmMTSB/cY05HerLOvstmk7DMQay6M2
covVSIN2gRGHWLZok3snwSBzZ02x6P2sVI3lxiqR/uAzntGpf3AGx60e0qEy7Ec+tI5cxaSPq0AT
S4IewOXmf5NWdac8L5aXmdfsqU5zY+Z5UvmrYSw/uL236i6dnVreayQ5uBE8AMhXvtaj4T5YGFD0
f4tVAmMAiZokRNRO3AdxURTVPkUrn4cr1zJtl9RbjFFaus5fvlGeWmBzPEVqXnXTfq2W0gsIVop/
pmWJKaaREgjkL65ilb5YbMLEskkX7tUQ69oPjoS6YrFndX9QV2tqQ753Mue7oRzVZ9Es9osi5qV8
HMvYUnZZXDQ/UBWqf7NRT56XXO0xJMSqF2Ra2bIurUKKAVeaMXvNwFK90LHt7jl3VvnYN8qEkNOS
yu24jJbY16SopngAUd75+rx0beBUNcry0kqcNKj0ufRui9KxfqkVCPeOBkWpfQWlMZfbpPXin5iL
5nGoNWY2Bl7hpWuKiZCzukExW8NLbbcYGhB+0feB2ldeF2qaEOC6SDKz+Yo8GA9fdTVV25dU9Zb6
BpNZQb55slTzlehQuN6ksWn8I3pzLX/aSepWB2C5VjlY5mKUz7PHwU+sjKor/tA53mNvr7OxBrOm
pNor4mj9paoWM9+XGEnVid9QNsT/uG3n5n9AY6vXPEvz6UptCmE9LAmt1FA1W1gb9ZrzSpYVN/vn
us+HJKgUiwCrOZPays1IbfBCUVqF9qteju5dndbFdN/kivpPtcKsOuhp4+ZzgBemMz16snfaX8Kr
8zeTZKzkYZZ190W4i6Z9qXFl6Gn0FwswVS5XO3L7rkXgrzqifLO8YrHCZfA0girBcP9KWtKzv+gT
MYsJ7nuq76mKKm8bc6i628KZsxfsj9QM4gcr3zfyJbZfpKi88W+mx/Cq5VKqqd/Pcf0mzKwd75Nx
1uy9rU6qeuV2hW1dNx187Fuot7X5lDdxf2eYrYU1qY1e/66J0yELtQF1JmBSB3Zn0IFYH1t0wcUL
zQG+xhJkWvNZXqlDpcSV7M5K3PaB5AAaIxbOGn2QGrHm+Roe2dWuVAqcDgj0wzYNKLuJREJU8U6P
QXJ3joqqNcjMujL80VDzLgR/B+FPncz9pSrWWtwA6qXWfqH4TIOx8vQnXMpKK1zTaiwxCtFHsglc
dwSMEsnQB4bYeJRANu6DNEu6H7az2DPBi0uLNmIymjnI9IHekjkpw+xbYwXG1CZ2b4QupHhCixy3
yCOhd5W7SZCwkexsezw4bpyVQZYq5N5MRWbhdeToeRr0tEx+64KUEr/HUIGWOWhdHlh5sn7JqO3S
nWH06kOi0QjcGVrW3SPtZ3bnYuwjEsy6X/YA13ZnGpn5iH9CU+C6v1ZlsEh1/dWtKY16C3+lSDcw
Stylo+cCPVEY+MpCpszOydt2h3X/+jWZklK/MRY9Nq4c8O4/hdJXGO3MzWyxFxuxHSqpdL5KeP5d
sHAsaX7ZFOMd16Dq+9TqpFKlej4D4erdk0Yr7Td5AuvPsZ7Tb/pIbyDovbQzgsEZbWZOK8oqFDrH
AyCNA7iaqdavos+S73nhCi8YR6T6ZDrps/CVFZ1ySOvaTW8E5/kfNk+j9WF1Cc1vTKnRfUPXOYXZ
rLZfrWl1PeKE1hW9TJ1+dR0lrsJM4kmzyyc3h/06E0+PBVlFezo1uyezq7wfwugbPZBWW90MdBtX
VDBpd515+qSFsiQYgfQRfR18zYtFtvPyXv+JtRcpF4AEzGfqKYnmF7nnLb7VA5pC2IVociXoDsRc
GB1D7PQ+c72AEmWF4aLbcxuWSChuYhJNflVinYGpsnz2mVXUXQv5zr/LTK3MqLC1qQhGu4Gt23DF
eLAKBAY7o0SKGWSZ4/529FZ/dcxFVfyEJUwTTgfrmtZq6OG0zTMbcJcp8G292LLCLBbz4I8kjJPr
zOb9Tzw5jgHkrBZ/vFHo32NBLNOuHMbp6zz3NGDn1vFey2Rxvjj1VBLOPK/lbbxOkAHdbpr6ALsB
Sqh0aOgKKbCYvpMDp/OvAgP3cB2IXgu7RJN3CKrHMpwoTw9K4zEzKDw5f12n53fEbabOwimxODCA
sAaN86yRrs8KUZ86025/DwlnN+ygXK+CuObw2XWusjzx5sTXcagtxdfyvv2ik8DU+b0Dhuv3fWLc
5Yl05M7rhrwOVUhbk9/AHSeOCi3m14bkxdnPBRrkbWulpUvTpWNjmPO23MEkTe97MWJKu6Z9+qya
+ZhecW+wIp3D3UCk7XSWP4jYTvd2NdVfyrZ38GVfSjoHs06+L/5zIxuNzMHLnvuqqnYQZuIyLN3a
+tI5dBR9ik+jDKRYrOdsUARW2ZiPu/tVMRsHR+HS+KasfCE8+tRmgTuozVu52CPWizi7/m6Wxu0D
RPkzzY94RZSjTXRwb/phqX4o3HQsPhbN47uN3UzdLc5gMMOKXH4YlarFfmo3TbyDI12oV7QxsQuR
UqenV2RpX/jk7XEsd61ZTVjX2GsRaF3dXtNlWAq/F2WKW88Mghtg0jg8Y56/0NyGrn6HpflUAGxb
neuT06QW4bB2bha0k2MNV+vEnO2K1cz7wDMJuQykMi5/sY+3Xns8F79VtI8fa9ObB3plcz/6vWev
jV8388JpOxfdH2Dd6Y8KfuaxZw/GW9tBLrhW1VrVr9J5bm+NYYW+jn6QU3PtTdpIdmxn9IDbuvpC
4dW+VkU9fLdiHdmboZXzE4m4Xb0HzXK+lJ3QvrqEDzj+LIAJfYQ1lLl5tShfHOgGzzMB4liA9wUW
HppUU7IFU0MqO/BT43bNTGcIK2vFkr+Z13qkn7UySX3f0byILTuWWz+0uy6oj6eHTKu9hECVsnjO
1dHFkV1WunZYm1JU4SwU2fF5cPYFxmzrv/WFLTBs+1V8t70+fsHe2GvY06mp/HHVyQo2cSOcfW3Q
Ov2KG4pQ0sCW1lIdcsMds6tJqfka4WZn06GdrUL8mnD7We4owE0lzI101l7iRWKGzNP28aHrimnd
M0tldSWrxOaFki0JvX8y+/g79I50eaBwyJuvpqX0yq52pdkHk9fn8raFLzc8oX22u9BWZ25pnW6W
ZuMTeMrm7U9NPrq7RtWzKkj7IU2+yjbvaKZznvyyY2+N39DaC1o2dazUu1FVBXqfuehHRJIcI3fQ
+swuTPTecd/izZRub7T6WO8qd+yK6ymxufMKbDXWvR0Xuntr0uAbf1ijOyg71S10b0/K4GD/QlA3
MQWaskBWqtupJLe6H6M4Ry7x3aqJ5Lv3kkRZo3VZhB4RKrp87Vk//avprFqb+AVSp/auQjxr38MK
MV+AoXRlxyTlduonMq6nQOmJpYswCfeGG3vouOng6F5PUS+0urgRila6+GWK2r3tLZJBA2fOLXuf
FbR4Oa4byk3UH0keqPnUygNFhCMAKNu2DjWuVuKnrVuK8YZl1wJ5goute+tQgL52DTqVrctZc1g2
GreP3GxqLm0KSdPfyDEuk5dJ2XKTAoXrSxNUTTM0bxYqai2gwdJxxiWk9M544Y6T2LVyVpofSzUh
SSVxqfVuTG6rxj3Jl0p51S56KunKmbVyj3kVqY4sRVNnyaeumng7mTWyjGq2y/lekxWln6F0wr0h
MVx4a+hWkMBfBXl3S9iRxVf6emw11g18mqzf55VnrQfkRBaerGBU9e9Kz4jjJhx+Wv3EmmMtQOpi
Vvsa0noeuoIr7JfSbIcFX5rFse+LonWmcJUj2Y0wGdblT9tJmH6+rBds8eRQm+kOBqTrXtezzLtd
k6j9cz8ojXFFN7LlJuMWQ6letylUxHugZ41fdK17b68YS54Kn5gPr72268ZrLuBL70BZ7JhQ8QFc
NFqup1iggagPH5wqyqZ62tVJHAd8uK8AoUP0MeTy3kgOwgIAMyRhoGfH8IORueoEHllFQmvSO3Lb
v69OBuDRL18/PxBWRQhnQLuxAT0h8GWm22gqW3RE+1QEcawSGA+eEaTIqi7ASKcdQUBAFcasBfuR
EUGTjp9JyoIquS6byKs96w65iRcU5fCG5a2M2FGMHSSPvx8/3Tk+Bh+daaSPYNKvOGNdUlA1XFSr
CNMTJ5yMZGLnmI1PvyzuSvQdKXrpF9CjO36wQlWwAsmdOiKSICP4RYzldQpStoQG1gQX1uD5LG5A
Puq+DfzBcuJkDSYWWpOk5ja2YZluqNgNThC9Ng2HZB0Srn29pZUYAHnLZ+N6tgQlbE35gfvLmjwB
p82eByvk1EQO+1nuVz3AtD92ri53H7+1s8W/dTr5xvC02r60M0m6ZtqrCkMmWuJl8c0YGocbe3Wg
ANxeGOoM3Qc3RTG2RRBA/z0D3K0FAquDJ2G0yEb/K2VlB9XU2KSuaR07Yjt/thuzmYSwZQO6o4dj
ZR4vlRmXQU2d1iJa005/0fnS3uActD9dZcq/EFKdXfjmzj8AWALqZpFMU8FDF3o8Xht3vRHDl43E
oBiB3Trul7au60+3ExiFKhbNAq06qvfjUew6blaoNGWUwRml0lzI0PWNsU2hMGIyf8lW6PyhaL1v
7stolBzsC04mUXbSgz5XZpERr4TFpt7U/+PiqfpZXwxa0lgnwXXfnAPYHE+QfLMF5YXOkuOXiLt7
kg6cZzotx6ovLknJztbh1pAh+BUPwW27Ot0b2zgeR42wtUipmi4sTG960bRuCGc7M95iz71E4j/7
xLbxgJp4NvrQCJSO39hoL+a4JlMe2T0FRbkKUWO2W6u3Y1Ur3z/+nM9eF98W0k+UOrh9UNaerI7E
6LG+UKY1msxM7FSvVkLHrMwL++J7o2jo3TnKcF/QTg2RU+6AmaZSIM44Iv5q42L5hlPN5Fzo7J9t
v5jQosCASIAZD5a7J+elJetMF42lRrFAK5OPXhdNJRpXv6qL1c8B9RNfZMn657NzuNlXcMzQ2YKe
YZ3svV7BPY4whT5aRq/fb+m3QduW2YXd6XwOt2OSGYSVDn3mdA55h8ZUwodjd8K+fZAAX4NSXCJH
vDMK5RMTyM4ON+j0BKsz7p2FWw+RaSpTuEyjE0AoGMKPZ+z8RW1HB8PAuQS2Pt1pq7IrgPa6IVJ7
6QR5j6WpKG6SpLhxIdcGZW9eOpnPvuFNdrS1VLUt1ZBlcvxN2ZkJ+i8pBZV8Wp6rvhuvvET2+8aJ
jWgsGnGh7DifR4eOH2KIbdmz/57UU4jcRm1VtTnKBy8JHLKtfaiE06fnkU2CswqiAuckVe/xUzF5
Bp4LzhjhXpH8dTKDTibOLUkXTDPBzwdaJd6TVjfmJYfk7S8+6sBt9c22XVBYITk6tdqfh3hqZlki
Vlyb5a9qzO1uTOv1Rl206rDQEMVnt8itN41rwNXHa+d8Zreh8aBkxSNz+rcf+p+e/9hUeb4OmYhU
j7KxrKcl0nNQz49HOduDtwf0/k195SyjW3Y8s2mR9vpYzSLKeo2WIv5st0ZHF8wb1ksn5ntD4U2D
vgkOFOGRJ0tTc0mRoOcuIr01TF+Vst8tbuYEfexeahZ777w2qgEWJAcMC3T7Sv4zdxh3NNT5OYRr
rcy/oyVMWtpTtiIDfKZIu4m7NX7QnMn6MadyLgM1GZsL/mXnHyKtfxhREIiYXmgix7/C2JNVKLBT
jkSKJmCvzxhq/yhV8DinssblQdCZ6S7oX99bMu7/thpU2qi8jsc0xkwfJ5D+yDXBPdQJsSMBG86n
P3mIKPi7IyfGdP2s0FqANOKpZBQFdvyuaXp6kuX45eN1eWb/RtENq5GbzHYSmEj8jp/Fob9X41sx
R6mTIsyulYFdLLYWsd6DQpmTXxmj9og9y6Kxsapl7C+2jddd6STKsNcAuPuruOyRJ6RNK0Z/lH1a
7OBKa/klow5+k9M9gjB7ShgCh/D4O1nXq5J1JrT+OWIhi+dUs4c/ZTNnF2b9nSXNV8pmAFuRoun0
4kMUX2GnpPRh6GTV9gNLOrGDQpVVFuKYbWeHzlyXX0LHF2JPHMmgBo3lxpcggXdWGGww0AecQyEK
WyeVh5Z30hlppXCXrd19YavdDbal/e7jl39+bG4Jz5gJcVWnRjxVpCWkeRJvksmIeqMaeLFqpgWy
L3XPTzvcPO7SWFHyO7rRxfLpCg4nNINnpATmznUq0C9imE9LXMjI8frxBnTxycur/vPfKdUNhba5
wSrcio7Xdm3oiRA5z1cOC8b+qVbtOoWd9+NZPN9vcZHlcGYL3G5eZ4QZSRc8aRaUeiPFYIjwxsl9
B89/a+cQPf9Zp1wMuuA9QwPa6OMbeff4oUyyrGVBDEWk1XONY1vJPTlbdPM6Rhx4yefs7FxmMASf
XGRZIhiInMxgUcfE3iaGE+Wd2/7NwJPrq2kcXOWgzmz2IZIkxXkeG614MzDNM4IUl/wyqEhSaGlE
WcX3FE0ql5wlSasHjgOnfVzmon1VdLMfg64q0meynDzpL3S6OyRU49yON/pYFHWQgeF8n1eRuSFY
a/WbPl9ZRaVXll+N1KLlJEhQUEJMsWD+W8YimqjHasWia60W2QsAuUkiBk2eet/b0ku+rQh//pjr
WOq/SAKsymiql2R+0muX875D6D2R+Klk5vNKamZ3M3HLgCqiU77upjUexsDUwEr9WTrzpTyZs0+R
iTapx7cQ7w1tPKnvqmkSaZ4ZVqSM6is+nCbb6XylFC2yr5JYV6ftL2x0Z8uWEdlJgRt5vZuK/ngd
WZnlrvPY2RGdw0XbD06BkXiCaiYLjDWZP11mwTKnRMREGmaqwWd5PFxmir5cIG5EpeVi4NDSph+r
+NfHn+JZMcAgVJEEvWz3XU7N40E4GMZ0JjM7UsiXDKZaGzL6afp4axZp96hWhX3h2z/bpxnQ3KaR
uxrf4ql3FP4NXuumMzdEjxgJM6ahjie3fuFVvTsKCm+k3hugZJ68KpEWHmI0T43cuZgfJZyv10Uk
l1Qp742C1wB21VCbLGDH48mjg5c2BqrRKDX07pCr9erToL8EfpwvOyTxHDjkPW/F9qn/qO4lgvWW
WhFaW32n0EYKSq2m4Wkal4638wdC+/IvgAqQCU35ZMk5tFz5+HUr6uXW+JBIoXKMey+cZOcPBBpM
e4CLIFfPM3RlM/tM9HF1IzOWWfmiegWxa5aWt8VvjHXM549X+PkzsflbfLMWBwCnzclSmOH3Ctl3
brSZpX+FrJi9lcVyyXLl3VG4URuG4fBz6jxZT93QtrFwo0lzp7duTqcbTcnk28fP8u83f1TRAQrA
JmVLxtGXaMWTTY+IW9VEmexFtDqQWqFDHrP9ggNBFyDVMoxrx1jcP6PUin9ipZvzqzRRx591hr/C
HjbDqkG7LGNt//Gv9c4LRQiwGWJuFsP8HH8HoioTt4srMgALLbUfJYSR4VBZVbG+LjBD/nw82jtT
DfMUbym2RSCSM13MkMxtJySj2ZkV8L1Yexufm/DjUd57JlQwRNnRZMLsYPvz/1zUpnRq1CIevEiQ
xAvlK1cjieIbIt80+h8PdX6SEbgBJoX8gCRvrqHHQ231Au12Xqpl5tWVSwHmr/ilXGe9WvtKYql/
jOziR/jOLJqATOBL8LE3gcDxoE1bNipasziaoNIFrVpWgTqJS+al58cLEVhb6BtkBAwcTnnCKRyr
UTPiOEqRd943WVb8wp4dg+wZP8QO/OfCcfbOVFJObv7fGq00ZG7HT9UKGZsWVgrRmEyer6hI89XE
zl9UMMfQ03r9phFzfyn28L25xHeR8GtSLNAGnrxA1RrmNBZ5HNUlJ7XrCvXK09dLop93R0FFjIOU
A8v81HN2wTPBNJchjoy1/IWnjNilnfvpKzSZzOSicNjQy6IJuf0S/1n2ldo7BbW5Es3S1cPV1JV9
WdrFhSr5nY+LCgpfeCABJGDuyYSlHepADjUlkqaeBb1uVfvKXrEtWeufn/62jkY6OdFUCwOFJGYk
r8XMzEHtf5OoFp/w1LgVZJqBvNIyVobdx8O++4CseHxGwSMAPI+nUa9Jm001prGcs/gnYIE2BGLq
uzWwRdf/+PRgSM5Iadna7mgqTsoQqmCi7YDjI5MS5NEgB83X6qUKp0G1LmBH76xBeptUFmBl7Pan
yr01M1aYEU4cZbKPsczo0JtL+7M+/pyjAN+gLBymKAVPEYXMIwZrkKYSYV4PJ1DNYdjakzx8eto8
ngRHd8qrDc48fkejUjR2smTJdWwM5ZaU6+2qpjduGxoWjx8Pdb4N0vljj+UCgZKZdX881DRlMyTB
dYkmmf5jyviPlxvPq9oQblIWVx+Pdb70GItMh80PVt1URcdj6R3pXskslggFnwEBA894vOFdLGE8
EX481PlqYKjNAZtrNXZAp43NJbMzt7B0kMTSFkEP1ynM1vGz7pj/dq1U0CWcrgBoT2klSdtQWS3C
jCpFG8PGSX+Nq2fD75LNhYP4/HlAdYBEHf4BLTvzLRMNpHyNuwlWHesjwXvFdeEN8gLGcv6COOfp
wHE1AUHCxOv4BRVOnKXkoelRPKbmvh3Ij/VWt/ZLbb2UJPvOA5G7hpyXF0Tj1Nn+/D+7OWSO2ql6
aUTYiW22Hi4ESVk4n67n0QBuSl6mjmrCOblDlvY8k2lp2xGRq/RkJ/dHWtp3a27OF3bV88eh9uUa
hBYaVRD8h+PHwe5mNRond6Ih1f6OVpIdzEKaF4rZ8xKCQbbHQGVIKX/ap4oTgdNGOzgRziP17But
gsCjsNevXJMVSKzYRGCvAIftszaAm/U60avQR5BWcSs6qV3EqGhF30O/kf3QHVJnelanNr7wdOdT
CM+ICh2QD0wBPeDxFMZuiXNXO1KqtNwZeiljX+nU6cIe9M4oXFg3k164uw7Q2vEo7ExpBbwUR+Zi
1eFsNXWQDFDEP95+gCn4e46vQ5uomy0cEilIon7yKakIHrq0zeKoHKXjhUo+O9phmLX0J+4K41vS
SfN3bTaqsjfScdN+49rfuVuSmbdAr7Jg3wZOMevlnZ4BHD33ZavML1uzXtnHeTwZdzod33pXOGUd
P3FZde2dUGNt3CcY5SgoK1RjuoMr0Fp7lx5YikKsAlTT9AYCeVIXg7hBkyOWK+w/JrRVXuUVu7VN
HDNUx96Cf5s103CNV2ep3VqLNdqlnzftUOyQR03L1YR1x3qwZ62MdyRUmuarqSjiLRN9ZSFHwl7r
qcVMyzzUhpKK0OljmK/qYlSlDCc52+uhXLXSigwJ6BJYQ9XT2lrSbnheCJM2UKV0w9++kkN/1zQ5
PUO9H5NXoeCSHc5qvCYPozBIOKgQ1vXhyk68QsmGHRk6XW+98N23ycE2FB3YHyunoKCmNHe1A1P6
QTp6/TToPPFdInSj2NtYRHeHyTFXsfOyUmK3opemF80mJlB5iG9+ufhNrWCao+UL/itONU6vczYv
/+TtiIeOsk6lFcy5ZpXP0qDJQ6CoIdAFSdtOBr+EZ0aqFdauklBPg4OIkwvSiJOthDMid5k7BDf4
WFVPCLFS7y5FzlfRjdAUeQ90mTq/l05Ryx9DK2V6o404gV6ZJFep33RnRdsyElenXC+67XS+isUG
8J+IrTzdC5EJeaDj21134KNfraEZ8uu6szBcQ0ylVHBWTOmG6yi0aZ/XZJeEAoMveaWZE1z8qqN1
cp1bJM1eOw00zdDCO6YLmkmOysHMcG0IUxhE9VVeUuxdK7omOQFNXsstV+/lz7RYk37vSA3RjwKr
5UevWr0LPmDZ/WFt+3rcOfWQYOGj5+2Md4qxPmVxbLsBRN80uzdnAIdbax206ZqafMqv7BwHoTCF
CYNXkCAo1UJ+JbEzWFqzxvhtUWSLN1hXDDeykkUcLJU54hvR6GsV9FOsJP40GLkMpZ1bSDosZZz9
tRuwrGltcmw376CpvB5iZZZ+1hZGfzB62FNhga3ysONMKRfWSqt2AUX7CD9eITt2fnY8yetN4N/J
YMlcV954vb0Y+0ldExPXtEmMO5HOyXzVJBb6Cb/2Bn1+9GgIEU4kYlXZYfzdOt9iwk6HW28u3G/p
mKtfsGHzvCCL27S+TWb8FXy1xK/UHw1UUEGx9qynzVOuClx7VmJ/TRAiBHOTal2gcGuLAYFtmQcZ
aMgS2CUyAIoVM5M+GnKPoEZAmYd6UfIvutYqX3QsX/LHhDAx7bUXayUfNdYL5tKEsC/XdldIx6+L
bqi+o7UdpnCGqqaEpiih7XZ24k4T6kmrXPpAEvfc+Fmlk2+dGsL9ZjmxaK4yaXYGohM63j/HlHhP
eNNIsnpwQ2E+l2Na/jNZrdZezb2xlDCl1fkN2nFePC8OHLgHB02AOAyAHv0LBki8/2zwmrdOmRMt
RBfkQRvXBHnEHSkHD/lIcu7ew1Ltx2AtZXynkR6Z7nK+Y/lzmTVBMFvN534z4xmLbhXh33A7jcsE
hRuOahPA6y/nqy2l1N6Ng6UJn6+EKUSLk3rf2Ybj4grF2dT74xYYeVic2BwPcep4w94ryZYPOoeg
8r90Nlo3GMWU6HgXrhhGKsLTsKgDCFxvnZFA36ess5F4NYvo9SdbEcl6NSWzKvZGoQ9f19gZxUOC
mKbbZWpbtuHMqyRyvVu0flfN7SrvsyKJkRb2CunUODiNg0qeyKSY4SSUGtc+q2/MW47aGLlKRVty
n1qikNdEKZjtTSmHUUQVBlzKgze1hen3qXD022ISyFgGw5ND5K6xvtxSdFv/x9l5NMdtrGv4F6EK
OWwxiRhSVKRIe4OSLBs5NDLw6+/TuhsNZmpQPHXKZ2GV1dONDl94g/FPqFvT93wyBuOLJYTnvGS1
q5SvITVN9auWx30W5L2atH68TNZyKvSyfU4XqNhHO4UI+4LRW2uJXSdmS9nb4TCPvPlTCBeZbYLm
H+qRLiQjlGbqvQopqICR4DaKlLTqo2NZo0x8LESYjbupVTr9GWOTZTm6Y11Xu66OZjbWAkfx5Na9
jd9lPrf2GzdWV/1cUKdVnF2l5iXsojoshyNdse6bo8zmvOtrN3TOrUK7gOshWuKAA659the7Ug/9
1HT6g9dgwvwDrlDeHOOUGuSRrkKuGf6YKVH8KZnR2AXQXls5jSZTWY6TRaaN3BxJPyJk0fJXbEGH
bn19DpVsbzXcm3AFykp89Ojftmfg7MZHeCV1+VOdmijcwzYisU2II/6lfUXa1GXuUj0ACBP4jXUJ
aGKodaX1y0wimm/ob1TNPudupmUKc91qWefFyP/l9RHDB09xFc+fmwJDCaVItWSHIGenPLZpCo3P
m+mvHKwK6TsfSdIu9On/WRRFMKUkxLSUxdl51ax/q62iQfutrSBzLYvrPEdqa6fB7CxpelhyU0Gc
vVDb+qDydqon25uJa9JKxVQ74iuNATRFw9rxH7n5JwWZ2/noTpQ097aIPYzrlrjmJE1afzLTUfne
JBhjfHLmTFP9OVmMty6KuuRzqriCY7kgzMJthrRY+0Mo6H7FPnukHL4ug+J4Xz3EHWAL0T00Dm7e
0KxARh69NSQv7eq0wOp8xQzKhD7Fjwx57mPHwLMxUjASn2dFenyV+fSCDh4AHO7f5QnxL1MN5jpN
lH0HS6z9lYxJhTl2M5Q/4ECFqM8Cw/o5QXD6OcJPWQ5LKkFCo9Pr3McR7B/ofnqTHRPkwn/hL5pM
Bx0STfrFir2kfCqiQugEh0OtV34+wsTYy+QPb4lyrpLv6ZRmzfcS+UxosfqALMOELg3059EYP9Fr
xA+8nKdF+TrbOqwKP+Yde7EAoYsvEwm/2Bf0aFOocc38nDlxlx/6bG6rD+MwRP0HR1GH6QHaovoE
owH3ttjp0pxlVpovrdqbdIhTaD+nqm1DZ+eCLFB3cHMhgxBd8osgiZefI8QWq88qNsr2yTUn6x8k
zNltfRuX8ccwriYc2xRkyJ4ohQ3LI9Hx0jzUoZ5Mz7mbNuUO3ezZOYVqr/U/HdTrPhWL1KnELske
T9WiJcMnY+iK/9zWbbWgMTvtuzJ4Zv+PF4ZCP5TYu8xfXf6V8McmjebXuVCg9uNfnpwEwWmgoeJg
7VAlsUZit5S7su7rfjp2xYJIRatXFEl80dUN3j+1i0rm2UDUE3CFgNayAy0d8tgaYZUcWlUxvkUu
9cXjhFM70IFFmJjcIMroOn6hmDA4e9NNubI9pep2hht18V9GPLrGVze2uvp727EZAuTkcDOy+PfK
PmqlpoMPxmUonuwmL2qEBdOC2iSb1focmb2jPVdsOPHNjWq9P4iwVMxTyW0PDMOerSNZoYGkQAbt
5bEsIKXiYWMmw2NmNpn7BFVoqB4kn6j+N7dFmB/azlVs9nMOU3JwCnSMc2Q1uxPkO6CXOD9Mud/2
ul4ewQ87+kddEUp4KJM4RC0QeUW1f6qReFMzf1KjArGKKUqU/3I3zLpj0U0LzSEFiuQxhQBhIrWb
LJyeSJXqhrSYUMASXGnVbkqn8Lmvhfk1Ei2MN6tJpvYDvrelHUQKrr+7SFWKVxT32HB541XqMQyh
RPoDXI/qNNZhP33M48gp0MakooeOy2C2+WfLmeDF+Z09ScX3ErrCk1dkzfJ5tuyO7aZM+vBaqCWq
kim8xngXRuni+RDtMtWvKgdjrpin0Ja+odGPehzDckfcBnw4XLx4PxpcQ/6sdYRdPG72lmWOrM9e
JpYeBX3SV3JL8uV17z0si9QqQs+jAmlEp8RDRnXqbOPDbCC9gfbB50rEiFUoxdwiNWu+1+aGVgnY
fWoqFFMkw2lV6Ii6bqhqowkDICOFX7lK8gy7BMs83NKf7yfRv2uPq6mi30LDhA4zilFrsT7FTUdH
KF4YNCjZpv7kTt3PCBrG1wpCruN3ep39qLJ4Gf2CN+aLl0Wqt1syJfnn/g+5seTUxDRqSLYlG26r
OaNpqVYAA5UAqdnKn5xMHPno3RFtm+YIXboPvLjA+yFp4z2Mzy/3R5d/+2oVQCdTgkEtDoe6NZkB
2WPBw5pHZ07YIo5dszgwLQlpXhd0RRHyKaBlbdUv1mOSzoCJliweEApXmHxVGSeTezcM4I6T8Tmh
OC5uZz6bM2IOnarNG1UZWdu5mCPjUVkHlIRjoQr2gj//sxpI+s9pZ1eVCZ0JzarNf7qcCzWdpnaP
bV34gQB9+Cu1uy0hpquSpxzZ1ejsS4lBKuCXI6dYcLUUTKjTpFW2y2Jl/gh5HSFnpN3+uv8hr8p3
cih6FLRRaQTSkLscqqVnPJYjHUAQmfMbPPziODS2OBYIpZzijvQNgBj6H/dHvbW0fEEaqZTdaSas
Nm9DqNS5E22mSMtec4/+UhpPj1rf/2NUJLOQY/3MRgLj/qg3lhXaDRVx/JwQo1yX2dpezRUyKyUQ
TqcdurAmDsydyQ9xAfhfhqKHRF1Uaimu28VjCmu3tkYlcOrQPaBC0/kzpGrqCdGWeuhVUc8BTUo5
2VNBbHD9roqHtuKYuaL06HOLAfXqAe13Y1HLjcNwaxSKyVTGobVRB1rtE6VSi5JjwhejJLIvIYHt
wCJtdRRu7EZpBAk6DV9k6Y9zuRtRNEon3cXBNymV9KVDm+HLxEoa58bEO1YZR5eSDAq++sP9nXFj
P0qaCk0TFxwPl9rluNpSL4D4ovSsYv4Gj1Tk57SfUFGxTAQwyy49RJM2fsniTmycv+s9SW1Z4now
sqHEvO4Qgluwm5k6yBlR62nXZPH00pN77ygYbYG8rtEwnHE6Qkj1Ae+UV9vlLENlRshuysqzITxs
UbEwzaYf0dRGyXOmNh1V167TrHMMzt160KgVf5tJeNqjcMMOlQ7bQCWCjah23++v/o010B0OJruK
kwkg5vJ32YbsVCEqfW5UzD7oag2R39KKJM8lbDzeH+x6i3HRgXagYyVxD1fHpR0NlX56dl5GA+GX
dmg8v0fL5HGCkIjoiqHGxXOdFuG8sceuT5BOpROCKB1aUHvrvR2TLjcNtonnshaK1OwgLyBqeffF
wygeJUudhjAcVDn9Px4tI0uRUHHT/Iw0gvKSlUl4MOalx3Eh3Lp4rg+NxPFx6E1WU4L7L4dqMQ+G
kExR0qpq9ZyWqXmqUZrhhlgEej8Jcnw5rGxKGO++ixiYEiGGZHSd2MmrgXO9hVle5Gc9VfoDKlWj
X+dz+N6+o8MoqLoBJyXswF/8chRnsJDqQGDojESE/csoELV0jUW8hW7fvRfk+XsoCKKS8EUEq18O
pZK3cHAZKvQanaCGToPrZr/ub3y5KpfhDBcrQqAufGFcaNaQOxcFqaZxFz5XlrufUBHWlz3ABcrC
WQYkt3Yra4vyemvLkwwAjgG3wsUq//yPzdi2mt3OY56fi2kp/hr7fHl0UiRx3j8xcByyB0kL31tH
SzS0NFGVSX6uB9U5YkVC6jPP/F9L5G0Omfr+8dgToDGpYgEuWh/kuXFrt0ji4pwkuBguS/69pdfp
d9kQeFr63/3J3ThkAM5U9jqPovSavlxCq7f7DtE8toa7L5ypOlVm/lWPSXNqQw8Pg1vPVNXExi1y
48MB2kYZgPYTdABj9VLMXtSVGZpJ50wp3Ld64DJkV05bYeD1xS9zNrhBsGFAeqwjbKG1aSZVzs5G
Bgd2oJZ/jEsje2ydZZPQKx+R1fYnRiamcCWGxV2TKJaFso46h/VZIJKz+AWitZ2vWsjGU+F3cCkZ
aTN8U5u8/QQGs/kxinqYAjWMcGzg5k7bPRSQ+WuZIRrmJ2PkGQ9z7xn5Y5O1hv7gWouCtwxRp7LH
gKLoD07SZeO+X2grnHlHaykSzhE7ZiTQjuur6CgvJ14jaeU99F33M3a9LkVslg+yy8CKzAfqCohW
ZoaoonNVdpGzoz1YYFGYaPF8QIqCPBslYyQAqaaH2YMC8kTbWTB7XTCeCwEFUlFN9QgRuNrIg2/s
EI/bQSXhRoUXNdfLfRm6rckeScuzRZ/mDeW/6TN2NVtupb+z6dVXo79P310ijtCokMfjjxtEY+e5
ed+VZ1SojPoRzQbXe8WuhO5stlBq91Ud0dEzDUHadF0sxu5JT4yo2MN3n5N9ZQ/Gv2hSNuPJDZta
UJ+dp/iwRHXxU4FJawUiBdL/VzeocbfrKcBGwf3ze2OLQ/eHvSNfEQBuq/NboEEaUnsrz4qSKW85
e3AA06Zqh9lWrHdLXUDiI60CncI/uCOunizMrOxZI1s9Y8DYP3RTGh0Sx6iPdMSUjXldf3+uI7SC
yd1IG0HRXX4Yp0XLx6AQxw2x2MYBDd/eQI6oGOPj/QW8fraoLFHdYTAS1CuYh5N6qeYmXEULcXG3
q/McW4TEMPwsxKqJ2icNjPsjXn8yrnficQKb30/lKhytkAhsstnOzxXnbIdCU8Wxo5GGXbi2uz/U
9e0uodnAzwB+gN1bryLisEUTmnNx1kTR7PX5Q1mXO8x2KA7KcjJWpIWUAQ03rvdba+pJXpwKyImY
VK7AH6cqx60lwgmkOEdJlvrx4O4TOzd3mjBfB+75jffyxlbRgd8jRe6QQIIvvxytlIjiMnGLM6FC
vC9aI3404/zdtA+Kj7YthyDKhqCzOmgLYlwa+mP1GfEc/Kd0qq3AW1BO5XNufLUbE5Iy2RKCDi+P
7PtyQv0QIYGs9PV5KKbpU+J40UOYYbFyf2/c+EjgH/nbgaPhcb0GVrnIfkMvK+pzWx87bWDRynT0
zYm2jqFsbIgbM+KVVx2Jc5Iwu1XWMMWEahUye+eIatBRgLc4xnM+f70/o+vUS1KnSLlYNgKoNRtj
NHhXw9Rm3WYyXEL7jFaWlsN9syqcziZ1rHcZfkXLxkreONAQ/3kHgQ/CaFnj4FpH9CW6sfW5yRv1
OAEL9q1C8faYCrwbdM5TBe0INIvMLkG4X24NI1Wj3m3D6hyn47KvLdHtUzFsBTM3JsS5JeAlmaQI
u66+LjFwi6XR6/PSgUEqIuF+LQDQn4w+td+dBfHwaqD7SMzhA6291gcEePEeqcUZUev2QETj7QqR
mrtZw1rx/va4sQlRuacIgEgOyiHrmpnEUPfpUImzgaShCcLdU7zDbIh+q8p0ayAeRymvhSsHGiiX
H2makiFFsFyccYBMkboYoYkpylYmfmsUDxQz7xYMeKC4l6Pk+WwOXod2HEqw6sdYWXQXXUcgbRvL
dn1PwA+EZAk+Ud5Ja35P1RYIt056f/bCNHIejGlG6TlRu2g8zIqHsl4yO2IrrLmeHEEfLwiuD0gZ
kXZdTg77Trqrc9Wf29bLzwOxAo2eqkqyjTDjeqdLZ1YMfcjAgbavj27jdk1bTGp/RhBbHCnS9z6c
snYHeXyrOnxrSsTHtuPxP3AR8qf88Si2ut1TCbd7QA5xehwMfUJrRdnivtyckC3fe8giPFSrhYON
5gB/jIZzro3FB8UBaYDirGXgRKDA7b5/oq4vXHI4S1ov4R6BEs/qNhoMK20bwETnwW7LbD9Go+cc
jVYhebCcvE/OlN917zTnRfTp/SOTGcC8pxvIIyk37R+LuZg2NjRiUR4yYZT2rkR/tjyZlQeOZZ7B
Oj01HT5we92ehvJ4f+jrmEqWUdhwNBdQelmrOGhmF7tukjUBwhON75TG8qLFFkK6ixo9LDToPzW2
0ezA+4Uby329g3g5kSXkYJjQ4NYslsYQrZiKrA16RZintG552fRkC/d8fd5ZU24u+aTJHH11r0yT
VncgO9sgU5OvQ1rgW1vUb25c/WtbbfhwfzGvtyuMEglClT711I5Wg2mJCZxJtVEFahKkt5doPmbk
Fah4aFs4/99ks8tcT44lcfHUE2FsrfZMlOhlaJoxEj0iap29iMGE7FGF7tX9VCdmJqGeYAYkpGfZ
Y8SoPtGAGPqv0v8P+08ghFrnm/FkhHhnTl2HgDbQumOijDRIh8iQ3pmjGMBlpU704/46/b7w1j8e
/AAFZVIUatmrcz1Gejpqoq6DNk+XGKxpUxifTAMBhUOel26d+JTb83g3TlXunEOYn+kub42h3Sdi
yoBVpwOB91LP7XDEhzqKDllH1ST3p6jQ3MdabQyz/lygPK2/mjFIh5PSuOlPi6+z+FnM7YnTCRn4
Ps1jTfNBOqXWM0AIbBxHqtn5Zx2jiWEfwe1FUgy8W4rxR5TXb/fX4dZ+Ici3+JAqPba1i1I7lCrg
EjODqQbMRZ3zV6IFy3fq+v0xkCPrb9h3E/VTpFo94mjmJsYIwDkYZPGmG83hhMHwiCVmtBzuT+r6
XDuoFyCXhhgnc1vX1EXrebxtYRlUPMQfQAcV+1x38nffHoR0sqWPsB350pp4TbLS1o6L73I/qfke
rdHwQa8LbaN2fuMDQWGla0/5kvRlLcpWKICrrLgXgbDi/K3R9CXdo+GenSy9qvKNwPvGwtGRlF0W
2ZBAXezyFRgWrTRmLRZImbpvEkIZDLzyG1/n+j6E8STfGFIKervrOj0o8soCddIE2CiNDwjbLgsy
3W2XBGqUmb9CW+nFBq3vehERpuRxISomMr4i3MGQRAi65omJ8zT+NjXmiECl4vUYeRNZjhuf7MYE
5auCZgdSgWSEq51ujEIQO0olOFAlg59ZtmjADaKgfoxmMzbBns+0su/v+VtTdGmRA/IgKLoiWevK
7IkOa5qgLuv6E8SN4UteueIpxb9jI1a43iWQ6nhj4L1Q4ebauNwluVnUeHssXWBilK35TZG5UOSa
Zs6O9+d0PRAuihCrAVagRnUFE1I0TN4KvFvhPHSaPxkZ6NPIeDeHG/42wR3FI6IQ6h6rl8AtIgrM
ltkF2MX8iCxx0orpeaw7+Da9+v5CvYyLCcKpeBC6ri8NgV2uasVKB5esy996sNUHsMHjRuJ+vRkY
hSY1DXlkHKkxXn4h9J2ApKqiD8ZyKh/RQ3N8N7InCUncytVvfCMKpcyJOJzTvO5SOSrGP9QJxmCs
M2UHPAOTbwnGf/dOoAvOhQ5wgnrEGjw1KSW9D5P6Pnpn2KbgFfpR0ZZlI3i6mots58nLCakT+YlW
y5ZCZXKGGPB6hSfAc6dKL/u2cjcuo6vrAWIqhwaYEG0KSTC9/DhmnniJ3o9jkBkO9ZNeUw94jOFg
ouTJacSM3r+/djfHQ3eBlIIOmLGOr1UVUS8DtZgA+zHvCxX28VCNU/1r0OPspGghrJn7A14F9EwQ
6zRJWJMBorO6/xolx6HAM8bAErN5SKL4YVqSt2nUTqSgH7VQf1oKcyu8uD0oJ0tnK8rBL1cVvXmh
1ovNt1PVN89ZdjQYG7+tMYWJ46T0na79OBbjRhipyblchJFyrhQNyB5ADxEJXA6LaVra6k01BU0E
eH/Q1P0ygO1sCz17DDtF+YIpyvBtKssEZGfRmF9sYZq/ptB6ub/mV5kjv4Os8f8r/FLq+fJ35Oks
wGbbUxCVpo3Abi+Kzwrt5WjXhVopKU6l8hlaLtnH/YFv7S7EPX4T8ykSOqszo0095SHdm4K+H2ac
uOyfAvBtg7uk31XR3/cHu7rXmKVH7EjNifuTxO1yltTc7bFPkHaMKcN/7HGWANev2G9haP1690jk
ogCoYKxy76z1Y8eww/NwQflzwrfhjJcOVLZey4Np0O3D/aGubx1GQiGFtwehZOpPl5NakIvN6wzy
vAew/dXpnexH1ghr4wa9sXR0USnJcUVLBeHV0sWajrFHmaoBdqnpp7LOnceiUMJP+tAWG/HB9VA6
mSdYWyiy9NHW1U4Sz9woW3UK3NQZD2nYjPtJh2EUJ9W7GdMUb38L2JBP8ICvszjK05ozwR8KqkEM
X508HF4J9ZKNgO76cPGY8o2ozaBLSMH98gvVo5okIovmQFvEvNOFm75EiZR9GwzlqPUJKG4gUBuP
0a1VBOvJRQqWlULuKiyBz+fOk1nMQRIBfvRgIn0fWHVfqaLl5b07kI4gwouyow/eaV38ibK5aTU4
cEFCC/wh78DMIhA+7e+PcnNCLsGC1FJHAmO1ilr/W6xHmwPkn7/NyP8dQLVBesUpZGOk6xMF4hGV
VOBpxNnczJffK9Fzx4lnYw6yqVlw3vJC3+hghd2fz/XNx6cBnYc7KjH+Feh3wUF2sr1yCWh5f626
OujofPrlLP6r0TL8Xwbj6ErUL9Na89qbXKvcEGJa4PXujNiFszjfTCDA8J3gip49gj19o5Nwc348
pTJW+e0+f7mKkk1pl8O4BJMLxW9X2820EypUF+HpLVCuct6Y4/UGMTWaWUDG+Wjsk9VnQwTfnWfQ
HoEblk2goRN+7D0P07HGmzcAXDeHAiMGsAo1S4r9l3MbW/xX3WW2AknjP5G5/IeR4HTghmo2JnW9
F5kUai+O5DzIJsblSG01h6ErkHHUHSU5JmVvot1EhfX+XrwxHwkfkHUCWnVoG12OkszloPVm5ZLg
4no0FI3ywyzgHWF0ab3eH+p6W7BoZH/gjVy6ZmttoyzvW6soUberTQssWl9AHM8NIzpouEbhTOkp
L/cHvLGCiEZIf2ME0Wg5ryKMxlg8bBpMO1iU1PkQLWAYusUcN3b7rVFcLg1ud+f397pcQauBWoiJ
lBMYnVtyy3pl+beaZfnGrX5jGIqlctPJtaOvejlM0rgZ0ajpBnOeRAelzzE8phf9/k0nL1opukbF
CHTE5Shp6XU4WGZhoCWY12eF8A49IdzGprsxF+5X6a1DAZ1xVh+mKrVYeuK5pH5z/MsqFvejmkXZ
xlG9PQqbW+fe49lYHSCRxo3WWZmLBfLcfXDyyttH6GBvfP4bB0iGEOBHSJwps61e22hKOwdOphuo
CKghhye0DwiSYm46ZVvCrr8fusucgfIazyBlB5Xgci0rZJdprUQFwhAamVDUPiF+6XfCAUICXrt3
te+5Aym68FW8cYe02rMuO/QesOhIEeCcv8a42ynz99n9ps7trog/dAr8D7v4FiuvoUgfHA/jOmFM
fzfKr/tH8frsEzjKS5MKAunr+hXqnSjtcVYI+RYgKY28Ts5jrUc7ozbRAg+HLU+F62/PeOyt39U0
jv8qZCBNVYY5hUFUGe6E5VFZ7elMbYF65D69/B6A7CkMUleggkbJ+PK0YPPSQd9ZkAps6yEgIqPj
kMBr92E6e5/AnmVno2vEE4Z45StZ1rihFndjVRmZw0rpVbKzVjsc2GtlYwUQnekuxAH6GhgVY724
J15LeJLSLZ3fa0ocVWuL/QdjQzZu1oLRapvoDppw0Tlz43n6T3OxI36KSlCxOwujxf6UScTCw8JL
o+xnmJq/LKuQwJbYzN3Du7cUsHBZByZ75O1fTT7pUzjWVR6fcUNV94M56mctVWCNoDSLD6K3vz+c
3DGrb82VSKeR/juN5zWUoEEhj85N3ARw7pNDpzVmME2j/uiJVDwADE0fXHsZv98f9PoDo2cO9Y5k
hQYIZeHLDYbJoJN2ttcFOJA2HPsEMWKIiE7iBNhqoWSXVUu71bjmJr6aKzmYITkyErF2ZZQUxlIb
mS5qELW9q+wSxLKHXdO0Y3v4TUZ4GoZqeXE1Qzi7YlRF+rZ4XW8fbHiCH7uBujVqUCreoWWM0ULG
fRSHWcENBMyF4lUN9zhLUKneQbUrrJdkqcPK7yMCnmdNH4zGt3t4Q4FoezP73Mx5pbyVCq0LetmT
1Uv/7QpXNozNm/1oJX31Tz71kUMzIG4jMrq6L6p9HMKq/Trr+HzjkqpQj3XydigO6ujGPbayKHEf
LdhTL8rYuc2blcRZdsCJwPEOtuhV92RPUskDOYHmVwN9NzmKCMLiYxYOQ8rPdGCSqYPnQPcKJx03
RkN7hQ6CXSKKN/2XJBv7HqPCqsU1d0hzLduB71mqk550qvqXYmqj8qDVy9IiaarUw3fdJFPM/DDK
PfVQt2Gmvaaj507PsSCP+IWlc4Z8QBHNU/bfaIRN/KS3KMU8RkuPLGqu5c240xMbmY5kyKPvaZbG
2ikrliLeubkAnkQlx87Ux1itXDqmUzqnE2NnKDg5h8nNE+PoZI5TB/3gTPHXTK2iKMYo1c3wLMAW
tYFMTvDkg73Txo+el+scBW/KxG4aEhiEDdVc/eSlteM8MO2s3xmdmtSfwqXLdCkzWravvcgVDykK
fakf8AsK/xVKtxSvUPajf200SeJDgoJ79KGuNTesd0YZwvUe2xxif95XaFm0FKqQhuqrVvhD0lvq
IaQZjCl11Rkmiiitqr60BLndN+AkkfZ1pracfAEt3A2BYc0twkqIXeM/3ldIwMRp4fSHBGyo+DTk
2fD3YqAh/YE3bPB2MapA0T5Vc2+hoTuidYVdbtjs+xwxjkNrlWlywmiznx5ntAksdB/KuT7yqdlj
hs7d92AsVWPvm2yy43PmpNl4VFl7B7dvpXD+ppXtRf+KSevTvTZanoDekjdwQEu1qD6KNomr/eKO
ongQtdNmT2qs6n9hb29nz42ON3NQdZOAPdLGOHH3MeLIzyIW8PaRi8m7XRUq2pfBnN3mKUlRHtnl
oz5YzzqfnTZghxrDk6On9gf0oXCdFph4tk8RvU/tiITg4HyZoeHFLwn27/nHxAPksgcbJLo3Ec3F
MwrsiJUULFR3qhwtUs7xkML1RlXF1r6XbuP+nSE3gqZygcTZs6ICkzjGNEbmU9bYM5oquhvqql+m
RjEeDJPXUwt6jEWNl6Zv4uTbaCmz9tEKa0RIM1iAeLDWCPUlio8n0qzjRYoVzXHycEz3KUuJ8Dw5
iEbtlgSt7A+VMorXhBpVaPihUaQf6kxrn6axGhAIL/DoPTlNZ1iK70L1e6OVH04VHJLcG3IfyTKu
vD36SnH0hQQsSvAATrLa25uR4rTHFnfVtpKOpQqzVqIsPBqgzNTnOed29sOw6MNgpjb+ClreTZCl
8qzvBNqo/AN4HNEdigfd3sEzVqhzxsL19hP1SrGfFKS00EIpmpnjmPUTtihehSKbM+MSpuF7iyG0
a2G23YnRCVxser3HUY3rf42Ybf6YoT5W/RCU8NxAMXBjfbPmLP2lx2aSvsH7CZvHVpuGf2DEufgm
Ixzl+aNaq+5OcaPB3C9WNLungUdfOScTNkbPqjdFRhALvu0Xa8Dv4KSkhlP4pRaJ+DWaLCpzeH42
075BE0MglGN0ZqBmuN0DtXPK4oPKgznjBTJaCySWLkETNa66cTfWUb3snX5yzY/xkoz/gKEcXoex
a9XnoXAzFyk2JBr9Minn4b/7T+qNGAb1e1laZtMCGlqDD0XKNo+rxYA1n6oH+FjTXlnM8gPeQHFg
oK56QkPKxF9oaD4MpkD6xUWi7f6P+I2EvowmoFNYYOq5XKgFrSN5UHSNqGLTCLIuwjtyWqKsOBDP
wJ0aB/yFZz6n/Sj6FvrPWJBBfTM04dTftUKZP3EZlWJfJkuPxIexNFjC4yie4cYtdKdM4wN20bnh
+BzMsj+7btsjIwESpv2lZ5zVcSrd/hi27aAcQNJMGHFD3jKP7ADv+yyMhkfdSQFz+VPfdtWu7pFu
OzawGvQSZSv6aI2vTyZO374dDc4/xaiFy0eT1vz43hBP6jHCcQTw/dsHcBXiKYjmJctQJucSyXFj
p/D8Nz7nN3ZPc1ejfNbbU64G97/NVerAoJKgBySbRJj2zGXMFQGvW1BhSs5tpA2HRcHDuaq4uf6H
UUDNwdGDzk2V+HIUUc/lsjhGcnbyeHxyG0qZmdVaG3O5ClpBY5Atyt4AUCtShctRxgGzQdOpTAI5
3SICgAODVbSeP1mp0p4JWr2Avb7le3S9gnJUCQjEQoCm6yolHjzqEmh1mYFACK5CPQivFR+ixbRR
Rrg1OxiOlLlpUdIBkX/+B/QwMygZ4cliBQBB+uHAe9onXwacj42dXlcz+Boj74bHQRhKt5ENXAXm
CCmgHskUybs4fqspWgKVMnYjUjBL8k9fjE9NM/z0Mue/OA63fA9vjyXLMjC8kACRf/7HNEU5W3VP
8zlo4K0hohSG7SlZVA8HCgMFACrVb+/dm0wOATXJraD1uwZcIQo3W7rC5Maiq3ee9DtHelBs3IHm
jW0iORXYRnEXSoLZ5bzGJnHCqtS9oLJh9h4gfJm6X+oAy3aWhVjdbkaXsXm0UNvM927VLrzp+Qwl
D1Mt5VEkiR4/tIkVmfs4j60E+pyHI/nBWsQ07EOnKedH0xYJElepM7iBJT3Q7J0eFgiqKXnrJt87
jqZ91JGqfEH8bYT2q0btsiNaMdoXDVmt7sVLpig81bSIe0zlh6gNrCpLOuQNbSfbF2BLiZhJ/NCh
wQEHacQmctUdkKui4/fkynyutQXSbT4JpX6wwiRdDmjnha+1reSD7/XelLy3hgfeSwJFAAsAgAG5
dLmuaRybWMOryIciepTsbPThYPMjubkBR7j+foxD7UGWCwGnrtE80aTpvdBRV9fsNg28zsofUVyr
trYJv/bipZSzAQxA2ZM4CNX4y9kYpAAQEBAcQqJ1eshjN9mZRr91nuVLcjUKEsOyjkuBbW0NLJom
JudnL4JIKl8FIr0HMwm7z5XhxRt38vWyybhDclOp5kog6eWEJtasQ70tPtdGmb/o+iCmo5Ogwrvx
eMrPfDklKKg66kXooKigu+Tv+OPamM2x16tRSc8LXRr8EjXIFnvCRmjEbWMus9/AdcMly1F628+z
otvgjcoPczn+b8q+BCCyOWgTXo5vWLh9lw0lP1wBpx3KuegdO8mDa/Qvbj5svafXHxD3YyokKlEV
lZJ1eRxSaFv2JRI+oRA/NDUfjyUsIX+xQKO/93aULpGEJLTdpRjV6uW2IyyC6eQS5ecJpbai+Ncq
x3fDlvibYdxS7Kc/AZBt9b44dpXoTaIoFPUS0pphIoAWw7vpbYzyu5qMy4pNIW11U/Sp4wonn6Nz
VE75T+AE1Xmy8i2No+sNT7GfYpDjoUNNCWQ1SgrOgoTdic5qllOnLqvQC+LW3nLSvLEDpD451xHt
JULq1TDR3PRtNhfxWSlj87O1GEaA2dZ0dodE39/fAreGQomLyivVQAmMuNzaaZf3S9m68Rl50XGn
0mI/ImSbPiM5U2/stt8b9/IYuZI5b8qDDDHqN47oj2PcGC06jhqs2DGtzGHfe2Y9+E1Zc+XmVk9x
G7hyk/9oSi3VbF/TUGT0p7yDOGjFM2q+i+XG+VMH6iB/FEuUaEd7KeGal3jA6IExZkO8UZW+8b35
uZxG1Me55ta5DUDjqutqLT33JjXEB426tPHQLw1p5/3PcD2QjFIAOOjAbHiJVl/cNoulabIoPzdu
W5EjFNkny0u2DKyu7zG5/HTcSENovKzzgSwzcd1Ai+Hc/x9n59UcN86s4V/EKuZwy0kSFWzJltMN
y2mZIwimX38e6uKUhzMllr7arfVeGQMQaDS635Cr0SOCkYtfsugRttVg1qJhGjYbkfvavEATIqUB
TpZmyerwm5ioplioQtqVM7JcSPAmhyRMzfcHGQ/s5YIzZhODdl+tX5viPWskDsx+6vMB1b9baAXN
xjVweVboi0BfWVJKHeGq1f3deo2jVaasAn3kcb1r3TFF8kvq8kkFP7vl07acvPPTsqiqEGNIXR3a
W/r5ycyceZJJBzfYrSbzsYaNMFMpl0qBWkiL4KIGmjr/FQ9FOYLuGylFEc/RNnj3xlweXLwRsJNe
IE3nv8JRQsGbgYK9I+zIt+ZcuUdjU/n87lG4iUAHgJdasuhl5f+JDGOVNEVoW+FtE2XaA6STzsdZ
oNj4fksW/u+KLr1GJGkgrnMhAUdYrWjo1moRDjDIEbaQzcmDVzXdRIXaZz6Ks/NwE7vIovqVFeLV
+/YEl2VaDb3sHAo1vA6gMqy2jmpHDrZpDhRbJ3WRiR01au6aPnSo8Ttx68dcVpo/JFIlyabfujH8
+hgycwsyNhRBSgEQ+Fbvk9Ed+qkoiiroikrZdfow7nR1ija61FfWlwimLoHlFce3/Ip/viKP4wgr
lbkK8kmrv6OQXJa7shP9YbR4xqDvrO2mNLG/v3dpQT0v2EFyM0LNWqxinBCa1rSyDaCa/03bqX7W
imI8qEsXOJyd9AQ4aNh1wnY/vT3w5aKiIQmKkC2Fxge9rfPpDiqGDqhntEFieLj+QBx8bLpK39i0
65i9TIsmHeaGSxmCN/P5KLUyzk5p1iLAya27jV0ac7LThmOq58NuMo309N5ZGbTLPPJ5ECAI+Kxm
JXPky0CGl4FQKa9bXQ9innLsxqwuzwMEXLhQS/rJzNbgDDSqXTdW3SaIRBd2vm5RxN01tj1WeyfX
dr16k8xT2962Ut1y0nq95c7P4sI/pxnIkxLo1FpUp66tVCIA0gahnPXonv/75UR5dDQXQfm9Bi4b
ETDRLMXdttSFb2feVN+kXTTaQTrXXbbjYazpPlAMfCmYIQ+g1IPgd1Amd06Pnj3J/GFeqtCRD3+z
j4+FROXmUUvq6b+5m8zfZP99RQHfTdH5jcIxvW2N3HJ2qqVQyEUAthWHFtvRHCq5loSncGwk1g1R
p7501MgprtcF2kpgNbvRR7S6GnaK6oaRP2JN7OyGsDDsuynMvfBhHjq7PBJRJ2snrGHKfYJUKm5k
2lkaKvCljrIzvO/284gat/fohZjv+InU6ex1bfKfYYxO/Lcy5m7+YihmnN6AG6sbmnV4UaKYFvef
6sJoy2BUEIXfF1HtmXdDNarh3miiMbxVzR4DARev6f6eVoTxMoYe61YVVCj2SC8YdDKUHCVYpbat
byBdSxGMouy/mcKo/+iNmlj7FvnqYpeJaZru4twFy51aPHODEijde2UVuYHwayI9xaEHiNf6LrIr
4UVa2FBtzr0pyDIseW3RaS/N3Km3eA1UH5sWCIVPyXvLuGedYFCjWSwvGXM5GGB6z8965lSEbzm1
AWlt6rJm7fRTr+264Wrwpn7eIuJcxhYyJUTiqNzSmCcvPB+vc+ns2mEjggYtMvtUD4rV3htzYWe7
pGnsT3GZyW6j0nlljggLICbIJbjYe67mGIGVwsluhhyvcRUh29j6isFrLTPm92qssZzMDsShRkiD
CLS6dPWwmrjQIcfnFvfD0g9rbhqklL5WtVfjwuBl8vh28LyyoKgsW8B1EIZckPPnC1pAb51nau1B
rAJEBCkK5W5nxW1pHMLIFB5Xb2VtaQBcWdFXpRrWE3EcCGnng040UvVYOH2Quti4+4mmhge165BQ
yiDZbbyILmdov15GbJfFqXgt8GKVscszbhwC8t78iWcwhuQwH05w4YaPMku3Mpcr4y1aTRA/EXFl
bVf5Z5iNiKDp+hz0pt5EflJg5ONLFc66P8dFT9NIFOEWXvVyRfHFhNfHP+SksLrOV5QuooLzT68G
g2VXj/lY5qfSjuKfLVF64+F3bSgeZWg3AcaBdbW63nWhdybmDHqAnnzyo1LEiKA6DfygtUq5kbBc
juUs7NlFpYRuIVj382nFjdZLajRGMBuDvCWt0e7iHiunwUFq7L0HgXSF5IeCD9kRii/nQ5nNhMJI
EtvIouQhzwY53Zetnj3PehcfkLHr3j0eSFIi2SJgsGg2rt6Z1RSjY24qdoCtSeorMUIbRaYfa11/
BsciNmLYq7bleQqx5A68iSjSLSS21UtCWkOsKUBUgrRHe2+HrkCf7/KwzpXnsM/DEUxQKFTq1RmF
8VGL0IkeTbOKToqKi96XeFSr8Ujt1/n19rIvy7r6XTrKOtAXKFbTrlptXEpwmSZLVAfGDluCAoea
o6440Ua1nHbN5TiU5WmKUZ+EibQWeERhQXBXdTG7NgbdVC1ihDc2NgjGJ9mkgtZm29k4d5Q4gHen
KQR0tRdQ7Sa6HHZT/xwcI58PWV1LZ494gqE+dZ2LUWJcusPnas5d/SVzs9zYs7ca3F9UbbSOg527
tHnpUCg7+kd2fVfLMoTSMCZl86MbhFo/5EYcRkdiVFbtI71zP+IJnHqHcDFKerHpRN/TFSZ26KiV
q/g2IE5+T3+lwqoNgb7hLvPMJr8jQamCCigX/WQSf2WHH5X7UjjD+IvHGViaqaadv890dzB9mqKJ
vQObERk+ZiS4eLSjYf0Redi4NyBnC7BT5TzgDBG10E9bN1fmfYxdZ/4nNzGY+JNF/Sxv+9jIwj2N
ccMMihAw4HGWMTFclWkx/61q/Iw+wGAEWhwj11gcDbAUzS+Rx0VykmpRcM+EBGe07UPMuToK8glX
HuSc/jaH6x3h8q7X6RD5CJLl3Q2PerPep1phfnCqVHYfhsSzvxpO2U5HvMZp5GeIEihHa/QQXonB
crhIFdQhPUjbCcN9axTxEzZ4pXcHegdXnqZFAxtno2jk/TU7X6hA5fUuJ9URBx6fTnHrhJkwcSIc
quYQykFT77tcDa0D/GagZzEKFDA7nKbAJtMRhoNWZBN34bH0VPGIjR/yg0DXFO3Yw9b6jcapMuwa
Mlr1no67FUEd9XDvKsWEU47qKvN8UGL6ZPvFGeSXNTRac1L1vPkyYbfjBQV1yG9enJkNb/9Uj09G
4eXawcaCqn2ZR2hHG4fm9UmzOpvA95cqqw1OgmNzHhIjbax0bebJkyYGijKFnlQ/E21xH7eQP/4z
uigsHyKcP37rcdrfGQmft8Glxd5PEd2enWFllXvspeo9m5kRpTSGSYt3Zm5qXxypUI6uQ/RQbt1y
4LAgVdOFJ09o03slH6gBgSUgZUQVjYLbuojoTN0cWVZVBUZSFICVyvaDjQnVxgPxSoShmWotNAFq
FmDFz1dLE2Gf2W1UB50JCtie2/gQ1k17MspNWtG1oZjQ8ohfaiPrF3ZeODFU3akOrGkosaZyxo9z
pml/PMV2NyokV+Kz86p3RYK4lPZW8blJW/IN22uC1hvMBzRJtKMYKufmvbcA7QlE+NDFg4zLRXu+
dsSxHjPAvAlMJyzvR7cqTgm56rszl2UUPg/57lJTW5b132qPYlpiMtImqMdk+hBFrQKsMgdDiFbs
/v0TMqgsLTUs4pKxWrYi6hRLj+M2qKVWHNzCFntSwq1U7PLj0MHkyWdAMKPWufbs9RSUgjJtbIJ5
rBxubXotfWjGG7nDZULLKK5LJmYgeg5s5nzZFAqQZisSqkY0Lu9RLJ5OkwZxcmr1/i6mpnt6/9px
Tqn501Xgz9V4oQWqAghdG6Q2vlt5FRmHWu3bjVldWzsToWLDUhcS6npjd1NeSlADyxdK0kMjC1Ce
tbOFAbo8qYvhABrxbDuVx8DyK/7ZclwlQNeLtOVulvZedaR3U3pav5NzFW5M6LJAxVBUTAkLFE+J
QedDGZ1B9pMMfCbwWruij7+6fXqaB83w1VkdSUlKA/s17fntr3VthkgwUp9aKPxoyJ0P2+V2Voa2
3lIXS9MdIqcqDpV4s5LWbm3Ea0PR2OK5ynALsfd8KEXOPT4CuJlaioUjGiLOtIf2TjEO+7fndG3H
L3F1eVHBgrdWgcL2YsUch6IN8L5+cNCyAoyXSEQ0i4KIEW49hy/ajDwWuTrQ+IW3vqgKr8Jf0aVK
IlTGG6IsvdeSLv8QuY68UTw8gs2p9Pa5JM1UeDV/HYDlPw5xhd8mDrXfwqgrjhJcwy4yIMB5TSZ9
K4yUjQD96ll8ngvQrkKccsnTQQytwWyjGPVcSfEmDIuumo+elZGTepnqJTueiSVgdbVNw6PVgGb3
3aaNlX3bWt5LLIbppztn9uDHitNafjqY1XCg/G2PvhN5BMZEtxDLKpmI7QttHkZ/hBLf+Ta+kU9J
xwt27wyplaL601Xxxqde9sx6Xt5S/gcGSPF47dVMehh2KmDaoEHPaefGgzx0BaaM795QC9gKFSPk
PdlTq5pAEruKU1mVCKZQ7/ZGGSfPDVI8mDa01XdkTnlCv39AAo7LmDhGUNg5PyqAeWdLjK4IIhwc
gBdjPJnWo/mk4+b9V0vDcCNXvDia2qvBELRjYilRexWzG16VQJKmPrBciO++odeE7rnFjnJn947x
6e3ZvYp6nn01Rlnqf2jzvTKwVge0qkRoNzjlosCttepjQ/t5gEvQFB74LrOsNT8eJt3dJfDJnUNn
N1bxC+vHCo32cLK1Wy7V0bmbOjfVDk2cZva3vkLEzZ+qpkDLWNgtrkiN5oTzvurC3gvmOMSYjqeA
neigKEDyN3e9yEe4uh262Q9aqwy8Z6JBwzRRxtI71UWhyVvy4i7eiynyqKxPwITVj+NYh+J3rPBk
/FNiKum9lEbFY8hU0SG+12M7k09D2zl/LC0qf1CSX/pfwORRm0vyTH5PuTfxs2+MzPNzrHbDQ2rn
zuMIQiX/ZCRm+gsKgPvZXEhBH71ptqx7OXf5eF+PlB3fG/3h2oBdoeEKnJpztByvf+63Ef4KuJ9e
CxqwAgfP63o/T8Dyoce/xQG73GIMheYvgimvOpurLQ1pysVg2NaCIs3Tz02piD0lPFgG0kjzjaz3
4gJYSulkiKg9wV/k9XM+rWicMKcuOy1QRtP6zxu6GIpn55qf0DiMT6VWm1s7eh2GiD8LIB3pu0Wb
dy2+oZidArpuNoKE8NEcxmkWyWGeRfpRxIX2XgF7oh2pCDRCHnV06te1pzJhazSVsIIsidQ9aqGu
36p97Bvq+Ovtkwq27nJmLCT+NS43HCrAq9DnxqPnIQg9B2SQSvxT70avf7LVaZgPFMXgZIRTb8Q7
oXWN+NRCt/k6I/DZB0UCP2g3sMHhP1DVwqhUJt69KM2eakHpirp91EFqea4vlLKfP2rwWWY/QhKk
fMLcMql25djY9w31+ww0PtqD+1kbUttXHG2CsDlnUCWyocMgKEqQTfBrM6pHaCl5lB4BvkzZXrAo
5ZEQM+nP81TFzt7VJtd9kmZTo96QdZYBX6Fwgen3OcawHSdM3PN/ZX4cFXscn4j54bzrpQU3SG1a
EX6PDTf+gTIh7asonq30GHr9oJ50BNTtH4WaeAZgEK9SnvE9dK2DgtlrdLSsGegqVpSZt2vo2OMd
POMnf1/lrv2z6GUR7oZh9DI/nUdoCRYP7f/UjrYecaLs7BMuQeWw9xIr0W41I+o7oARTSg5RQAHQ
9qlT5CnOad0CVk1qXQn/QnLQTD+prNHeixKNq2NhpEmC/fUUf8YYHTNl+G3ef80wK/NDXtX5Y42q
6DNZDH7AxTzl8SGXivOjp/oH/S9ErsQfrJ7XieyWDlUSJ+7vbFYnaicynRN/ntRaPwq2Pta9oRL/
RhcrLPwG7BFu1lWSaN8jZeirgx7n0j6lrZzdndclaryr3DyHjI3tCGzr0Va/kn503odcR/TzYZhk
Vh3dPJXprYs+UH5UY3TesYznoTj4eq8J+4MV63F3MJXSw7M54UkF03NKoYW8fRzWCJnl4NHg4x8A
ZfTL1jUCCOY1FESbR0ftzVwkbofBsBG7KhiAvLRp9PD2mXCt6PTkNBq4MOz6Zmq3sIev78/zC5Rm
OYVAlNMojnBrnwc4mG90laBUBpolDfcJU/XYu8lmcomdKQ21PingP7Q7t+6TiuSzxYKTCorVI7Ad
RemhS8ux/4DzuluccqsMi1OjqJgqL5I07Z4mnBX7vV7XSGp5pfK9COvJoOjZZ96xxvS13+VuV3xN
ZN9/5XLG9cyRojD3fell407tFVV/aqq60Z+6IjN+2hHqxkdliktrV+X10N1wao3kway5fjCyn8Sk
+l1ZSlDXldakG7nN5UejqarqNCAgpPDn6uJxix6VojbHq7jKnMyfrDJzPnk0HcPbEXLFjK0OHe99
UqhKhml6i6CML2Vhdd/e3jwXqSrXK6xvgA7g7SB2rHKsGp5elJidF4w4Fuw66lx0dM0tOZflbznf
GWT3r1xr9PSg4qyuvtHDla4Sihf0Wa9PR+CjOEXOKha3rrCye8MsjeIQ9aFwNlLWy2XmCUnCSlq3
8LzX1LCS5v/Ylmp21zZ9T1c+OXaaIyDXdrcMOmOuLsp9pSYnq+6+vr2yry3c80kvY1MzI0N3F/DY
+XHw4tGVgAuzO1WGPRVfvW9+K66aPdtphMRDlKjiJa2U5Ct4grq/Gd04rneKgtYE1kWVdT/RNf0O
vcArgQuXg753gfOKA0Kb4/AQS7VLjm//4su9QBNj0cBZoFGAbld7EvBzjkFxnN+hkisxWG/GU0Z9
fiNcXe4F3iserXbkZQG5reGv1CzMOVKa4m4WSjgGHjzGF42aU3K0ExWz6ergjeP08e2pXeZe1Jx5
4gN4gXpPm/H8W9h1p9aDXmZ3eAU4h2q09W+OUSrEwSb9Ytp19V4tTKx86LsbEAIXWqJxgXTLLCMZ
oCffaUjV1L5JhMahVdni0135ZK/6IYto+kILW6XKPITjcnKH7K62EFmbJHi+Khq3wAqXn4wqNxUE
6gioM5C8nq+el09uNINRWKrx041WR9OHXjj1x0lI8ZTlSf/LUrvx5b2fjAWkGUzdCbAgouzng9II
MKUeRsWdm2ftKakj7auL7tVvT2m0fdXX2kZ6frmUiNQhSK0tmGD4BstT4Z9XR0f2JCTN9DsQX7Wf
zBQ/STOL3duzWv6W86BwPsqyUf8ZJdNMekOAEO/UxIw/2GDckUbHF12A+frw9lAXlFTgh5i+8h+E
46ixritA8ZB22WxP+d1QiPY/O5UeV2rc1Rb9tVlmNy128eHRrulQHebUjJuDbYtE+URhKXN3Yamz
kcrEG/Frygug6EXk9C+WXdc/ks7L/xLSDeQjJtqBhjBFeyhV2UyA2JAMeKR+NgCl6TWl3U15IyO/
E2aR74oyjBzAbfSW9pWmCOOAx3b1U6nlLJ5kP6TR7wgH9dAPlVy+YIQ2po8U7Tdd8i6+A4VFa5Hw
o46O7vSF1og2mEDI4jhoSUn2VozuhZCtfqhrO33vJ38d6tXhEDYLPa/zT07vt8BvLYoDYScOKqsm
+WcY/yzIn09vf/GLZ9EyEpc5qClaYVSHz0fKEis1vQrChMDhyAfLG3+1nci6MVNd24/NJCGDDMOd
O3ntRny9ODyvI1PGR2SELMJezbFAs94dapZztDr3hhOmnjpwvhu3+bVRaBggYoUzxdI+PJ8flnlQ
TudCuXWjpnus3bF/CKvUee81yFworiMAvNyG/Hs+ygz+UQF9rNyiN508NtVY3+WdtYXKujIXiw4B
cWa5BQG8nY8ChYr0OJMo/WAb4JySqqk/6uB57Ju398RF7AaYCyeeFpVGSw2O0/k4aGcMKHKkUaDY
av8D6X33O84GHZ4GcpycT0NViP40W1m4dc9fOWGgbBgTxiV/rPGlvEgXUk+oQMBrF5hZEtfYzBct
JYHW85KNYHdtOXWKkuSWHGYeq6tpZrxjR1Cmgegcrz/SKtOrvVXZhJy31/PaQBQ3kGtDoUglgpwP
VIdZXORhyEAeZtoIn4gbWs3py/tHoXj8ylFZyimr6UD3RDG4GKJAOspfr9HTQ6aHW0ykK+GCnuX/
D+KujhPxHQYe6FzChT19LzxBoc0KZX8D7Tn+2SSdsWs0OyNEmrzk3z/BBWRFQgF58qLbrNKZ6KVb
ARmuhXd0uBH9BnfwjVfWtc1PwIBOgYoRrJhVQIyQ9uibuI0DzZnEseoruW/qZ6t5RLfePOYkwhvT
urLpbRQIF8opRi8wVs53B+0lDC8tNQn00DR/ekaL7+o42rN+oMExbRlCXPmA5LOUrRecOvX4Za/+
k0y0YwQxy3OTYEqofA0z0h/4YNb7Pvfo36ipdhNStv2SpnEabUz0yjEgaKETi9cL6P8Lbl6pNELL
0OqC5DDcoOLA08Wqoo1TfWU5sXMi4aTnDXth3cJvkGHs0gTiGcRK7aRa428D4NihbhP3/fMBqodE
LIQYSilroEUTa3KQk5MGoyebx6wu1R/gkdKNYPz6g8/SP3ycF9rf0vwGtLW+J8eOWDlVaQqbyVHw
g4BvNsQHYS2djdF1UEoihtP4miNDsaJd3ynTSOYE7J3e56iMeJw3g9hL3ab0NscDsptG6lJY0tEV
U/etWXvaXVXHXbcPZUcHSAX386VyvfI/WTQ9lBsvMV9mwFHmQ9oqienP2BDP7S7qU8v+BJedLLDI
eks/2p7Vdjd2YeTNxzKbja9xpALrfzsMXLzLuGDhIACBpsGAZcAqHQbWz00cDVis4keKVo6Y9gKf
QX9S1MdEFlv8wsv9ROqB+RLJA/UIuOHnB6aO6ZikyKoEooQroKbo0mBqmPtw9rdwIZcHhKFQW6Or
iAMTb87zoSAyhk1bw7Lq0Wo9tlYeneqq/PP28l3GN5oXHooO4BzZu2sB1tas7DBXUEGdCjc5mN4g
vg+6m99XRaXt0YEdHrO431J+fDVzOt/E7F/KewsygItwTTLuzGxqqGvAdRBZbtt+NiiReNQXeMqt
kpQijf3MHDzvURv1uPiIQlZtAjW0BAoKpaqG8WecSnv1i5Lq2fy9rHrloc3mUvdHdm+yo9zdfjbN
frqvRriFkKVcFLsiUZbCH+pQR9nILGH7qZXIvmUVMre+QJG4P8WRUmw9fS9DLLT+RUaA6hhIonXh
oG4HkkS7bQOrd2rLj92qu5v0WH2SUTd9UftanrounYe7Ip6EsREuLgG2ZKIcDQznqFloxI7zTaTp
2ZQbaU+L10SMbT84pqBdZMyK/VynnsxeZJLX4r7JGrd6Zumn6FaTWfkXQHdsfLUbMek7NaEE+/z2
vrvc3IvTFxRz8h+ql+v0xCNj9TpXFIE0qNfok5g/aOg6/Pf2KJenFVaZB3KahjOds7V1SeL0Cfgt
uJzOBITfr4GMJrsx4lF7A/103vKquIxFCzYDrWk4ugtzb7XY6L3oxhxymLAOrsuD6Sq0eyzgs/Vu
ju3xq5UZ1u+3Z3h1SD6rzeYiKq0xd26dt6OHBnTQ4uq16wbVPjTC7Y9VWbuHJs22zI+ujrdIFIEd
4lJdkwRtrBIK5MAISuMQ1sd0iMMvelYWTzR+uWKSljbKxsV6ZUhqN3i3w6znAK2TzKpVNd45SR2A
kBY3Sty2O91o4xvs1Nt9hujORn5+ZdPAUEdTh7wB9OtaKwUhs1o0blwH5pS1R03Lp4cha507gZDd
1vFcXoLngXAhsxLcOQokl2vfYjpz5qjaEoShHoEwSaU1ObAKXPtlQjxVBqmo3Y+dOVQfgeXT88gK
tu3O6jqzOCaGgcai5YhuwvhODOXh7a11eTWwBnSGQBxRDoDmdx46CiGyjFJrGbhNIZHlNQ6iSJu/
FLiK3dhSjNnLQdQb+fa1xf930CVu/JOQogwr5i6EBafibXUUeeHttTJCeVPVqv/hO5N8uq9KqpQI
l5/yz1ATwvoGXBmo7mapHUvui0BXC7nHPn1L9+S1JL3+zuT0FHOpq0B3WE+LZhfoFq0MQtTVE99R
FWQjIyMcHjm/LG6L5U7l69IL/5v6yh3v9XmKvlO/NFs/zPP0vVrI3qKIQaePBGZp2ayTVSUevEYL
ofnXaEX6SkcVbe6S9/ohMwoooUXQDqY4WM1VBtMpxhAjF14Gs8gwGrVMAVjTaU5v79MrW4YUQl2W
lwSGKHj+He3BnJVBacBRR0K5Qed6JvCVcyBD4u7bQ125tZaKBCklOYtK2nk+FF3huY9NG/o3bX1g
CjWW3HVuvVMqYFk22LzUddC5WxCM56NAjhICFQsEC4YGEX6lNh7lnIn923OBRcffs9qUFMdpaYFc
od29ro8XXu+EQIKHAHOqfP6eAHGffxjQHcS9UURlXu1mhev7Wy4ypaDjm9SNOLj9rPe7csIS9JM6
axioYWoz9gc7iVuFTitGk7ftoEz6f0VWG18AAVTpiWobDvN6mqnazpBWE+3mNDY+q2bOq0WAJHEf
eMynqLnaY6O5h9ZqABN1eCrYN3E5au1da/G29ymYlAJFLtKVD7bSzlXiW6mWOJEvGuCeqS/KVIlP
k6NH2j6f0FbdV25vVhBZynz2nd5qc3CAouv6H2rVT86NtLqiDBIlV5OdjmJ2fTKtoSfEhn0nIePF
TbGb+ggMRJgDWa17XYuf+7JwqkNHIun5hias6FHjbpK7Mk2n/DmKgGiVfj8meuKnqj72R7Rl7R7v
kNAsb8omd+zfZa1PEtaYO9W3KGiW5nOB2BhoaRq9zu/UUiM7cNJKLQ7wMJLwD7NtrZ0h3NAGLxIa
KhX4skdoO5EekmEzUrnHmq/1YE6RiL65jV1/D4dZUJTOGkRIW8rmzQnb1OHHRGm33luetE1/HFr8
yZ3EVJqb2FRk8uRMKLki6YgfZOsbWPLlJ+Qg9a9RP8Ky9u2kTie5Rzi30/9AIyZqocuGJKvoc+ez
lLNnobnbgmEpW/RRsqTEj84tpIMXRmwLHNixf8uLh7njzX4K1bDQfa2ax+ZohGqj7DMZJs6XceBu
9wfbEPMT2M/GYaUQcNqB5py0741BFdfvTSv5MRtJqUMO6s36gASP63yd9FI+52qOvkyXtWJ+8NRY
5KcO7Y/xgPsqN6XvyBbutD82XdrdplGldDejVvdIOzsekQq6J5vOr4ETFL5BLjccsbrT/wyGPUdf
3j6FVyLKIkZAWXVpUV108U22bVFmSs3FkKLQL+YepeeoaryNJOpKkGQcsKQL2pu6/iqmeCjplthT
NkE+ZjCike9GInmSkIV8aiT1FrL0yrToWvJChtUHqGT96IFwMuj4IDYBVLVmr8ZN+KLDyNng0F74
7hIpqcpR1iFBxGFvjZY369AeYxvZSuAaXvgEPqb7Drxce84BtnU/Izpy8wcy2WK+meoSx8cq9Rq2
bF9K17qtjdTKHqbJTZudV9NQDlpuw26ndI7+FRk/XTx20zClu6jFK3dvJ2bR8BgKw79J1OeokzeK
kX62ulmNP7Djje4hnWdb3rYJgE1/tHqIqKrSoYmKUICb7Cs4CsXt2/tnKeOuYvhiBb3sIOQfLkQn
tU7zWtucAJ+btb4ohSMBlUYuLUELILqSqYjBFjb4IzU2oLFZiv3n7R/w+inXv4D6AawIXj1gX1c7
y4IYMS2uAwGyDra1H2ev/hAKJS38vA1xXZZx5qm7Sa+te9dW0vlOlnPd7o1+0jW/ygqag46rtAaP
76hMd7bShfJQmKmwd6jUNfFJhm3yQzbj/KEAbr6lDnTlErQNdHe51RFGBFBzftnmKs5YQ0+2P4I5
8puq31dIiu0i0d6T7VobucqVnJpmDdsWworGuKtcJUOdV0NsGWUqZ259i129r9Gwn2ndmPN8x0Ha
aKstT8711yHDA/sMxIui1TL9f5JcXgdxlciM+JJN6oNuyBKuouiQuc+bG9zG1GDKZhdkXGdv7Mwr
IQBbHyRXMEigfbxuGym9HSFWl9dMlXpjjprivgm7Lb7M1bgGWYZWG63YS8RYaYwoiYd1YFRlv1ME
HpFz2Sp7V03HjRB6bUJ4XVCYx6yIwvxqKYU0I+r/DBW54dD4RhpqpzIz+40vdmVD8hZEuASlIYOC
3KpxM0LFRbHNqgMZhw8QNMpv0nT/Gmia3ZpjFu3fPr6Xk4IcQ/FA5xvxxF6XLNy0TlHgcwTv+Ta/
zcGqPoy6mDby5ss5LV0GyuOgmGiwrZkrTWQCzEN1JSjHLPy1yJQDobHz+lELzVDdGaEnf7w9r8u4
uJwujhncR0pf67pmr6ESPmSjDNS+aMaDNBs53JRtX5iHPsujyAcv4DQ3leMQIi3hGnKXKTIMP7/9
My7PO2V65syzBFiUtXbobVV9UiO17YK+THETzVXzEXSxvqMW96pOl3yPQ3vaOHnXVnsRWOOap3CM
3sP5mY88vQ8jqXWQR4Z0CppUleDUvFSJfPxah+gGBGm9ZXz8mkGcR5qFLb9Q5vG8AjG+Khc0wJhk
Bokm4CaNlWcvka3ygiCFlB8hEvXR58qb4wkIWkmNCkYy7vazJhW1g94CJnOXa6acqTIU9Q+Az176
LdFbAMst7q7Rx0F2tnviOWn+UMMuSmDtUBR+Scxe8fbWUOfjoxJOSbtRn7lyOkDfIYfNOSOdWcuQ
hI3izT2+FYFrYW1hD/n8saR6sXEGL2P0UmoCXQ84ip3yWi3/J0Z3ULRxDJIyaHh67UsyhmYXkvj0
viqM5KtVjPkxQujpTsZO9v42KoPzCMTtjeoaUgznm6W3h06OipDBDBD+VFL08W0HDam3z8GVhaR7
CiQC+ApvzvU1NCcKraKYUexcMQNj1Iqvai3NjXzw8jJYSumLsi0qXwu7+nwu7uhFVRlbLGSZTl8M
ux8feB3qN0aFP8T/MCGb4/UKl+HBfj5UTKwYdGHKoIdviqwBhLPGyPXj/zAKJcil9AmPdl2KFCja
xYUR9wFpaL+PamNAvbbaqgRc/ThgKcHxgv2mXnM+F53Np6dx3QfIb3vHVJvECa+B+fvbc7n2cZYm
ncvNBsDoAvbQam0ad24fzEUrnrpeT7iznQr0mKVsFFAuh6LcBKONfiD4P1iZ5xMKZeWIOR0I/lIr
bwvTzX6HQocyQftu47a+OhToYLymlk7jWvkXdmnUewJcFM+CPw4tYD+2GmoDvbLlEHr5leB8Ukp7
3XFAbFdfCeDU1FVmsggGocwxKdX/cXZmO3LbWtu+IgGah1PV1K1y224Psb1PiNje0TzPuvrvoX/g
R0ollNA7CZIcBGGRIhcX13qHzPfQKDk9/kr3d8f/Q34BKCchvhMlCPVJJHiojEHf6/1yzGmsXOBZ
lOprHPJpeSfVZnJ8POb9JUlGDaNadnAl1Hl1X4G3h3SQMabbtvbH2R5mvy9qaZyip4Ft2PFZccu9
o7UxUVBTKAahIk5Gt+6j4+KBmgcM/0A1OuCMEaK9Ga4er5Fr1+9Eqe/5G25sFJ7D6NJK0UykiFeT
tJ0ZQsfgjoHSw2DpbbyVPFGG56QZvDffWry8eRnz4Kd8T0S83f4pqiMQrfIpaF29fILDMD3DIN3D
/mwtIFQNm647WkHqukppmQP8hzSagrrs7BK/kBT3nLLX4zmIdaf/mi+Z/naMheS+UcmEbkcyue6+
FwPtXjupEXBOQdgK2JSI1qSZme5cV1sfC/ANxxqdJya3+liTWSbo13dTIIyyCdLQ1i+FgZY9ikH1
zubfWEayJsokphStouF0+7HsmYaHqDw1aCvNeormIT1GrVsdYoLjeTCKfme8jalRByI0gi8H8b1u
4PVWqdoNQp+Bis/CPzMuWEgICqu48gCwdu7jrbkhkWWZkldEaV7+ln8lNm3ZhjW7QgumulROboF3
d25m+YdyQUG/FrsiyfeBhAYAFS4QYbD69DXYJ4uyrlZy2mZ66lrvVWqeR41843uR5uWzAHT6KZvR
D3ocve7jsmyG4q7AW9eU8uy3kywnsG/YQY0BSbd60hJV8UM8LM5vHoUHvIS9kkeTK65AmNBfkiXN
Mao166WZn+gOIT2BYEg9vPmVCxoEBTDGABBCMfZ2Op2Ns0becKwbo4cDptni46IozVtVaUBJsWo0
/mksqjRbb0fBl8tMcozSgsolp+EFbx4FQs1+WZpvFWbnTgHCTpkQXDEExnUORU1Ki+AZT0EHfN2H
FVngO6NlB8eOqv9h7cB4uIRfqdS97uZmJRXoqVOnYIFd7vdCSdGCcPauy/sTLGu4DELiTkK9RggW
raot7YyKPdtdwd9y1HwlHqaLjYPE6fGu2xoKtj50dnIPCtSrXTe6VmY6Vb0ElePS9SXziHof8saY
Xgbwj7/fPJoJVAMtYClnCVXkdlN4OvZhLJdKrcpDamy282M7ju4Zu8a3yqmzKYBVoRBPuAAfsiaI
t1Vat2M6qkHThN5RxzbygLpV+fblA7jMGeKe5GW1Bt90iEVPFbY8QByL6kCfHW3cXCwXI1X25B3v
ohC9XN4HspLDa0FfM7V1A1II3mVO4FKm/jlNcXesxjj99PgL3Y8CC4TQCqqYC59r//YLhaOZRlWD
QmYztc2Fuv/y4nYV7MPHw9xtOwNHOkIpdGYJ/l4n1WOfudmopJQSJJ4ljz28QY0akxxr3tsId1cU
R8nh5U0jnH8DJXU7o97Ip2awvCHok1Z8sYe0P3bZol1mNevObVvugenvp8bRRV6U5ju4JzRjbseD
24/8RKaNAQ1m5cmY9cQf+yo6T1q7c5q2ZsZ7hGeJ1NXmXN2ONNfQAFNLHYMEM+oTLS3ahPFUniut
rL6ZUbn3Iv5TKbgpAMmoRLIkpedpx6+n5vTqEjoUewPRReEhgg1+dXKE6vpSlO9csF4/0n62rmja
ebCqde9CJ3S8LEDmgkTHQ3A2CvOdoc57p/AuK2CVccpA0VLjW1vOqjAVxU5f9oYyBZlTzv5iGstx
KrvyfVTl46FBce2zk3Z77Nx76hSVMG5QA/wQriD0Zm6Xf6qsuoYMpgc9tXnvk0j6Of+SGVBzP5cl
FKgfobuY2Rlktam/ULeYUXjpare9jhH6z6dWdJbAgqchqfYaU/vgIUZnHsBbmQvd7BxP2VGvQvGr
o9zq+lQ5M+W/thJaWYql6KRCpc+TvDlEYxt7T12cuvWpxyO4eNdjzOJ9m0VZJUdy4LL1ee5lys8K
6erIj2tO2xGFnyj0cZyYjeFYU50Sh5IiafPWkgCrA14DfJ48CXcUKmrs+UA6YwQuEqAq4AGd91CM
dfBkFEm7E1TutwGDgQSHsMVrnWfL7QcRmdMa6eJIrWvP/tvo3Dr8VDejWRz10DKKS2NaIgvoWs57
RJ27+h7T5J0EkoMMhPLXKsWvrcILkxk7jaRxTd/w0vYJp1ygbH3fvLQ9GpgHq67aU5na4tPjSHof
sJkoOFue1nC6mPrtpBECzifXrIygRDLkAGt2eM7tct4hPt6HGkZBLQo3FHD2jHY7il4tU6aL2Ayi
UJ8T3yvttPlCxbPyGA2eOtI1+TjtpJAb3xMPJEC/mHtQrFiXFC0FPdJ5ZFCegnN/WGw0v2g2KoV5
qPRJ6Q4ZYjYhqD3iz/PjVb2fL9Ebs3NKS3+8PFYftALMslijaQbgtWzj2JRJOdPhxFfgFBVRLnyz
Cevm+HjQ+5sDSJBkHFIklu4/q0/puT3ADGjg4Jo897kNTYaB0/+c5O6eMuX9hpVddd4zvLRNUPqr
S8qwprip6WagsInrsaGLD3VWfR0XNPzNIfraKjg5l4O5s4vu9ypldqn+QALIM27tpi4lPMbEAPcy
20A9EjyOjkMft28FGFIQAS8gNTGlSNCaz4+nmQprDYmJ0XHbw1QZ4aUzQ8uvkCrd+WL3/H1eUaQx
2EL9SWrXMPfW1EG/VY0b5GqY1/90M++DQwrkCsgKvW7nAvhZiHMe5rFzFE1oaGic045Ak8XKrcuU
hH31YhtCx4u8p8ryVBiCTJUo3pYZ0ioVFmCd1RTpHvVA7qXbq1xWdoiXVJCAMa+7Z1PiRVleF14A
zqudglQdLbgVsEPTYzbaWnwt3EprDjjm4mXjKhhPndq+CL8+3vH3G4KIiTAqCkSSr7n+VCMCRw6U
LhEkatn/FaYVGn4wUr48HuUeIi+RiYAg6SGz5bmsb6OX5o5CQrRFgKwshwroGJbblpXhTJQPlEOf
8I9AEDe1JPxjLPCt/Oj2Buo9Mwiv4Vnpm+FZb1JlrzK0MX2Xci92TBbgPLgSt7+rzPH9WJB3CPI5
BJHAm9mr/LHOxzeDdSQHQ0obgESW5fLVce/mMg4rbHWvSMKmB21q+4tSI/TyeJ3vgiZnAN6SRFpQ
mqHCcDudcMxKrEoqCgu0gj94ddQ+VRCY32tO3l1xu+/2TBnuohgDok0CsopOEO+J1bTIc5WlUChH
mmPvvUQdnj4XVKuq0p/jDrXr0inSf8xmmdEBYnPtxJm7r0dLHcg6Nz7fTzL6bqeLonAqlBJ8BWbv
pN8FXVk0Wry02ElrNpaVm4i8VkrBIFS7unvLIk/prmbU87poUc6ZborW15OhfEFvLjLOlhFNe/fD
PZwZiVKEumix/+nmreuw6IVi2T2j6z+NyTQcmiKp01MxRN6rq02O5rtuH/6T4bkHTA/M3RFYZOX6
WFAn3yL68eL4eGttrLVkfuH469K/wmbudq3TtoqcnEwzMOwWDoI1RM8isqqnx6PI/XITFJk0mqwS
aUwMxl7udpRJGeBhtoUWtKJNn7oK8Y8mFl6gsf12Ns/G1qWoLlkroHK5Q1ZHXxRLm9Op14JxUodj
bCcOYioWktTKlB/MwjGOQlPnD40d7hHktyYJShA2KOwOhl5lGYk9GqHXNEjMIav0Aux3/iBZaL8K
exzeet9DiOKxSDoD2EUqxtyuZ97NLQhfTQsaMKxP4AecJz0rsh0C6MbeoLNOl4jysySyr4pKCpIp
Nc8YzkdSVZe40X9arTB2NuDG92LXEWdk/YUG3ep7xW3olLHCYy+0B/0Utnp1BdkK9s3o7NafU935
nOEYdCrCdtoJq5tDkwJLDQBpVLDa+9jO5IowQl0CvLKPVY6ku53m2telt4dvKu5ImBt5AuSwvad8
uBF58H+SmjEgr6iAr86DaKwuHsWiBYUwh5cwbqPz0HXxDwSo8XZd6re6BnI784wHaUEVHKri2k8I
EJimSd16lPkd7TVX6v6oLnWC8+IAVvDxWd/aNbIKzo6hI4lcxO3erLtQpfSKm0iIackxydPoXEZk
P49H+aMIswop1OsM6qvwA7nlV1dUOwsbKLOpB7YorxMiKlmlPBuR8k5Vw6+5Yp3UwflvbZgf+8j7
W2tcH4OMU28Z0FsL3TlE9h4+cWve4MCoI9Kp5FW1/kHahDtakeh0bLriYHciveZQeZ8ez3sjyHAt
ysIIL3HKfKtUQKmSqF+qGlnJJM8/92mYBmESW6elWfbgLVubVFLxQM2z0HcubKpa93XiMJQKi/8n
FaohMKLF/ioikTynwuve+jSkkweMh2SS+EnIWR3HTCiqubipGbR5n3+gQJ8ePRQID6WiirNq187b
g6gsblHWQmcU+vkqXmtJo4VY2+kBzs0L7q+GfoxV880CNMwKgAgoJRqGvH1XH6yx+yWG80ChxlFa
lE215Ljo6CKj6bQncr2xAxGnB6eu8pc877cnr9INAc0Mb52oLepPoxOGT5U7ljtRU5OXy+rk0dQA
0UXM5H1219kY6tHMQtUIwqXzLvQjBOTJQnyY83kofOCCXYP8jRH5Sgl/Ix16cRp1fDgeH4SN3ckB
IJ/gxiV6rVXtloaaaVmirZlNPIWolLYiUGBxAPMZPZxJzWRPjn1reVHENYk5aJbfdcOm2Wi0EolR
UIFiPlqJqx+KqlvOj+clk9v16oJVkUVu3m536uuD01SJoYdmYFnjb7tSvtSz9UJP4pXr/rMbz6+P
h/vzHl2N9wfFwUMGsDOPudtN4+S5bsxhZYFFQK7yguDUED/zflrGY0cxIzpmS4LWvDOl1TMvt1C9
jCG+fYd0aarilxUluf2suH3zWoWDZX4GcBe7RzENsXLQKsVwL44yOh86OE8yi40n3CYKO9ODTlEz
/T9DliBURLLcxy/tHKcenouG98Wyl7k6VFFG5tTi/No9i0VX08sctRb0AGVw8yd4/0PnQ12Ph+9G
PZv437SDohDnxVIeo6k1v1djlrmnSVc792g0iglsEkYTbFjEx92j3vA08BMFlVjfdCIdja3JEX/x
5btfWp5N4TGt8yQ6GSJBnZHEFjWtsaJudc5A3GT+LNL8s+sI/fdMDXo8DLo558cJgxqeDqpQvtsV
9NQPllqF+ksZ5W2gh05VHPrabP6KZiGqgxGpveuj2WtkTzXvlB+VolKRsLvcjPyZOAn/SVPS35k6
DOlljCf91yDgjB1gDDUegWtEfTXPvfQ/YebB8qz1PFePWLD1zs5x29j8Nhh/khWpa3xX16Jni7VN
jpxxN4AsLSoH4M9oL8fHu3FrFMlJYY2pid4lg2VBdd8b2fyholu+OkOLVsx5TydmaxRuajIv3uw8
TFYheQA+4SxAiYKm7aOjMUzOaRLDnrfB1ijgDnlUkV1KEZXbgzVys3iuIpiLpQ5fFjUdv+dDGp4e
r9gfrdL1+ZXsEWwG+Sx38WKivNjgMURtszCRV55lc+yl5JVC4RohE/2I5xnAmNaOSGWXHhXLY4LX
4W8MNFvjqCVO1n51Kr3/rVKjSfZ+3cZdAT+SqCn7uCogndtFiOYSSJUAt2qjTfutsBrt05wojoPa
iGXgZ5q0qi+Fin7OzZie6cnNAa2GvYf+1qdAAg4cvdQVu6MQd3ZOLoPYbaA3ufYe8n30H7QGrJ1y
wkZqRm8SRTu0IihcrFHci2sqlExIAAk7v+ZEhJeBs3/I+qHfWdaN+SCgQsUJbohExa0yF0gHAExq
oQfRNEJIswr3kCtOu3MTbY3ichI5J5B7OCy3326wrLQg4OpB3GvgCHO4b2NJuHq8gTfuO2Ct/3+U
e3DfiPJvM+pBXo7DS5Xm9mcYZrqfj/Fy1eq2+pIN5d6jc3NqJtQr8iWPDGL1RunDdMmjNmdqpdv7
SutNT3XhWDsLuLEhAIICFZMZA0WPVZwJlagz9XIygkRY+nEMve+qOhvHuEyjnUWUx2gVBFCbpCDg
2LzU2X23nwqXtsRuAK7BFgeMqdSZPZ+62U3b89AW6Qe7Vj4X0dJck0aY3x5/v42lZGhmx45nj6x3
ieHymM3oAgYND+hTRgg/YZewV5C8p8rJ4gCTQ6iDDIya5O0Ma2VOptLLzCALm4/C0v4ZcleBJtef
XcX66cXxMVG+ObXynmD4eaEdipKN/uqCFvFJso40YEs/7MdPcTu/do29HLRl7/xvrQQXJGgIlAok
q+/2Jxq0Qhx9ZiVoZ+FNPC/uOUzwU3u83lsFROr5/K8sKZjFLG6HIWek/eT1ZiCg0wMWMMsa/eJh
MT/EI8bQZ2Q9w/5dbo9F9qIvKbVTTUfI5mzSa9RIhlJn7+G2NXGeTxAhiPRA1GWq/i+sIth6ZJJh
cQZ5j/EzLh75SU3cPTGgzVGk/CRVRPwB13CTiUpUx/zMoLam7lzqg3mOh7r5H7YzhXzAkIhc8u6V
4epfc4mXcY5QjTApz2bDqVbt4mJj7r5zXu8jA2QOibAHqsN81k/dcajpIZWVGZi9Gp4HF16tF2vd
uSq7ty+bHApoCaVQWhVrRtOMTH5mtCU3sBpakOqbePzuRLtcmK0Zgc4Bq0V1W5I0b9dtGLI+Vgxi
nWGZCSodCRWZMLU88ldR7rxZtsaCSEiLAMyMRu3ndixIpuDPbfYbSt7hu6k22oM5ukowN6W3c9ru
byfyRPI3l06kSZl8ddj6HtX+SbGsoBzxX7dCs/xQmF1xAaDk/oxBUfv10Kk7e/BP5eE2nDMqNAzU
kKgZ0Em+nWCcd4XmtKpF6sjL7MNCif6/SewVlX0sowoX8pqHQ8T7TK9edUQalpPImvb7CEx4OMyt
PjS+inPOq0AdIgHlPY4oAmDuAEtxkIxmHlF9dbaqsv8ovKj8O2mQjjj0ppkthxSW0OIbuRe+NmUZ
v1qRpX2liNo0vt4m4kvV4+3p68qQKJedyCYXcz1tfBT4rvBBZCt7NW2kKWKr9ewA3rfw6eMaTw1x
/5AKIorZaTzIEvtTOyTGUyaw88GzAmuMKY7zdxjnlcfHP+c+3vAryBDk5QZseJ3OKXhf2n0x2bjT
NOERf1IHZtns7ryrtjYYOSOUAxrnmrcuY+o9jiFpo9uBGSvTj2nU2wPOGPmTaOM4WKAW+8NQeTsM
z42p0V2jMQwlAPjHulMxaHpvWH2MXFIb/tCwAXlthsL+/nj9Nq5sgjXEYvCOMkldQxGtdjDdpR1E
UISh1fxQHUWHZu8hP5/4mYMtwDINCNiFYezqF65sMwyaDMNbH1HcrG0Pda6nse+F9Ji/YKNefnTL
Wk+fnURkI6R820qCOF6KMEj6InN85BdzY2dLbkQargCqIvBQuXLWKIRpGgv+CB0kC8fyiPQcniQd
HKUSHY23Xwksl7Taku24u5bAshRLyil0yLYz+1wLrz0qealc0qrvdoba+Pzg1JkUwHvi1Nr+oh6y
ASuEmVmB+kJ9pqG5Wzp7KdvWKFSUZH2O+ZAW3J7mTh08PZwKN1AWCySMgefLoC9iJ0BvjELlituS
BxG9qj/Fyn/d13reZlUXSfwUjapzZ8fTBdzWHituaxS6JjoEdjpFNDJv5zJXnhknMailwu3xtUWm
9Kkqpz0LiPssXsItuan5LFyja7/H2Uwp7nJwKbPnFFLV9KsZzU+OsUAmi+JjLOwTfep/Hh9TGVRX
QRdkFH0acIQIHawh8ZVjIyfvpVbgENk5nkr0mnKWv7tNoaErEfHZHg+4sZbkB2B74O1Ak1hTJoch
B5+UDEqAWnp8qEwjOcatne+c3PtRkKyV6AGo82Am1spWEEpAdPeLExhIlJy9sM+hzlI4e+tcoEdY
VDfIQmherL9YY7VOR3LtBSHF01dRTvo5hjTx9lGgY5I4ScYd9LTVvTg0w6TPgnqfI+uTPfjHv+2U
5uib5wJPli8D4AKw7xoUGCdomrUgUALgAOHr1DvTOVvS9Ov/MAq28BJUKWe0igpjY83oPSUi6Nq+
elpcbIUiHqpvbu3QdSGyUTjmQUYqf3teyQjCChltESxQq/1pAbc8hsWezcj90QFjAG0aEAksNHgr
t6PYc9d5de94EC1jMw7UsTE+VmFovMyga7SzOXve5zevHqgG+cCnysQ7ePUKRjIDKzUqsQG4NfdZ
qOlwtGtjb1ff33oAVGiNwSQAJaqu0VNYRPVDnOUiiJZSIWWck/MwV2kw6smey+TGMSXL4gkEg1qy
BtfdB8+oS9dMRSCwd/tNuzF+X5W1u4N33RyFJjE0NXY2j7vbD+UJr1xGpxaIFNYdzhdR/aQiV/Tl
8cfZXDZqZbJuTYt73elL3AhX0IpRcLITJ1UPo7MVL9nLKOuvbx8KAAHoO3mUCAu3E4p0Ly+NrhN8
kro9aPrgHgrhYK3cZXtQha21IyzwcPxTBFyXlqyuHbtKpblW4Fn/3l3G+Lzo8Z6Wytba0fOiVM5J
4u+rfZDWWheNCrliJJzqKSw97p7IxqhsLPrnx2u3NSFiAwAFUi10bVebYbB0BZLsLIIUcT4A7LF1
drKhf3vMxqyH61rSzXFgWEUgNcSS0Y0NepLRkv6VFtNX0M36Toq9FYCQr5K3D8vGa+V2GwyKmcdZ
HYugrgzlQp8ufa+VUezHg5p/dtSleHr70lF44QZjf9MvlEv7r2QrQnSwagHnBZ2dlJ8HJzJeCBN7
Lj1bHwh+D8hSOOYSWHo7ig2Wd0hwQQ0oZ0ynBceewDQX79PjuWztOIfeDM1y1CIBbN2Ogoc3fcl2
FIExaPExxOH6JTQRwawxnj0/HmpzQsigyKbxn4b17VBmU6KE6zEUwHD977Js5msMrmlv3TZn9K9h
VkGhwaYqybuFoFB2+osaWx+U0osulYKV9OMJbe07DpBsBJKXsMdvJxRqAtmjVhdB33ZfB8NJLqEy
jX5TDt0JMdbMfzzc1sSQDOUQ0RREBWO1IeYZDxUrN7nNU9P50vZp/a2E45MdBY5YO1OTi3SbDksb
VRReeU2gKrhmYnUIrkEzG8Lr4ljNaaai+au1evEzT6bClDPkYToNDjKcj+e4sUcQxoJQSUgHjrJG
9A3jAv1oGFCuRG3wVBC8PnaTY/x68yhU0bkzQNZCuV4jXi2lyzMNRHQQRQu+aBQkTnFX6m+fiyyW
QbWV+sDUHm+3x1g3gsoMc9HQqZLBaHwJazXeAXpurBjgEwfUIFY+lDaN21GcKazcFsueQCzJgO3p
pJ7sxunefnaxzwGhSIxAP2Et/mjNVZ2W1AYClBCnqxthhyFQNt1RXdmaC10iYJZQK/hztWLxkoRx
p9VOkC/m4JejK06dtYvqvj9HiL3xjuDAsmDq+k3kIfdoa1hjg9Zf8GMsSu+F/qx7yqJOffMly/8f
jjXoIDJVvtPtx8HhJcsUtcIW1ZmMo9oi2cHtX+4s29aEYMoSWVG04BZcpcNtpVuZZzAKLruuH6GG
cvAGnENLzKp39vR9XGAqMqnj4PwRPLydkDIpo65H7Om5d7/1qRIMUf07dPqXfOYk5XO7U6LbnJoU
P6NDSZ1mvbuVDiOSZWJqUaHqh8kdh89urVvvMqNzjo+Dwt5QcnP+61avNHTF0lQeJEWdv0z6iPF6
7haXNovinVndXxxsbuxXoEwAuLtD9mt1veR56tio/FuvltP8Rnf6e9i6rQ+Y6Pfjad2fKTkWCA/J
guaSX8WH3M4cr5G1u1jxah9EUXPq22Uvbm8sHn0imUWAxiF5XW3Bvp88xTMnJyghwS8H9IKtwzBO
pX6kiununKqtwYjJZAlklPhtrXIWBIXdpA1tJwjDKfMVwE1+li2/cKo23hz26COz4flO7HdqG7d7
Aj1lrxkj3Q1mStIHNXOGc0PveudQbXwiUMJy5ShA8UpfRYmmxrqojhY3ALXvHWa03I5KU/73zfuA
hhSXkRR84FG72gdc9mOc6dQCtKZT/K7s8qes1PecD/5wwm8TB159UhGcrg1V3HXCP+JcroyYkwW4
RC9NUIxD8qkBwv5lxCTP9mt9RgnHc/rkvZJyso7pkk3RoUJAH5qwUds6hy7nP9EyjL2/m+NS6YfG
EUvr22OnOwE7sHrVvH5Z/g6Ju+JXhtid0vlqbCil8PFujOLvUdlo7QFkOXJTj1dRbq1H01vlYEgi
SSEvlyc0uXgeTENbnmJjGp7H2V5e01x8hWA3UZaP0w9tG2c/Hw+/sfOhJFFIlpVRMMmrGGUWruhN
q8Wx2YO+19RVco4Q5L6Gmf3r7SPJxhs4N8h7vHlvd/7gCmOO5MNNNXHJdAdVOVG1dqiMQut+PNTG
9icRo7GI1AAwlHWeJNykM9W4UAIlzMOTwDzswhq8WeaVcgQIeXQM5PqBrbudkGj0RamKWAmMqpnP
bl/BU6vDH2an7okxbs2Hu4pqq01nm0z2dqTByPMsn20loNrqHgc0NCwQQ5Dvd9ZtazPwYaQaKsRD
Cry349CRiaqujMKr45Tlccnb4i/HDcunZXHGy+NPtIG2YMvRk+SxS8JM6f92LKNWFmqyDWIxKCIS
ez81Rvl1rnTMVDP42rYTqb5dFJ+UorugqPk1mua92sj2b2CeNKI4ADwjb38DGUfdaGBbAiOz238s
0dU/+lldji7KsOdM2J6viVZc0rxxjqOrN69u32mHhAi+8/7/0/NcRQGalZKzQrFBXqu3v8TprERF
yr6+Lgh/ZAcTTQDvK/TNJDrPk5qYf6vZJH5W5qwsz10bog1SkeFgPaklhSKOJIUIV2EprKPSOQ+Z
8qWNZwVZ2QgGznGBOqIFgDOVr9BivO4DzrV1/Hm0e6U/2p0JRTyt1bI+ZF3utJbvzE7dAwBu1KAC
bqC/h2JPLFVF3JwsL/ay76NZTV+TxmiSQ+dipOBr3STqoyFivKFtnrHGWZnUP40p21me1b6ZlC+w
XakD+LVSN8s7DFWj/EucV8XwsRqX8LUYutAKtFzY0WHOC+9LlGSTdhB6mHpXA9+t6q9sntXiAJRJ
Gf3MiLwq91senelXCzZTcRnIGcojD5cIvxSRVt1BlJEHDlWbxv5cul2hvBijk2UXt2rtNJgdq5v8
yco1zbcUnVeB6fY45iK2YMz+SO/EeYJM0YWuTw2w+Z2oWu6daR12HmmVNgl+3aRNSXEo3ZxuaaYW
7fzRmbO0ftWbsij+UqZmMhB06Jz5V2omYXbKNL3RPkwQnxw/AUlfacc5cURxAuIRlb4bxs50aa0c
b8qjXYWWeUV/K89e3NiLq2OoLxYP2cXOtD0t/o0Qg006hX0SE4r76wwoLHJMJ4QmAmlrfMV4JgSq
EPY72c+ffbza52BNoWdRwUNwcy0YALFVyaK2UsAH6tpVz8zuaxJp4yEWEuINWmJ4RqZSe43nxfuw
VGr/BTPI9OPj2LM1Vxy/gRDKSw9t1tvDVk1GjWmgJwIHSbaDRln8lOj1uBNMt0bhtQ4WGTF8qTJ9
O4qp1ba2eNysdhK5n8NcRLRp63KnIbMRsiUEiXoA8A5K5PrtKIZeIKKsp+E1FwJigVfqn2V3+yXS
QnWPt7QxI1Ab9EjoOTvAxVbhsuiafFmEogRCJUQfdDF8waeh2bMz/JMDrzYJgGtkO3hPAxFZS1Ql
TpfOrsE48bC8oEtzUOww8ZMiekd0fG4n7ylR3SMvnnfTGL+fjfC5dTGUbPvwQ2ZnxwYYS6fNFwR9
z0We/6fL6jOmY6c0hwQRKuVhVqej1c6lHxvmzrW28ZoFrilZT4AaWKHVTY1MbTohqB1egWt+7wn5
PlVk5Wi0zUtu8M/SfjsrkAMrG/VU8agdr/GbOcwu/MSb8GpYUeebuTY/k2kNOwWBrauSAeRFbcmH
87rx59WxPYmpCK+qi1uNyJNLlGWQx8AKWvZ7WwwjtjLuz6YtcDa0P469s3NFbm0+1pQLkrIE6OzV
ymZVaORxNIdXOCba71hLe82vG6Bcb44NYGBlE4NyKJi71amlPo7V2sIHjNCoOSZpo+EHEe5peW5O
hmPEwwZdqrtWyTwoo7aUIrxmoxlSlyqhnfg6frfHx7O5345UcPgDUVlJ/VtDrUoE5e1BNeOrWg92
dqL+UmCEuqQoAYZ67yQfs9GLPhkF4iY763gfl1AzgfyPxj6VMeo7t3EJQGkGMb5Mr7plPJMipBck
Ph1y1z35t/vKh2RRSwgR8Nz7eg5OAZ3qAuy6xtz+w6FStSb3zdqJPzraNGPNOUAz2jnlW2OySzjo
YHJJl1ebZBFqay11WFwrPuPrnGlNfOjNDtmqOuutD/Kl+fr4Q95vGL7gH/EuhAgp/q1Cr5O4BvDi
AjkMU+t/CLtWn1OtyPb0nO+/GuUC3vO0wjll6EPdfjVyO60bYrtAEG30sF4ebJ7N3nQp1erthRCY
jnCMpUUOR22dexdJamhzxVCY5IjyedZiMV3GLs13jsDGlIBcoMxLIVOVna/bKSVFkwJa0Lm0wlnx
DauKT6WW9WDO9D3Ywv1Hog0FhgnMPqVFdGxvh4JdoWgLkuLXAY7cT6ou3sUFkbEnh3BXMaBsBKqL
yAGElSb16mhV6OOCVZ3Hq6YsWAM6yIYZL3Wkj6lfWGH5A+JelLwsdZ4Pl35sBEZAVdHseSvcTVbi
N8mdKP1I35i17VxiYf+2wEy4ZlhZa3DlOg3JN5j5b8bvSXA1Q3DCbdkuXzV8HdwUqpCL9aqm1Xjs
p2T+3PZLfY0WXfn2+JTdnWsQydJKjzYR4oSgNG4/oOkttd5nxnA1czv81mTeEPrgkLCg7q2e2hGK
+G82cJEgaFAN8LhQu7nLqbBUKLui1odroyfVe0xtCz9Vq+mtghMYndgEY9Qx6ZvzEW4nJlzMzOzG
HK4DXcTqSc2W/FOMWtie7vDGAjpgeolP9M0l3fB2nBpDGE1djPFqGi09EGXozEvUZH3oJ53bzcif
7VEO5Se5yRWZGR+LGg9mBAg+rELxWOWV0vRyxNrr/5tpbfE0DNp0yawQqS5Di34UvOMOsT4P8enx
brmLLHJonr4OHVTu8DXernZK3IG5s68WnhxPpt7EfzUYJ12spt4jI24PReQnJhPH1s8mdXE6e46G
8doLG0/6Si2N/LRkmfpOi5e9Qt3GyUbvHugVqQnwuDUGJoxDjnbdjte0tI2/9aIzrz0J//HtqwcZ
BN9RifIC9HC7VSix2JQxFCymcz3Bhy/SC97T5uhU70oF8aDvbx8O1UGKPTDGPBQDbofL9KmKJlNQ
2Awll9jp6nMlxu/j0u0pK26dAeS+KVlLkqq11imDcYx0WpJOV3WZlp+gwaq/h3DWxie0fLP4rFdJ
oe3sxM0hATFKmXGwMWu9dlrrw1hY2XQNKdM/ZYba2H7hJdZ/umrOMwzEQtLz/2E9/zilS5UjZ93y
zLRYTWwnma52MeQ/bW2ez9Ri0AIbw3bvBri/8ChFAjjlMU2tlZbG7bdjFKcmpZqund4nh0QhRvtK
U0RPPe/d16lwhvdZVzQHNzHKS1lVe63qrRhDu4v0WeKB7uoFmrXkQ0e59RqO9YCVl8gvXV6mz838
0+xpXvqtS7MXcKG+7Kzyfb1EMmv5pAgjyCrpeurVmKMINrNtp7qeugDj+Kg+lAYKFIdiCMU/oRoO
sW+GTfExbNvhVVNMv6LgUBze/Ll5W/IbyGyAWHqrm3GupW8nvjxcwkl1rocFu00l/jVYon96PNLG
Ysv0Eyc6ndQaKObtx44jHRqME09XXGbmZyU2jR9R3ZbnvJm094UYerg7in4i19tDiW/EPQTZpfE7
WQCv+NU2K71ENajCTrwkquE0/R9p59HkthGm4V+EKuRwBUhOwMwoWJZkX1COyKmR8ev3ae1hRRBF
1HhdLl9ku9mNDl94g9FnlyGPxIH/wM5VThSKOgq3kOyDbOaHH3vZ8OjPYdv0zbnS6upD7wzTmZgu
PXj1d3aP1Fl1QXHIApG57dQqGSZnShUDrxD2PH/Wi652fPBu2etc5soUdFEiKt9IFviLxowPWqAY
UKQuRUxn92AH3X5Xbl9JpqeoAxB/+1sarAI0N4nZyar4s/KGr4NrP3XT/E3AAPApLvuROfx6fy/d
ftHrMeWf/9SAx5e39KjAjaEyckAbcImIQbTpwY69/aLk1lQ66OuC775hV7ldnOIoLB9np3S+Nm1n
/G7mWZv6kRvN/9yf0e5YIEalDbzO/tnsUS0WxDXoxITYmk2Bak7zmcq1EkyJ9/4bXrJm6GwZtIR4
pTcxo5E6RRXrTKuIeuVxSbPi0VbL6jK77tHe2PlOdFZlgQJhUgovmzNBXL/MZTKR0aRJfumoMz4X
RR0f4Jrk2lyHikwILRb6K1wsN9x0d1k6o1DnKewdmAtFBTU0+dCoau7PdVIjYXeopbU/L94uDiF+
ZlvvD1tpe13tWcJ+4mVKEZB4qcc2OwBh7+4JYBjUHKnNcciudzkbAa8AZGVCMaBXNSrxDMe/Abhs
VO+mmKDAJyV46a1SbKYecT1UHKluYlIbCPtBDEhHAg1r6RSf72/y23CG6gOy7XDoWDYyietRStKz
pqq1KWzNEeyM1fuYjudBh+e1Xw5kSP9hOOrNLrAWCZeQP+enW0KrJmOwoXWH6ZS5r3T4po/drDv/
jqqmPFJeWg7G29sV6KvxxhGG8k/9ejyntpEYy8c5jFra+36D+Evup+7QvX8Z+f9DoaFtzOW/jR2M
RQDhapQlNBBSdV7cDsLiqXDbqWO0aU1Rs9Ly+un+Yu5MTqZFQCHR+Ie6LjfrT4tJg5riSj6qIYVw
MMZR+z1FxOFyf5CdHU9c5KJnRiGEF2VTEmijbqF6KdTQbDS8he3E/qSTfj2Zrdsc+T7cBp/QqSRL
WVb7SPc2d9OarnQgYzGCLLaLy2xnjJC76XrGFcaWFrLphN7xNARZqqS/LcI6Mr/Zm+zPP2BzGopq
0KIqGcawa2HmO5mS+caozB8VrZ7/w8f7eajNx6vHEgxU3o8hUScdby8xfCPHi/T+19uJBCQMmGga
nXS6gNsVXVxn0sQyhrnrzkHDjvGnGPfTsluKoEq0P7Ih8/yutw92zd7W/HnczULS3l8jMU1jqFkZ
bUajzV+xfj6C8u+8MhIQAriB/Ylm+GYNDYVX30wo6JgYcZ8IcpNTZGsR/KU6/kdRx8gfROue3r+k
vJ8/dijFsm0xNUHaaxldClde2Rffl2KoQjMb+48Z3fQLj3wXpHYXf6R5926kqMS/QELGehiJDmKS
6/OuurgPi4LpKlSLn+J4/O6OjXhM6YceBJA/1C427zfq9hJ6iGAWH3Kzbya7zCozpd6SmeX8oKf9
DPxBFCjslp57KuNVC8bKwKyiMLuHtK68i+km3kMWU14w5q4/a7HnngF3qYTdvXOJVnFEzf0Rxd78
RqjZYG6JMehVXS9Hs2SQa8xkQjy6b3xXK8vXxqTU4ObtyeuNGKvZ1DqhH9VcipqEHbM4/RnTDR3t
tV45r3befLm/NfauD6iHVAWoyQGD3kQHWldamhjUMcwaK35Q3Cz5VV9Rg1qFd8ST2N36snvG1U8V
fCvRv5SqW6LvPIXOSgnzks5lWYNyiAvhu1ZvvKq2Ek1BNidHKqx7J5snjtyNnr5kIF2vOpzxzHSW
nOx0srv2bAlsh3xrtlbzoKu1OxCFFlkgBrK0LVrZSqeuultOoesiCJHh1OcLKmUH1/BO/EO+L5XH
yLUJEjabqIdjmy6eOYV1aiPZNZsrEV3X16nPvYntlC3U7ohWtbdNpB8In41VvNHYsgQQG1cW/ZZJ
834d1XHhmKXLi0ZgdHAP707PZSdKngSYp80NmVWlVg1FNIaVV6lvRjYh0lLqdumrY4Id/JwctYB2
vxrAXsmKlRaN8on/KSZpRlvRijqTxYs1jR7GZS1yfxzy+khDdm9m4FRpUkMmxS9q8+HgjCGBPfXk
uCBXdN/KNWLxwVjm70hPms2lVrrmoJywOyRxCYE/udoNp6tYcfNSUlInL9GSBzEN1Ze0Vd0Q3XPj
c0c/6OAE7I4niRRgRSkQ/1AP/mktxSjyOpnJAEphntQ2Wy4NRhJPil3ZgelOv9y/vPZHg8AK4ECi
kzavi95YXmwnwFGNEh13vIzXX9tO6aDx2PgNdqt6MN7eTqFRIpMogFCUu653SrxWmp26Hh8Q6X/N
b6aKGsWSmf9pGJ5NKnvw9LdWntVQZauX0sETXZ9/zrVu/oDC5vxfPhU4Ha4QIEhA6K8nsyT2uDYT
rRFN6ePflcTOzrbrpL8V01R/n/L8qHm8u3gSnkqmCxZ7C/DVImFOI/dI2E1Lnl2UqMetopvU7uv9
TbF3VcnLQ+bxaAxv+y65XntTUiRzyNvpnu0qby4I0/bPGFtZwf2hdvff/w21zXeTQrdWq6L8ii5g
GtDtafxYG17UyHxq+0NF4733k/UjayKRZ3Nsro/Vw1Sladl9SMvZj1PVDGevw5V0RCXjvMByiv2O
Evn5/XMkh6JfzZicaeN6m+jVAHMk44y5GHWdp66PT90k9Jc1AVfhIyR5ZBu6l1FxwqSgFY1/REyu
B2ysOlLGle8HhEfHwqXi8Pv1qBXf+qgtfpng/ZyLfFE+SW6i8Bulcv/5D1OWClD0t3iCtiSqxLWU
uSloXrhqgunGWHqqEjgTJYAJXKrj10Lapt4fc2/Xgg7gdpEGo8gfXc9aqSxlgGQyh8MU60sQ5bn9
iQApe6sLnsmDfbt3FKH5ggbzcMrhPboeLI9Kb45UOhYqLhxfBGdECVTFmY4ivt1xpNkyFwfR5fY1
oC1JQd4WFLMLDUBrhVvlkIzi4CLbSxghb9LfJaQG+7B5BTKRGG0zMooTL+NHd13qy9BidIPxTLae
tN6on6a1Ir4s7eighL7z1aAnouGCNyft0K2+f5OrzkoQTzcCIASHw7MCLHdif1W68v0bBMI0iwg4
lsd1C1RRRFwYDl2ekGWIvzlGuZR+oZTOOav0/uHdm5F+mlRUAO4D3H9z01hLj++OlhLjRWuMqFw8
5fVFKdQ1eda1URwVhXYuNtCQsMHxmZP2QZsALJ7cBWAU7OzIFJobRERQfxIsaLo/qObwt/SXWh9s
t3DMg9Lozv7keINY5TnCCHLbdFDVsXG1mIOOZnD+2KKz9xpXdXEQr++OQnGIpxbHOdQ9rk8bTSWh
rD2bBGxF+ZT3ehwsVXqkX76zFSUnF8gP/BkdA83rUSqnXKtKDHNYC8v+tuhV99qBQfimdBUD3t8f
O+8eKSO1UJqOXNVbOkJudrFQbI9tPzgokqe9aQVeZKHzPaWZ0E9ua2nvP+SMJyXBqPzS79zsEdeb
U2wwSTvo03cRno+Fvb7oRtGWwQBs5LeR3Cf1q7JJyoB6WH+k3bW3vJLBjaqNFOD/4ST6U2CrQa9p
FbGgIFA05eepRh/0lLTYoAZ218/twb2ycyKoof+ACVNSR9Di+mNSfsjcBcx/mAtvRNAx6ZQhwAp0
rc9ari/tU1NnzQcnbbT4cv/T7mxWmQlxY1PHR7J5c/RL6V1ou4sKx8coT73qZB+czrbeC0tHp5Wz
zhP0oxCwfWEzPEFpzlsqeEXRhKVq9hcrkYqD6ugeDHULTWYs3NW5yvhylIc2azmancBEs9fC1KLA
568JFVJwJDE+qmCRXlBpWOZzOWWlGVAAQgq+iipF0gT7xM9GrTtSVdhbYS5WGddjCwP98vrbZsti
J1Sk1FAgBegPmTqedaU/8ru6HQXtLclgBs2FbeUWaS6ENZdFNqjhhJbe26D07qPmoNJ/f7fcXgRg
dwnRZHGPHGL7Hb2kBXdOhTZcPJAFs6eVf7X1Mv/e2EqPmb2Z/n1/vJ1ZwVmV9QckzTF1ln/+0yms
W9w66UGb4bLUy79o7y7LafGM5Ciwvw0pePaorlB+hkV/A+lIOx1TDb2qwrROjdfRHuIXu1KSpyKL
209ZEVnnLLH0B0NYzbvPH8BJXUpn8dUkuON6huPgaG1lViIssyg7O9ZKBx4RFu/LexdS4jPRMSfY
xGlmi8/JDWuBAYtT5WC32QXI6PS6Gs5RKia38nW5E0InnkSS4ALsaMs+0WwhPHUa2tBS7P5UFk7h
i8X6BSCWSfWjOjsorPldW33iM/x1f4I74AbGlgL9hBQ0xNVNrm6JzByaRW1DV5nAeSeSKFK6jjjB
Mh38qu6Hi1HUzok6vHeyCq3+YqC99f6vCS6V+JB+Bo/yFjFqTBSC1kbpeJTXdPZFqg55YK9ddmT0
dnsQZfQkQzZya6rfm4OROqDHulLp6avpzjcoZv1ysuPF9bALNZfhlMV6u368v8S3TyIZNvETNXdq
CDdutk1uzorZNtDBaJZ8BGtVO3+IJcub01zS+j24x29HI/yFg0yKRLAGO+v6YNAVqkpuhR+di/rB
6Ff948BVjZpKdVin3xlL1kUQn8VmXYpeX49ltbFnxmleh+6UJY+2ncE6rcriUVl17eClv73RiLSh
56CPRsaJ9PD1UCnX2cQK12Gttt3Jaub+yzoU3ef7n+p2ezAK0r5wAyS1zttsD1VvqyiGwxnmjiZO
VW0rL7HljqG7psrnUnTaAZZiZzzSZi4WXh4sDrfmcnmyRsugp01oiN5E6D81isVXxhh3b0ACeRbE
FszOy7snyWDkD8CHZKC4OfGQx9vSyO2Gx8FB8LZfh+ceeMU5aobuJW/s6GD/3366H9IxzFG65UJW
uP50RZ4MlIrpqmG89j0zeuUSL+18vj+p25eIVpgUGQM1bSM4t9kfdoUuSG+ASlGzTgsSFAY+N2it
PFTx8pujJUXsN07lnuk4f70/8O0ZIHIgoyXTo44Ll/16dlVs6hHiK8AQympc3zwSo1+zVlvGD2Bl
jXefAi5oXj04QRLDuT1wszOlNZRzanZtnIfGkiZBS6n8IK29/WD/K54lc1twmlth5KLNQWm5yRpW
0xzPJyg5bhYgaD57796JkGVBOICoB3hDYnm9dmk05XghDXqYzXP5UrrJGHRO0n7MsSA9jbyVB/nY
7bcC7QCenqYy8iRUB6/HU6w4s7EgMsLSVnQPK1WjaoI5Eq33aNam/em9OwOvBY4ZkBiKEUiiXI9m
CUDYGec6dESnByuSAJfYmpO3vlCVg4XcecUJhQiVwXpyqG8Us8XU64W3JH1YjVHx6GY6JKo86f/q
dfjqqBSm46nuHeUkwWgf8qFJK6gmxmKc7095Z+eAMEaFWBIpqcJsDoPiZYnCnwwgH/L61PdFrrza
6GCJgyvl9kMidQW6lIBMSs1ss8xUj7KqtfIxRG3IpAml00YEBa88Jf2kHbwJt3MCP0WxgFoS9Bny
sevPCKRCKweUokNjjb2TrjbTOSc88e+v3G0mi3Kc5ITSy5DEtM1mwXgp00dsaMN2rpXfp8Sdlw89
5cCHvJviX4G8ZQoiy9ZyZNchf/116AlHjXoI1EIyBbhx17Mz7FZzRN3M4Tq12kPXDNMD7OD83NV5
/kFBS/HdRxBhNy4u2OvgPHn7rsfrnVx0hHjcYMlSIseQ9Zeq68xTCo/mILS9+XAI94Cqh0DAqSCx
3bxzYzVbEywegyVFRnzUJufSjWn+3i0vRyH/gEdG2MUjfj2hxCptAWbJCMmT/tXc1vX1sXn368Yg
EjMoUaRcXdvSLfWUFrXO1IboWiftr03piDIOMicp0wdtqe1/yqH25rc47/PqMW+Mwj0IVHbWEkk/
YMCUBmQKu7k52zoT+VjkaujRM7z0quIGhp5oB3XGm80oJdKlyx8VD4Oca/PFYo4GNENPDUfaQ6+p
OcOF05SuezVFm54Xe4qn925HpgKaleiVwjv90c3hTqOxwUHD1ELcG5Lf8PBxP5Vq7r6VtZ7/fv+E
7ywhObL8hGwY+0ZyrrdIBJrI1cJBYM8YLT3IT4g6B2/3zhLi7UUTCy4cRmJbjZvULCNiBMcK886e
vySpqgVzXSsnHAHLszMZxeX+rG5uYhox5P2ECTZBOcn49faP+mTxpqWzQkS5be+cG41G1c1tQP1r
qzNmT/eHu11Enm8AHRSFSBUpblwP56mt0feZZoUeEQMuikLHfBy2UvvbfxiH+5CeLyhMFC6ux1HT
GVVNGFfhoGXjhzIVRJFN3R08Y7cfi0IbkAMaleQaXB/Xo0QtTNemKeyQg/ck1LI/KVYTtpqrnLKs
/X5/SjtfihfGJjjmXZY0mOvB1MhtU7ceLWlfnZ4MTynwtdQrZPvbI6bRzlC4sFCW5f7ladmi2eKo
d73RXpywUAAU/VUaToX/RaOiOJ0OlKUOAq2dZaQRCNSHygltwS1sbxgTJ7eQhw9t6tnPNL8c4Wte
XzzYsQo8vRfKUatiZ4IsIlEdNwZ/b1OaxiOCsu3GDe16mC69kg2XqMDNbBrFuxFFspslKQrIcEER
28I8e7uwGnWZGCrt8fhAoc0Yz2jaYMNZ14V6cM/vTQzYnYSlUL5m3OtNgjRENS6D7YV6hILOoLS/
pE5aPHa6fnCQdwZiYlKSjicT7v8mDkg1EdvZOEZhCUUhnFN3tM696MRXs4+VIzu93cFAOvIXAEtQ
j9ezgltWlAl+hahR2I3pp5E7/K50BWgO8Nt/vvuYgaGTVQoeMZLCzcSmJFYTwvEozHRrPs11Uz8K
B4isIuzT/ZFuQkZSGEpmhqTSSbe1ze0BmL9tnFaLQlvU2XfK+tYLuuvauWrn5dRl/frQxF7yeH9Q
uVRX8aIcVGoVIrxPmWTbpFurwsZul0FLxdAvuUP/Ns3cI/342xPN/SG9RFSJjQIXu/lgKbfTOFq8
Ymv5ez2t34BTI6BaC8df0vav+1O63R0M5sr6PJVsiASbPZ/FbqsMKbdwrLXRWWut6omCcPNorFly
ADO7XT05lESHgHykrizn/VNd3hq9flgmxYJmna7qOeJfzqCMyYD7/pz2BgJtj84jiydbDtcDNbGZ
iGgoHBjk5vJYJJb1yAVzZGJyuwPpo1Iok5U5spbtPS9oTs2zWzqyElH42GAiwt/8Oevqk9V7HyGN
fbs/qx/egde7D54HZGBggcBUYVNdT6tUWjtN28kJU218GzJxypoFBXuIb+OLpw6X1OzQJ6I8Xa/e
m1NNcdA6xhHRRe6Hmx9BnPrDUIXLf3PCoYhxZUFTDW0073DvKNoi0KlOPpYiQQ6zRoj5lCfN4kfO
OHy+vwI7exWMuIwXpOkXGdT1AmS5Ylp9VDtyrwofDIzyCK0eNTeRH9md7Q3FR5WqERLbc3MGa5Hg
hLs6YQYa/tnVc5sSGi3Aaoq0g5tsZ7dyon6wGkG83dyZWVM5mMaworXIxd8lfJ9/hdO+W/6RcI7b
hBcHuBSLt1k7kqPerjHzCvM5yT/WzpS8iWxQDoKR27kwBpaGBAacPHQzr79QETVrYeVL9oK0rwHb
ihmpgZnU05Hs4s5ABNzynmQjAjneHHHQv+04CTN7AVKjIgmhFCcEAHX/vRuOyjSEUwYBT4cNyvV0
UmUhCo+t7KWfu/mMpsIaDKOpPdDREP9hKJlGALIHOHrDgTCSekHJrs5fksLR8ufZdqIxoKmwGo9V
G5VHpPDbN4YrBDNaIgLJV9uqdA4l4rW8yvkLyha17a+d0QSKsIy3uCtA7JWEQe++lOWIUmSJWINL
TL1eS5wKkjxvp/yFZRbYzHvLOSOBOnihb8/t9SibomqU69BjtD5/AQHhoetrpyfYkr3ftGlxMKGj
oTbXca20tUjxD3lRraZ/cVehfzDaofu4OMvw3so3DQsMsvGTtSS0a+vfWTkNSZjBUHOMYlmcTY7f
gcc9uIh29wTPigy22fBbEKdCkTWrezV/GTNV8bG0fJh7B3EQ+3UQffPu2gNTIm2hbyFby9ubAos7
K+saI3+ZiLEDrxyXcxQN6bObTUcfandetgRSEHjcguLquZ5Lrqz8JTXWt6LITtDUn4dEswIxRkc0
5Nv3kaK3LD7osE4lBOF6mw/jUjoV5cOXerWSb07XrYav42Si+ZnWTYY/VlJNw5vHYT6thXMofLi3
KxGykXPltgfafD1+o0IYMMoifxGtYrDv7V4EOTi5Phip8hwcgZ1bWLbRiEpwp4MQLf/8p4iux3Gj
EBlnukdB9Y2Au36guB493L+Fd0cBykzXGvdmcK/Xo9iJa88Dbmcv6TR7GHSb6ePcj0dVxp2FQx2Z
yB7ShUNFePN0GYuqU1vRuIBrlL3SyFkRmY5clO6cQxba3lgSMSIxDFQ21c0mSWqzLOJiKV7GdvH0
s1Y28Z9OFHWrv4xePQdDU/NuVo4N/6xFfvffCjaSFmilo9KlRxL0tVas9d9BVN5bnbme4vO2q+a7
43Wg3IidcRVw69Cnul73dVC1QSmi/CWnxPUHoOb2PE3K8Of9r7tzOsE5UX+k8gl2cltczWalTVF9
zF8Wxf41N9JHFzznacXzMM71o4+8t5WoAdH8BRsAHmmz8G2SlGstquIl0d360g61lI1YAHscvOa7
48jNSqwqmZyb7NRmo2q52xYvrRIVpwQ5ZT9xUvN0f+n2thF6TnLZwDwA+L3+QG0yNWk/NMVL2hhv
s6koOP2I1R+X+P0ZFUk9GAfZOgd1tmWT1ZYnlGk0ixdlzadT6TnLZSmT+XJ/PnurJn3KpW6LjBI2
8ymqJumpfxYvldeVp3IpRsRZDfOP/zAKzwuXo+yObA86L6iRoBtSvACUrC+Tm4uzOYD7+X+NslVL
o/irNnqsFC8wvNNgGjui1H450tfYWzHZ1JWeMbyh29qOEzPFpGGUHonYoB5znZsA3e37c9nZZ6S3
gAv4m9bVtgk4WZViDnW+PC9lLLB9w/lgfFVzo/yyzLFxpO+8O5q8dGR7SgWRcr2rnSRNTRuV1udu
gu/su5VpB5GWG6cuNdXf3j8zWwJBKGiS6m31SRKriDK6IMuz3rr9A6jhvPB11vM3rUjGg2dM/u7r
zFn2UclHQF/LAsjm7mnUaanGxlqfkwyoN5CCPu9fRndSm3NuR6l5zpWiVQMXv9ejoOR2m0ifFduT
CBQ6I9trby3W2gTFrj+bOKV/syY0EDMLxsP9xbwdBZYTMqrsFQ9Q8LZYm4tZsJ6YbOixvV70aKmf
VG1s3gvxAnQsYwE8VqS0xzYWVrRKrLE5YOSI5sXHGsv1p0FptAsq6Ufv9O0Xk7myFLD7kQZumVsx
forL7EgHv6J0AqOxyz91pTU/DGbsnrRF0f6yR+PdID3mh40fnUYaPNSXNtGODtl6mXPmRx8zXX17
8IaTvvD5gjEFQe+M45gcnO/decL+pJTKRKlvXp84t4kg7EovcCOdVD+enQRCJuYNAsPMCzXdxc9s
+8u7NwuxBfq3qOkY5k1TtxwiSxcTdhTpbE8vytQPH3iI321DRhkfKhxgR1lmB2lzPTOPvpxTliqj
JAr4bTvVH41IbR/uz+XHNXF9tFFXwzOAB1LSK7b4Bc9NKzVWEFAvOrObfskTo6gQ7a5F96UEQpc+
yXbe5Jdp3Y9+BL1xmII1M1F9s1oVWXIi8zIKOm2R/1lHp/nNS8HehmrSOpNveJUozqZR9MIH1+9Z
qA6m5RAA7M+Pnq3by5eZsBFkqxtW9fYJXhGiqk2HmXStgXEbxgXmv/go42Pa5Wt9qNK+c2XITAkQ
ulRUQr90832iofISq0rC1Zpt9TwgatY+emrcug921GnayzihnB2Omjl4X1HOq+InfmFJBWZNqe6j
jFtVYJItpQ2MBQPe0reiZY0RSFSmL/rgDErgLkZUvaaD0Pu3Po+mLBCdOqu/p3ZZRk+22dYT0gKI
/H+d+tob391SkoJ/5EcULjVa7JtL31rE2qqdmod5U5JH90t6qby4eOsoo53v78LbQJpHE6ISBW+Q
1AQ212uJzwmSLpkowt4zZ1hfa3EWwlXBELB7onp9t3UNqH2IGaD/qOdA3NucLbfxcjXS1yIcIyHK
02pFhXvqsa74rOuZpR7EUz8MFa7PGGxPROMBSONJjIz89fQiGo50KBiuxASjr/x1aI3huwtIzzkN
OYXuykfb2nMg3JhIgPld1llxMFmq23zEsh2UQ6YN6R+GsBGvpVPf2Zc8izXjJZlb1GOwy/Cqr16a
6fOpiR39H3xooxJKtVXBuY8NJTnbPbXaXwudZOyiGCu8jDkhtX+zqtH7h3pTm/k6v8cL12FRu4cC
Befx4BvfnBd0Feh5SWgiDy281+tFgGRaZUtdZeE496a/OEp2yr3iCCl4C6gD6cV+pSwj2bz0X6+H
6Zp+zQ0TypvAH+W8CA3hZKuyLpmISn+ME93H7AY/pMpCgIfu4kO3rOkBHOZ2qlB78YP+AYWhxLD5
DUlXV4S3QPMRY9CftCnqftGSpPvl/qG5ue8oqyExJRGK5DfQia9nOnjIOiBWIZAFjZrT4i5NkJWR
/mCpyVHnZGdCMDN52UEqSmfWTXZT10aH9YUtwqbQ/+it3ETCBY+Y+/OR/5OrU8J8yDopRcPElgW2
6/nkZdK48bqKkKOQm+dm5YieIjO1jJPSdpP1pFI5sM8TpY6/afHli991hnL0ishvs/0VaJswPPw0
Zrq59RDU6lrHRm67bOv6zUrH7GHOyukBW0YL0O7gxA/V7Bb/5JOtHgCNbm5BslSpywfVAFATjYjr
BViooZoCY7YwSoZvY24OH6Kh+2q1rvGsZklxcCvJ87aZqPT45sUkC5N289ejoWcamUqa9qFSC/sx
Ug1o501Wo6mf1mXUBctUjeTLwl2P7sPbeULjlH12tPTAEG8lotDOs7AwQgClFCh0Pk1OznRbXUsu
Yzs2xbOI6rY9uH1uPytjynYIEbHEwW0PS4mzW59Fc9itI1FLUU2K+loJPK7SU6e2bvc6Rv1Sf2ia
JP9a1926XO7v7tvTSpxAxk7chigWxbPr5ZaKHdo021KHSLO+5YWnPpnqCu0Kd7uDh/v2tCKlzlWL
9jJRKm3e66G4GfUmjpADKvR0+mIO2fJhATp0kMzsrKgsdgAKhfILZW0zIXpYilALblF7yS0lQORL
7X3FgcVyrupxESHWUU70SZAkjr5KpbU8uGVvtxGBF0hidjBEQIRtrqc5DJrZFTWMVbikiiyE5HYX
1LFdpq8QiBDpFJCGjjgYt59RJhmkNojKolWxDTI9lAPB23ZrGOdjfYqHyfM9FVggfI+v790w3D4U
wWE9YQV041wfr/OACosGhTS17EdEIbqz0Wrxg9bM5kH2e3sV4JVJ644Nyokk275eSXBuZpUvrRY6
hRWh0zXoHWSWRf9MaJh+NrSxepsULTk4kjtLyTlEWhUKPpiKLfrLQgNpWXtAo97UuY+If0SLP6et
+JTU6CfeX8zbzQpaieWUdq1cddsrx5EiaEVr6eFaUkjHJ0JLSPMTNIgvrXQXD+IkH4YPtlZOv8VT
rR11EHfmSmYiOfL/C03cHEkn0nPIu2ocmtLiy1zoxOMhND9VGEIenEvAvXyu65v9R51Bmk2SGRNj
XH9ObeyXao3nMoSCNFYfamXMBj/urGTVfLtHge05FuOanWJN67onrkvVCfQuMZVfiyrN4i/tAAU1
NEEPfBk7BAmbYLJXFS2zyayy7tS70ZqeHU9q1aZeNhZf7cim7zoWfleRoCbsoq+klSKQwW6wzrHp
+IOp5Bf0McrnnMfdveRz2/0CCkIJchup4HKMf3fNZPTzFOEHrL2dQkPCHUUI3xzbIagLq+j9Lhdl
HZST7Zw6e/m7za36lVamk3/UzFQzMJ0as7eqd+ZHzyrMp663ouwUNerFUby1O2OTl8EyX/vOA4KH
HK5vi4hqrdoYWtby44X7URTNKILSa+Mp8Q0QuG7QKZ7zbGHeCWWnX15KQ5+WYBgW5V/Rj8TpMeTk
P6Q3eRTMqea9VW5/SSdQSUjBt747aMUvojfI79x1XI3A4UH147VNHgxkJoeAfNa1feTN/qgizfB7
HUHeyJ6ss0vIOPtrU6kLcDScN5bIWEE4Wc0pdWKOiYuSkR9F9hxMuIIMQV/bF2Mp0I40K/Xk8owq
ASQ4oOZVhk/tXwP/wR/m0mLU2YklN/3B0/MqMLIkyc65GLrh2UXHagoQUGwaf8xXz3ks9B5SuV1G
Vv+QxmspTkaOHMkZ145Ye6TKFH031TkRJz7OwAmuhmHmpybrWvpJhyJE0Jmq0j8NWlwtF3Up1+7g
9ro5W0As4QRRAkV1ECLs5iFaB2tuMHuEmdC5Ca0ncAe/6FmXmf7kqN2X+xfJzdvKewrJCoysiZoN
d8n12fKSRtMnczBDharl2cqGb0VVHimx30TCUGMg+FFDpg2DNtEmBo3tJVP5Ji73cYpuo0FpJg5W
c+2Y0lq4n9TFraPANUfBt26UvPqoVI2aHASIN++r/BWYrfIDgIjd8PhrtzYUmpduOJsuHe5Ypefn
ie7VajLcyj1cJu8v7e13JMBFNVLDDYnK2o2VyTT0SMgOaLdpHQqhTjynfyVV5DUnCu3tp/uD3X5H
QM6yCkC/WQrObC5kte1bNaGCE456lQcO9LLTXNVHeOqbUYC7S4VX6dACvnlLbqSWbMUxF0bY1RmO
l2Ybdwlg/qjyDr7VzdohgkAmCJfXYUTyhOttadTFGEVlbYUKZlx2UJh5/HUcDfFPb83pAfh9Zyzw
zDxkEoqF8oT8858654tVj8mYugaWPV27BgiidfbTkhW6dsLJ81CL5cenuHrOgEhR6kDbj2iWcGFz
GpRJ1o3KgZJi3IwDJcXRi3w1L4fpgxclWJ4uWel9BmKSpo96q1Pztla3HJ+t0hr7k8Czwn6tY2K2
5xVryPRg5W9iJ34d/T6MBmTWysJcr4Yr4lzw8MOjoBh8xqkpeRVCnUH2KTUFn9lpXksBW+sgWb45
nDLvZwNLPBIIm61W2kzvLMbByw6XOXEeSuEV0/d4bgvnYWiisT6Ty6/v7alDqSBvoyAI7Op2M7d5
GnXZENfcs2MeXXLTwVSsW93p4B64idXA1dBJZWehTQFxabOig1kl7hhlS1hWWnRO4d772TT+7TW5
98UxFsQM6sj8FFfTUa/w9rRK3VZKx+xtfsGP0tJPG9vI8hyebqOEY2/aYddP2TPA1XfXHqnUQJsF
TYywEAi9TXQ2WKkrtCgDqY/fC/vY6r86Qxu9rd6hFc/t3sTAEctsSAGSfbNFgnrl0PWV03okgnnx
eRgc9yGpevfSulN3cno1+sfOj3QpbjfmD3cLPhy9NKkZdn0ehr5Pm4UOEQDmxHgjWyowR5s0pzi5
3aIsD4kiSu+9O4bqKk1xsB4yuWfnXI9Z0ayoTGvyQkvTmm/9OjuPRirKAPgN3sx2XBSPbV7kfzZV
rx0EHzt7hqFpA0mdeUQEN5u1bCcKsaPphVEe6We8oY2zl8/GfxmFjhrVPlYU4vX1BCFkpZ3aWV5Y
Urj2JyUy/Q5dmv/h7Lx25Da2NfxEBJjDLTvNTFPSKFiWdENIDsyhSBbT05+Psy+Omk0MMd4wtgzY
cHWx0gp/2PmM9xc7dnq8VvSalqq4u+qljWrfZagwe9dRD6sDglPusamHJrArauRvfH5ZMQYgPaE6
yt+udolTj14/20B62yLVflFbrN+VZRH/+/oodzcJo6DUytUMKhV08hJn/Xagnbiqutlb9j818Pmn
g5PHB2Nuy+FnPsVue1Ac4t+zia4ImoeKVvx8ffitvcE9yzFYIimultvhp7qSaiUjj4cyTA5tgVmJ
Ostx5wG6CxaZJFcK3A7GgIa8/IrfJplP9TygU+Jec/QxzKMdOy3YuWyOpS9z1Uv9BFesX0bdiZle
JUxHUALZsIey2fgVoFJMQjeq7ihxrI4gMThkRdKsayt71zrpciw/SHWeVD82By8wWhl7fp7q83xE
ITzW/zSLGCviN3/wRZqXZiklIbw1V30WTam4HWTrXb0pKU9mGKIs5pXdzigbNxxXG1EWRS8oaes6
tRI6Q603LofR7UsfD/PvVaglvmZU37XJeftDTw8O+DtX5tJmXAeqUxLq6YSaKBy5Xn0PnSN6AKTb
vTcazNQcM9wjam5cAkupn1h1aT5DbrzdTnUWxZTd0vDaY3yHFAHkpHRIPN9p7HmngPfypW4jO0DB
BMYwQ/CcBN56O1Y0qqiK4NYZtKM7t8eMN3ORu8EP1Y+y0vg4OlmYn22Ebf/tK+QIPthe7Ca+0qKV
msd63x9iA13/Y68Ndf9nVWat+KrOGZF2jEJu4Ze1OzlHNfIi60PN5x0/aBVO9ZfZdMafhHVWcSn6
UqbHHvEPNZBF51bHbApp0Y14isujtDGdeCh6gY61MbSYQug9Z9nvRdO9HzolMg+aM6ean3kySp9N
WTrgYqzGTi417YzxoMHE6I49mEn3mBehYZ6Gdiz/yh00/C9z1Bg9h9Tsq4OnaNa3Hpfp0h+8zhRH
FSYKyDulSsXDZNhz5QvPjiRK8svlrGXzOD0NpYMsr1MTme3s8fubk+wTANOSHy0UhVVttW9UCRQd
apUbqcHg9PrBbnODIo+G8nqK3szzAsx5RxN7z9B9I2Z5IU5yb5JdAH243RMEu4BEa04XlOvphPbG
UNKaVLN3UibylLnG/KyFmRvtxNMbdzU4Bpou0GaWmtlq22cD4phD3ClXtfGS5quKowmbcNCVYieK
vv+yQLa4OMjrraUhvPqyUP+GWGv6KIjdUHwqRB8mR2vopvyha0I3i32dnmXnW6UrnI+9C1lwpxS6
MVPSXmhIyIrT3lpTsXCddHpHRLAPpUy/VpNqnoyqt3eqkFujwNhcpMuXy2TNdxozG79VjvJ1mMzo
lMRjcjDN9s1NFbQ3yN2pxxB70YVYRSyeJ0hYWkiNbd+Ug687+fyAzs4YHRRR7tnJ3e9MnnDmg8gp
FDIwd7c7EwdGcxBVEQVtNMqgx6bp2I/sybww4kcKUNU33LX2HGXvvyNcMTQpaZsTJ93JAjTz6OVV
70aBRj558LomIjATb0bjLvxrZBSpbC2aPmvMb0aHoeljOwqSJtIezcJt//DobfixPlB2ff2R3viM
RGQ0kyGYU6xYCzdSeI5AGhlRYGbzobK7v9BGwZ+l6h5tqlhHV9k5cPcPGnOjaQP4c5EuWWv0JW6u
xWGYxYE3uGrkR3mSH+gSml89QRj9+tzuQwOeMrrGizUTFYv1ro+ySpkF9reB1Tm0UObxG4pSf4e2
2vuwsPackV7gpLfvJ5UvrNWAUZOX09q43ZGjgyxS3YTKdXCFlh7kkjZfbauPVB6LRFG/h1nPzYnG
d5wdIuBKSEYDKqsuPZJQqt/GuWZetMyyulNHz+U78sQ0JrpBr1BxqjpXOdjmVNV/v/6RNhZkEXHi
99J1Iv9dXbU2auuO0QobUXmU5emw/50CnnpK9Hwn/r6/aqkYwVXgNkejiuLM7eeZPJ7H3svsawdk
ARIkfaVPBAnjcIgV1/iAlYO8joWwn4UZt3+9PsmNc4ucL1gJJJ9fCle3Y7tmkdnjgNAAuW9yTjtb
9an6eTv7beNTIhjChqPVA6pmDSya6W/2Aob0NUkc+10xqTQtYGAP36CbhH++fUZ8RYiLJDML3vJ2
RmLMdYIC26HiNJWnqCzbp9pw9270re+G0AVCyAxBFWa1pUU6lqIcY/daS3o1NSAEwg1zL7zZOKeU
ZGnE4wu3KPit5tIaYL9alO5xmBl+KGL+ONaL0CK5g28IxDTf/uXYh1wMXLPkaasnP07r1Jqj3r1i
3Os+yCo1TrVi7SEctvYCIiGwp+j7o7OyGqXu9QJtTEHTwHLGPya6RC4Jrz8gC/Hv6/O5x1iBsEIJ
ChTzC6di7cLpFUNkV4ruXk08Lmof8Z8yP3qu7B5Ly5HR0Wiy4VvVk2f6BP5pBQita5ODaiOPdXr9
t2ztF34G7n5L/gsm93ZXDpVbdrmc3WusKBrZXjQdTLtyH14fZevb8u7TjaH66SGfcDtK28QOfBub
Cfdp7yv20F3ysJS+Mw97+dfW1gQaTg67qA3Q+b8dKg2Nsa4NGhNgIps/Clftrnpvyj8RttR9t9K9
j69PbeM5XtxUSRtMohvO3O14Up8GK89rDzeRbh4WCoZ4qGYNJEVcdZ9pzhaHWNZvFuBf5BrInRcV
Ajoka4Rc0mqVNo6LOIqbIm8USuXdUBXVybVF9B/uraUJTquChAbt4dsJDjAzwzjk9M097dJI65xD
O9d7DnRb+5AeDIBZfESW0uftKCKJ4sFq2Ifa2A5PSpnFJ2j4e9Hg1uZYRO2Wcwdvat0KidC9jepi
5Hbs2e1DmfTPSVyV70ZHLR+iqKz/eX1zbO178uJF9MKjTrcWfat14ZH7ctBTgquHKdKsL5OKMKId
m8b59aFe1mEVzFA9AtH40gNkirdfMHaRUApn1bsa1ohRHD8nf5ZeZ2j+PA9mdygcRxbvm6bSYt9V
DHQSdSFmxY8qJX1G3c/42vV2qT1NWZZ/8aw0/xqZ1vStRoLlWxlW0zOsleh7anapeqha5U9Kofq5
CFNAB6031JchFNb4YHZ1XpxqvKDR3c/y2TlxFrRvZu526rF10w7HnaSgtqZlhbmD/3shva0/wYL1
oeeBFCP36+0ncCKYmzIkndHz2PWEn+ejKv20MQD8IpZhUWWiZTlGP109t40fMTbo7tGoLBMSZQLY
4aqiCVvyhgHU+DTkgy0OGJlFD/AyasyPmnKuz2HbpuFjqXZt/GzmSv7v68t4v2MWFg00RaBZhPdr
bZsGrrJoaRIFtWEnX4bEDH03m+cAv6Vu51LeCO9QnoDZtdTfF/GB26+lx04JCppLedSLGTCDHmkI
Sg7jQ1NNVebXyeA+ynHqT5pehW+vFxgUlrmgwTRTclyzr1T0seaaKvbVrWC6eCnCAwTYb49TiE9o
3wCOIowFaXc7xSyzICaNMM3HbJypwVFrBouhy644pmVSE7jK/O2tZGIIBLKQeAKPetc0cpyimcsx
gsnYUlyy2zK5pJVQ/LHG4uz1zXJ/nYHQ5hoD6ABqW12Td1S82QsV9+YgpVkE2H9qT2A05aNbjcax
yvJx54DdX9IAXgFmq4yKeeEaGBVFoem10/I587E/xZRVj9i57YUkG7Oi14AAHV1h6jzrRau0Sc2m
Ks4DK0smHDrNy5RToBuL8Ky4o7MTXG6NBoxuESDl2kCa6HaLDMTJladXYDO0TB6F2qRnvdQQgNfE
D7uwmvPrS/ZCl729o1CDhlICZXepFqwVLbORZEskQxEYRqenF0oTIKsUCHztQ2i6RRrkbVXVT6MJ
b8EfZ+gHx2GyPPMQq6n5Ew9m1z0NatXmJ3tuQBY5zdS8H+BhgD7O0uFXpRpVQ920SBwqocVY/JoI
FJqjO8j2p1lTLUaNQDpfLI2X6ViMlZf8EQOKmZ8JYqbmCCcmU096hpzXqVIi+Uk2tiZ8MUx64xcj
t9PBEOP8d8RG7/2579xnG9QqDpO66L9I04TvbJG6pRe7gid83Pl8rMbq65GlkXUQqS9GrqtHblRi
fTZx2w7oYMQHzZj7Y1EV8+n1UbYu4QWYu3SXqQuspcw0oC21tEQZRIplfdGV0f0aDmH1rTOTN7PS
6RDQdOUv6nzEJMuR+637pHsjl5KQZaBGuuWjb5CerE7dk3zZnBAhAf1VehJ3sn2JI70cmGYZTMjk
n5HqTE4liMJzIXcTiq2hILguJASkc8gqbiekKHaC+lNTBnESzhcFTxEEYkV2qSFh7CzTxnVEErr0
qxZsOnCa26Hi0iuUWDHKAJFWeW5sNzybFIF3ttzmhH4bZdUEpd5cpVUxloGC3vkvOQChaXtHu4z6
lO7cr1tDUddbALZUd+7cUtqkbFXUv9kMbfcJ30j8+7ooPoxjv2fQtPXpfg8zVkF9NmYDEEPCjCjS
sys4hOSQe4r39Po52hyFfQ3/ktTvjqgQGbEqFDziAwOjbJ9cUz3YSuJe3j4KAwB+ow2GsNEqjhF9
n9q9blRBntvhScGf6NR05Z475cbawGhhGsQqFP/XXUtKBnEiSq0MClpNPg3x4aFwm08iVPI3NxiQ
kAG0Cm6RDj8p0Wpba9SHOulyWMuxT2iQatFjlEl3Z3G2J/T/w6y2QBi7nWu1ahn0dv63ljr6A0nA
4KPdtecQuTUSeAiqXrA8DcRlbyeE1mHVTFIpg1Qm7hmKUt0dUiOynoEYpu7Oe74xGARIkjxuOnb4
2uYM2FeS5o1dB7qb95ckQUalqkX+vRbOnkTYEhqsHiM69ohaLY8Ru2/Z/r/d3U4beaknYhEsUhyo
DY/ah66b7KuYMu2gF4kV5G5j7gUQG4Mu2t6LNqpOmX0Vr1SVcCK370SALbDSnzs7CuUxbr3+8+un
6h6QgI8alZoFPv1SErudXE5WpDeTXZJ5jM9jKxDbVH9mdQWVMn1KKyPxo2n6jGX319fH3bgzlurY
gkZCKwGyz+24bqtMYxq2VUDVqvhTTDJ5xnenPO2MslwKt2tHHAF+Bhm5BSO3hjok9jzkMSc6SKak
0z/p5WxHh9rkoqe2WNbNxVXDVH4caiM230kLeKDfmX3UHTzemjHAwziN3+szTYynrtBH713ZR33z
MdJlUr2bQ6TI/Hmc4xZ1ftl/BQ4o/vK8NI2eKnOOiqtNkda5GBIPeexDrZowJmLJT54AgAlcDwrU
VQWJrR3UoSUtGqQa/ogHs7B91Z2if5x+xCtJq/tKfB6cev6oW0Xen+fcVD7llKowm23T5F9P1HF/
tMNU/6bV3RAfG2ew5U4eeX/i+JRgkDAwWrCU6y6KgjwvneG8CqYc2rgj7e4gLbgNWWZWO4f7fnPc
DrU6cXE+N11iJlUQG052wui8OwnovW8+YoxCUXtBc/EKryspYhwRTPQEOXgYKRctNYxDjTvMfxiF
qjYvF5xmPC3t240uTRknGL0JLolpdh56Ix5rlCUmO935aMt/aL3VufaWR4WElGz4dqCRrRZaDVs9
zIR2aNyxPYpxwA3eVBr5iDvxrO2crq0dwQ28MHcpLdMkuB2xdfOk70h6AzPu3L8tJxVfjaqrVN+i
FbHzGV/6nXfTA22Kyw6h4B3r0/HizFC6RqAXICzs+6ysrT+Obh1PZ9Kn5pvUQll/cSeUpqhI2Vp5
bDtzGi9W6CZ/iqSoVR8esloe3VKkHgQBe0a+eG7i7zn0C+/gCt7eA+QM3aC56ln9IevmfPhim33u
+F3fWe45nuEV+LIrJ+8TF3c2XUzkWvVDJKMOQjE1sck33cQyL11kN9KvuETlEYfmWTlEteZMPlZ/
enUsMSCLXN+lQiEfVWecs6Nexmn25qcfAiWsQ4SWwLzRhrhdHz7C4lg0sz5JUp8oUiqnzEszn4du
TwRhY/PR9V+AMCS7NOJXMXoFB8fualMEzYTHR972qEK3Rk9nalYvcx69HVyP4gLS8ihvLZa/a0kx
J9JjeoejCKy0zH7NCItJv47qhsa1kih7WOSN+4ipLcrQCDEtHcTbD5mgHGTXCaOp6tweII6lBycO
tZ0yz32cwZwcwLFgSxfsxKqK5VFoaTJC6WCkWfOJTVp9zaQYjtxSmT8Y0fyuib38n9dfyI0zvOTZ
DkCNl+LI6h02hjnTkoRBrXzU/V7NJWfA/dsshvn4H0ZiGxLPsEmQa7n9iKUnxrCSrgiibgKOh46F
sD4kBQZJJzPhadnZ/FtrRoDBeqGHTrF8FUBRr0pTFS2fYFaH8GRggvRB8+Y9g8itNaMBtTh1L/yz
dafBS800tIq6CTyhztZfFtS0wc/bBLfQtHYrL8Dq23RPChHYHojiPnIDYEj8xO6HDEQWfvs9M23G
cXZwmqDX+/JHxvs8Rr4Cz1DxlajSMj8u2w5hozTNZt+IHKXxk8yI7Z1nZ2sDQXQgIqA9tYgS3P6M
RtequG/zJrC0yjzXjVl9DAdTfLDmpHl8fQdtLSkNFlI/6huLm9DtUF2C2Dw2ME0gMq8PL5EV6/Z5
DFEgOL0+0NZthlHjgkxYaMXrPmYjNcTFLYtVhbz5FOVKBy5E9OLJ06f5qw3ccgd8szEgOmi0Z5fT
vzT0b2dmK/MMOaYVQer0gHyM5JcXl5nvRlkCRnkPdLaxZFzSVJJpsjO/dT3ZCqMByAXvQqUY4mOc
CXlK2tb9KM1xL2jcWLLlPaDZt4hugpC8nVidYsKlD1wvIAcBNmdq7o9lb759vRBH5PkBdUGQte6/
FXmiDfQVeX14xT9T65jpACWV/t4aRvsPZNn26O33PRVqX/8/4Lr7PIOJQLHJFkFXaTmxSPyxyvPP
M2BuENXvwG79KzxrpwO99SlJZchk6DoQhK9ec5mUfELHYZKzojWHaZq94oC0kvb2EgiXyQJ0AxFE
JWR9c2pGmJQd+U/QeNBSw7pT/FBo5WGYxF6dd+P6ZCgwgvCz4FOszaWUZFKacCyaQNYGvXRXHabA
C7Pksain7GlK9e5UqOEeBGRrVDJPahXAZ6CGrTalE1pOmI5xG5STEz3IrNXOkTl0Z6mbMjD7VjzY
Q7EXsWwPSgeHvh+Knutyz1BkkWfmYROUdDgeGzH3vi5Dc1G2a45JybubV7udo3vTa74ruuYAarg1
qZKsHgltMlIgZlUb9LMQzTlUsvrR5VN/RG8c5K5dtSUCFHl5bFQjA1Pt2lkAIQkvtsSCb/76tbpx
7wCe0GB5wE9cYJq3l0EawR3hyebHlDZADTEeO0DGhwjL2B1Y7cbHRtMPsQtYanCd129j2M95MyB4
FwztkP9MDDX6gRVj/QRLP332DKUhCKmiy+vT2zig9M3osCLOzNlZS+KYoifSMKsuUMw5ez+XpfME
n7zcGeUlz75NhCgjIDm7VGxQ7V3PTfcGjDhNvqIt6uZUjFqOOH5jI9aA8yherCms9Xw+5lnSPdGg
nI5Fl09HPS/luSskamGIsBZvW1mI5fgnLA3mpZVNOXMV/rezPdhp58ir6lJZMcK6fExnL75aw/xG
9uEyFMBzsvXFaZg/VkMldQJAtUnGK7KQiq97WuTzb9vnN63lyygLW54QgO+MrNvtVs2xsTacUYxX
1cjVQ2ypzZnQZ9qJ+NdIBoZZhPFgrXAR0ZxclxahKGRdkyTz1WipAge5V8fNZWgmh7uQNgEod61t
q4faLI3iZGNX+jNRWrvHDKeXaFXQwvvbztO5/Fga8RwXfpd09vcMPq9xMszSCXBs1apTBkmjObWR
6rzRWmb5/cwA9hh9cCxL1iUU+qmuVk/WdC1Hm8o/XIyI3yBBZRVGvrPxX6x3ftv4y2CcaaB7PEvs
/LUSrkcl1FS71LjWtgZfjApZg3zwhA4J+4A+v41uXJunDylFM93PNerDZyzBVHHQ9LSSR1yErL9b
HqPuj6Go7eRDpGZ9djRFGSObqkTzxZum3vEzTZFfO30QGWlXbje6X3S1a5zapGuyr702K+JoWrLT
zkaMXAljT2m1M9nVVUmbS0U/BwuiResL1P6qOVCHNiVm7KmCvneRkpCy8ztn/N7OutyJnTZGWroq
yO1RwaHlsfzz36rbRQf13i30NqB0JHiB1R+maGgVRcrx9SPl8B9aLR9c+KXiQM0NruHqKbJh9KZ1
nplXw0PcBT5P2h1nRY0OuR5aH3sjKf6qrOaNLi/LpkHSeoFRG0yPTPB2eoNEI0WpdeNKBqbZvgk6
8jLD+it8s90l5axegJfB6BBAtIfJQZF0+QS/fUvLaFsvS2fzimSYwa0cz0eI1M1O42iVLDDK4rHB
C8C5IxNaTwm+vi6cxDGvE9KYj2YfR5+N3HTfWYk2P2D/O+zwz7bGA9C5kPk44mzG21kluTei8oFo
QpKEtg9sqXrS7CR9NGQE3qBs9gT7VsH1y/xcGi44iFCzgtB3O17YeW2FTpR15RfF31F6G8417arH
CqKiX6HO857+/HxuUa7fecbW4dL/hsae5YV2BPRytYBtpbuQXPEQFErS+BzL+NKF4z8tSl2PQxIX
QaNZybEmJbtkoVficunh9zDx3V8/K3eHcpEKW/rdHskn7vOrXduV0LAbaojQpXP7TOFhPITwTo5K
Xe21iFdlhJcpL0pviD4tYl3rpLpvPbWaRWRdGyI2v8gr9ZgUVXkshkp90Bt5lZKBp67A/S+uop0q
zcZa0/6EswNWBgbA2l6zgPeSW52OD2U12weR6P2FI8SHtdIOIaA6PsFjR3Ypk9POvbdGZy8Tvxl6
tc1k3bS2ImL72ggxnDptQnIkU60Ppl475xmE/SFk2Z/6oZSHVsjoYkZvBFq9/ATu+EVzC97zHRHX
hO2b1W5qX5O0sM9C0+QhbsWu1ufyWNzevDS/IKvzmiCWQLdvdaAI6Cs0TtWr0OzROfdNSJGhE9gg
nvokVivfQeCz9vU20T6YrejHY9/ROTs0nlN0h9nG6Gwnl71fdghU9ERQECeb1deM1lxH+rPLDfXa
xvV15mkdn4zWeUf8jG+3Y71P0cvYibXu72YKEezz5TsDvFg/P2CsJ8Q5TT5CYeUnRY01HyPDcecG
uT9NXJEEqAvckh7Fui49Z7mgtRca10law0HWsn9swfIeyzyMzhWAaHTu5/onOlUU5ON+T6FuY5LL
+7rgmQzCynU+LaaZ0lVSmNdKqyw0j7wkcAA07BydzVFohHPvkEK7a3xgqVlFkyuDeSXuVp/46tmX
NMqcHUekF1zPatvSoCMC4p2jRL2uLNa4CSOpVztXtfLy/iqSTIuQQBPA2vBkrNvyva7UrfUO4cYu
ejeltjf6ZlxG/7izk4bPbV1LlZsrNTPIeU6LxkF8QIOr+qeccBR7UKARqpZfNKHzJQYDPB0QAk6+
JaqL5p2wLAGGVMkK1XkWWt4OfjJReDqglJH+pRpxrz+ajuwQLFAqe3yjkCwXA/c+FxTf7yU9WN1N
Vgy8boxS8zoKt3wv0DeHS+1k319/Ze4jMl4wOjY0UlD84CDe3guUUs0a2QHzWkbh+LnI5u5z5HbQ
5XthnGg89+dGKfrj64NuHH08HxZ8KZkV1/tqUFOPnFaf8c6tta5+0O1CwczQMB6IK0x85Lzk1Hhu
eog7ke1JQGzsWzqjPKh0xKhJrl93Pa8STHlw/MOarD+iHGYdM1nsCcZuj8J7hoAzxf31RaN27FOw
6M517Kf8RGfKfMJ/ba9E/cJZW50OiknEtpTdF6bZKkNItAZLhBgGWIrEIK4wCnjMQcOdaWzas7DT
7PucqcbzOKjJZ4+l/clbFx/7pu1/IqE9Pb++qhtbaUmVqc1TnKeuvM6XRY71W6tgXAlk9YmuyLs2
w0vIhUQay3B87ylGen59yPsYiXrWwuqEdQGlaR24RFFUW1C00UErlfBdJz3zlAxm+1Cao7pzq98v
KatJesRqUhFFcen2oCTSigSxoHLNQTzY/iSdWj8Wjp3qO6H9/ZxYThs8DNQmHsi7cp0bjjTHWuWq
NOP4vSDXz3xHNPof4eDt6YreH8Rl6/BQLJ0rCkmrg0iPTi292WWsMC2dg5r3ZukXmVuJI0CouPVV
s0naA6I9k4Ggfqq/0XyKS84C+0YiyJ+g99dBgFfNcxtpZRRgN+36NRX14ziKb2/dJQyCVitJNN0y
CqG3SxcnRdeZSEwGTlvbfmE63RfooPOhlLG908TZWjzAFy/gRC7vNS1F01izCu+CoKoK/aHB6uEs
usJ6quJI2zlum0Ph5kv0hJEDaeDtrAwIjKREHXR3WX5sErN+oJT8x+zkYqeQer/zkasBGb24hgBM
Wj8RtdelcdR6UdC1qvKuU/vipxab5fH1Rbq/PXjrgJ+hdfQi0rNaJBkmY4aeaBE4hbvYzMryW9O1
4lftWe37sY26Z4FC4M5y3U9teWW5rhZJKhTGVu32YsIlLLMT4IouWCYYQ/wtLDvn1+tz2xgGyiXH
iwifSa47YCM8B17ursZ0rqWvkZvJe8mTfHn7KKAFeQ84R8T5yxf+rfIQE+KkoQAdE+ayO9RAMQ95
oe2RKO62HcEzQRE49kUNHdjm7ShoyC6EHqUN9KwPD7nN2xlpeYYwx1uRyy8mEKCjl+LXwt1fXw7g
4Jo6A5B37fqu+2zMVv2jr403AjteRiFcN4nV2QF3NGpy334i40eFLUqGz+WMMuyc2N1OJHu3BQCP
gMzCRwOFK8KC5bP+tjgtAQ33EFot3ahVx76Oo6M37yog3S8OiTR1J/5Hbwu86u0oJYIo3iSgWiEb
ZWinZLazi1d4xnDUa9xCXt9vW4PROaOXgxDgAmG+Hcw28VRojdC7JsMc24+lq49UUstiCn0dZu7O
JX5XgVqcNpdXgqIQ78X6/a2Vua4mwAxXyxS2b+dt5ldWfFLG4ls8lXvCilujYbhHBsWZpdu6Oktj
ryC5Hc3hFSSL/mOsR8w8s1p57MjsIt+KrDe2r9mFC7ee2jb1D1oa60RHlVL1FCCcgQGi6SjypjtJ
q5xa9Ji7urwQT75Rjm8ZcfHvAqgFC4Fq+qoikOSR1Q34bOO32Vv/oPqhPDfUgT+/vknu9/1ypuAt
c89Chnqptv2273PYthqtKBGg6KR/8epQ/Am9SDz8l1EIzbgpFjrFai4lJCQ0r4AYeLDtT7hSU6AT
w55m2t0TRX2YxVnqJ4vg5roihz0YXgh2JwOvnJ0PmZqIU4+PwZORYvSU2cN0ymvtjQBLlokskOY4
0QuKEjAfbk9ZbjaWgk60DBCrK85alaVHtZEIRsMcOL7+FZdo7yadWA21utqlRcuroScc6IU7fzbs
1DxO8YL+1ozkmORj9uxNcf6YKdlwen3k+0yGQ7b0dEgJyc2oQd7OEqk/C+1uXQZj38aPWQy6zrTz
6ijdDHefEO3vvp39qg2di2iVHsFz+EAtfF8wk37utsXOD7q/2wgY6WbRbdKgM6xlMvkI9dyMcgg0
FzcVsJvKBydxy9OIhPVOvL+xq8D5AUFe+rlLZ/x26oioCqMz4zHo2zS/wJW0/bzrB18bmxyfq2o6
9SI2dg7M5qC4ty9MdQzc19QCegtDriC6E2COWT5FwMTOWW32AYV+8ewgXf4rddO9PsxdYUwH9oAc
Mm8Gdb87IBCJTFQ0VdYHdqwW6YdUlJaPaNk/4WLyNaN5fsjR8/YlgCHt0lvOrsjrxqoSXC7ODchs
LXX1209tVUnf1l00oDsXyvPoTMlR9BFZjozGx50dvZzL1WGiqLmoUTkLJXlNIuo9agvjZAwYT0Vt
6ZdR41h+JJP8o5Yt6jZGOoY/S2Y5+1LTY+WYdyZy/nMvqDCFTRpZO6d7a/JLR4E1gGtEu+928rWk
yY3kCC58BfZ/jtV7h25QLp5aNJeduS9h83rubGUEPYmq+XN1mu3FyMSWyRiEoh4tOiT1xzT/rueu
Bdm2TsdvDh8cvkSC2bDfY1ziW9h57bSstK0JG+ggEp5gP4Io9u2EVTi2VdFzsPS+BUOXeZ481Xbs
vbP0wgqSSPtRGzpKU0k1Jt/STDzGqvvFjsw48zO3PXt6YR7qCJWDSyLQNdyJnjYOA4wXlgFxL87C
OimVE3x8K1NHHkapW08WZWLrIKiHO35uTbPuJ1bzRRehHh9NZIoSn/p8NO20XrZ+BG8mAc4iQEDd
5vYTJRjxeb3SjQGvUDMebRc5x8IW4aOW0opxvUweRKT+2zhN/mNwOzRTX98p92EW0bBJI5Mbn5to
nbIgsNwINecaSmRNFzMf3+sYcR4KotUHUYud2W68b+wD9gLJHo21tRl9UWP24KTpFDRF3D6qIqzJ
XQTUDN+coveuWtQ+wvBtUBP77aVNawGy5R1H5QHOIiaIFD3XcMEwSeOwicspoC5anFv0CuiquNi4
pEr9rIQIYBqdhYWGEKZwEUhoqs+e2uIEknqy1Y8VDoaBMQ/tJcrlcNIb+2dZzdXBKOu9iGM5F6vT
+z8sD5HOC1P+dlO4ytDqOH6AwmNtzhJJDb9LTXPnktjYeovkMKvP+aQxv4prjLrX6ipOpgCju/i9
ousANcpIw1pgNk9yyCZ01izxqZdZ8yt3Evnn6zvvxdb8bpZI61k46kBpWoe/hYM8es2bA3hEjpd5
cKOTrsYKwhFo8jZVKD8bkZd9ibhSD64FNM+NlNqP88Q8J6PiHJ3JMfwpsrRDmrXjyaWounM4Nt5o
yOIACXTUGlFTXF3YbYJcPrY/U4D/53wth2n+PHpo9Pix0TS0IvWw/Zbn2k6iusaWvWxU7qRFVwmI
DWXI2+VvRFd2fT9NwaB49cGSTeb38TB+4Hd+Yu9i/lhX5cmpQu9oOovfda32X0RtjU89dUYQ586e
9sXGuYUniJ07eDoVRN8qLm2HTJnCJJ4DmhW0hNWhJwP0FIl0Q5eO2UU0Tns2chokg6tkf7y+UbZW
gYIKfR2bTXJHeaNEKhsdXZagVbX+n8lAlNoxiPdbgLh+nXvxuzzPvP+yCNTCUMVAsBpKwep0oLOW
G/iATYHrSDWYXI2jLluhqpes1FUUlC1eD1+PExUnuHyM/1DgcJaPGQp6FqL/WdP6JF3u1wrz+G+v
f5CNO5vICRENfhyoOH21GmjmhQ4CFVMAlhXRjjSFsu5rsUOfY26id6Mxdu3OW7l1I9FZIGQDE2HQ
xL7dkji7qqViYSg0t3hpKGNuf5rlXOzUOe+RH1zRwP2Xy3lpT62D/i5hbmUopqDSqcAfQ9f1TtoU
EYsrQ9Wmj54j9I+lqM1/bTAD/yoInUXnBqoR+A+pa3uOKJsnEbCszUsFMRdVm9tpj5aJPrLSzEFj
pPZ4SmrVNv16QFP10KK6dFYzVtjFAfIvzyzSDokHXf0xOGPxzpZNhCQg1ia/hsRppr0vtRFaEcdD
hCI/4v/XdabOGwwljLs5CAfD/FqhL6ECq7LmU1+axBGWNhWBJz10StB/+pWZ9WVGhesx8SJKXhLu
4p8zUgL+/1F3HsuRI1m6fpW22qMGwqHGpmcBIARFUCRTb2ApmNCAOzTw9PdDVnV3MliXvG3XZjGL
SrMsJsMDgMP9+H9+gQuYG3QYCrxypPrZt3i6uCOgwlOGkBdc2qlvnt65Vp9L36gr/doEZx0uBz/W
Hkbwv+QolADLoUdf3NSso0aQaX72YM91/b0pNfukHIJk236Z3pLD7M+7TaLMv+96hPOtIa5cDYdR
KDJDPLxSnTyf5E+/8/bzX5ASXP4dp21SvvOC40tX+laICaJ/8fLb+/zJMYpLuUXf9S/6n0uXbDzS
WL+24Fnk1wXb47TzammVt/oqrTx8ebjnB3s2d4wANqYudEY8oJ5eFQo9P09c5rC2unAprb61JNtm
RubM6hX7vm9PY99Nd5q7NBRDIIobD12bHkp8ZRoSxGY8xF/+TtuQTyYHNTRnEjA2ZHysKmeTYxbl
msemtV5DBpmaYKzrcjfBhCHWDFDhSnOb0Q1bqy70CJpINrw1RCq/vPwdnh9Oti9B+5kNZaOanYOn
7eywYuPJcN1I/EiDKSezK0isal+k9gy0KbTxWrPNkjOaN4cFZlYXGFt5OzcFAs17DXxEW8p385LJ
KJ1xSH/5+z2bjHw9MnMQ2uJz6NGlO3tsOf6e8djr1yXvbRVYaV7aAWYv1hy9PNCzvX0b6KcpGfJD
EOuz+eHpWrFmGOpeN1NZUmhU35J5/qC12qOymwhi897R6/3LYz6nfdHEYlhwNeiD1ONnW5gTl8RJ
o4W+Xgxo6mE/aMM7u2ljmCJjrAjonIf2lppXqyC95VYerJXlVMGC9lJ/5fqfbzp8F8F9Ziml4wvX
4+mdXqy0pkmz6Net6H11q6UUUJcGu+iNyuvE31ec+/JocMQc7+CQSRvXf/g9lIIDvEN8gcWHl+/O
Xzx6KmLOKjT8tj7PWf2XNIMpUYoY153Vq6vY14f73F78107n21t29hYCPFF/M7uYaucukMbQDXND
HXq9TJPz3elr6PVprY0yqovErkItXVR2qZNtYESKU3kcriRjfE57f/GDeVhocAR5bUpCOzqkSq+p
GX5qcZ58P2BX8BvElZyCmCRnzwUMTKMKGItTXhmlvZOTsWh3Jl5bsSDWcSKH3DDHebmr+X+YCvo5
gWz72KUUvWrgFhc73dUWtSuh9iPCLwq9PaqUzMcPg0qWOapkVU7vMysX0960J017KGNvVI/e0qzd
yY8z1+6D3MxU801ZOa2iAFsa2+6ihCyiakVGN1l1lNQdSffOshbzVwd+RXKjyLoYruu+qLRXls3n
Szk7PtARpTDbKjYoZxMjk85sqjnJTl6xmFAIsfz5LgrH+jSv+QQ/czSVAaPa9mE8Cy23Pi75gsK9
tZK8iszeSKsHpDHKemWp2h7E0we1QWywJ7emF9PpbKlCURnnbVaSJeam021n9/1nugy8y4ajTf5t
6s66RXwNcYTHl1+UZ0sX+BbmLByYoFbC1DibIfoCtpTUZnoaUnTMRzXJxDuU2LARKSZUCZPR709I
qBJFgjxeqq88j2fvKUAqZGz+oyeBiPNsGyunhsLJcdKTKv1JBQSNjm9Nt3lNG/D89jL7KYfZxDf/
9HOmuduwzcy2Xp9qTMq90Br8qb3XC6xbvy1eWv+IOal8IW2KOIaXb++zSoUtmlYA6h5WB1iE2/X/
Ug9txj5mk2GxIufMu2g1Xzs0xA0fhN1orxRFz2/lVg2A9CMchRd27lrkj1Pl0WRpTotylqNJAuoh
xR88evmCno9ib1732zAAXnSCn16QlpZmo4auOeltaaMnmt2osVr5Su377HiGqnG7BmwyeC2e4Uz9
uMZ+YfbNaRB+c8BFcThMXi3euuPo70xDo+x++bKelVObjBIgx4C9DaP3nENk+l4zlNagTtT6Jpmi
nFIJMLPgVO4XO3PiWwrRrHmTIDucd3gYudPnzm/T9jUh1fP5Ak0FSSznJKTocG+f3t5x9S2FxZ48
gew2R12ZS7xHUS2NYHCNV2UCf3Gbt87JZquBvJAgsKej2WY9AdOm6qQxpXZ1W7XH2lv845hYZh4Y
ME2NV6bPX1zfpm0GMQO8hIZzNn3yohELVFd1SubcITMnhxjv52730Xa1+cfLz/Qvpir1yEb/ghUD
UfJsrMGb9WzRdXUyMkv1obASQj91cwCpf3mgv7qNdIahpW9d9mfoSm4QkAj3SJGUmumhRQzZNdCU
ujGHns5AMc3LKwP+5V3ESvUPPwgAyKfPTe9Gz8uWSZ2aiQM73GL9Eu/K9dLxKDVfvra/HArmmdgW
Roros/3BJbd+WG2lTlPsO1W4Lrolo9b2E/8i7d3p48ujAZrz1Z9shPATKSO9jdK3KanPXgCEhOVU
E4t0whCZ1GM/VJbR3OKDW10TbN9EFkbPHzxHu9b06UuOiH5XrX69XxSw/kKVGXprMd7MA0SHgHTS
8atYlfM4LXW4zIUbpklpXKRItoLaUlMXEojBwcDMCkLSGiOwhjI9qKrEE7Sv/exDaizXqrfcG39w
DA75mhY09ZbTW/jlCUh7vpo74d22WdruqHZHUpLG61H2dHW1uFxOSzGonZ46Hv5WLo5/65J+yBZD
NXTOumGXJCkxOcMQ8VHj3hy0T1WX3zhxPR+ljkXblMVDGWTKrdLATbr2BJHcSKLc8qo3tWW3V5ie
FFfFHOuH2m4XVgo9DrDMvK1jr9zxreaTRyj1Xg7FIof0gublnHzIQfEfsAGcvxqqiotILn5x3W1O
PqFMp865cZHlZ2/cGObNpXRWbpaPa7b/ziYzJo/gA/J4tu7c26kejTEom9KUR39xm6/tPKVp0OqS
/KyGkMtiv1QOEHWQVmbJE1lrKjvut6jVCZm3sfqXWaK5NbFEyv3miSnPjt48bu4KfTVObXrq2ZqX
t46O1P1I2IqIPyDyyzonHHKcJexQH4x+OtpuIX+Msw1V10vnVOxxMZubQ29sjmZ6VqTZfoXdT+2G
FokTMa9Wu4s1kgMia+mmbI/XmFp3KGXnKw2J0BdzaCVhnQ3l3ri2TrJPjcmcw97t8Uie+mU2Iz3X
vSa0W2i6gY9nM5kq+tTp+CaPpTr2ZZfWV7NPttPR7jNzjjghVPXbCbVgf6B/POJdGJcg4bhVOBQI
pF7o1zC4bONQ1nlFFpjMpYnMwtOS7kNf5q321oqL6UcvWst+V7McdVUo6LgVodHonb9P/cIdD1Du
qaxHs0RYulhepwDb2GP3JBeM9c6YigYjsmnwPpmiwoMBptJQBK10JGlDIGDFbrSV/0bWSi/CrF3i
ivi1OGsC4SdTeZBTIYd3AiH2+ilLuyV7o8qh+TwSJrQclcqWPKpl1zmB29iyuo87t0KWk+UuAhUn
bQHTxJJzALDxcknaIC+G3AyJCjdTToRdWX62ZFqrgN7AaA3BONFRwNI8Hx4wUPLE5VAk5ftpLhPo
vAi8ujsJa88qIVIYZs8wm3OW1VULklhc5+LLpCNU7GR30nW2Nyj2+sveJiX1tIoGRLTrXTKJssyZ
pj2ew0t5E+dxOrzTvEb/QZneplFqc2rjBSKfbucZaikIu9DH9n62lrZ/6Pxe9pu7ZqlPJyJ4lBWQ
PSTGoOI0s166Ta7LcG1sgG9HeZuTFnHpfhcHOPqMxYW3zkwkD6cbR4Iorhbwc1852lWB+5d330yz
lS4IGJLSjSjIxua7gLbiv0vzXqaRWh3phFqvLzpQ+jDgyTe7EwpmIqgPS2F70/fYqJryRssZlIQQ
M1H7aSKe3hSxxwaPTjanRZynef4+gRhd7UUuxjEg9p50oRhLhQ/pkqg2sN0sHW6JH17qQF+KabjC
IK4uDhq1thZxQrAXNNODcO+dBeO0EHdH4Qa62wu1W3hufeCvbZtfisKthqg0K9lsu1ZB4W2XTbIr
HTGuh0X1ZXUd40DmB3FumepiaG1zOi2ZiYPDYFekORm4VyF1qfM2RkG5IRnZKnXzznaYFGEWVwmp
z4LEtYOuL7K6AHEniWxYgR4CBx31ezwBQRwcLUXWrZW6GO4IP7J09OmT6Yd+53fVNYYHlvam0c2s
veeLdNrHaUS9fnKNeE53NRPcObqytNYILKU3Ix61ZwVrW6wf7ATjvYbHm4qU1QLoO3Q7sdihi+35
xDsQx6YdEmXc2VFVGfhXM+mnYedO+eId5DL3ZaTpSmZ3sWNoNYtoPiyBB5t9OiiB3CxoOYT2Qd13
q7pbDIE6ypix/Qtq1bHWdXxYc1w208GL2sjt6opnN5fHta1AgCdfVu+TmVKWl0oxWQvZtu+HPPer
qNFrZQcw6bvPCrOgj4nnxvrO7XFDwhkR4f2VpCFDQmFisuZnM0Q/7OVkWh3SBRlGwBmoQ3Le1GiU
tHJ0lgvs49KRl7tpCGlomkwPeliYn3TVii5UNnLJo97Ns4gmlkn9TRNL+hXF3CxpkJVbVrJXY4cZ
zFVWrrt5cVr7vvD6Jb/oiqFHqTSMmjXTW100nOtEmg9p6PSjX3zNxSC6k9R8MrlYtGIV4K7n9Xvb
aqzrpkUasQb5Ui8y8OZ6wHR1jldt38lKrF+N3Cvk3plj99PY2E0XkSEG2GvqapgD1Yu4xpqKHNkD
PhGpGRhKr5GqLGTbBp05izdrvdbV3uYbPqyo+7tPcjUwM0BchYglZOkom72OfudDpq9Vwwq0rvVd
0pPyAUqHiCeiS9klB9hhBcSNKVvkLucubG9QkSyBNsvWDwlNos2/jP38qYUpM+8bF5OTcGyMlYjM
evLNB4QKQ3U/4uolWzimVVaEdZMNWpSgjvauEahbH9fJFrjWK3e5qbD6hKBZWtb4nmyTubvs17EY
PvbOkopgTQatu4AS5dZBZsywO1rPTrsdLN6iPGCLlGfRKhUaD9qPw3oRl92afVxq3W33Ha3VLMSF
alhPkxiHaa97XetFk0j85ca2pP/OFXndHmNpmN3DDILphKa04/bYuluos2xibFygsnrjPaErebkv
NG/VrthM1EfcoImh95siIzcUkOQbMFKeRh03m3a2jZfisUhW1dyYuVu7nzj+USJYvWtNO2eU2nAi
8M6sD4lHHl24duQe7Ga7KQuWJKtJTrAYKvIkeDvdIzpIvQybORHmHkc2SkG6HeO6W6lUtu4yPa3Q
q6SdBt1sifUgpJmUt6bV41w51snYXfhduxiX/pq6xDTVBszzhalPV2FRRbdPdbt2It0o5Hgo+5Xy
ReVm8n72mBaXzH4odXoKsrYjTa1crkjVG9v9bCAFDYaiSYs3sWVlp75yDRk68ZizbMTWUpLoaQwN
N2dSMTLore/GrmelkVk1MVfrufXdlOHxus/EalYHYVCE7ZPBb4ZLqahud2WSKu2BXDPLi0TXpVoR
YEYxUugRzeLHaziZabl8Sfwu97OgLzUymbSxaFSYlwofDTTgjdprraSl2nqkp4Zur5Ipmo1Y096L
NU6+Jnlvmg9aqtoPRmzg5R/p9jJ3RwfZBinfadYsl9mUGR9bTcD7igfQusDvnHjeU4TL5davBAEx
bV23b3qz8f2LhPC7OqDA6+QOer5T7zFHTXGOs+zSZ+OSw3sb3O/SyGMnv0Ca36PX444Uh7lk5mMg
OLVTVNZ29c2Y9NqO5ryfxbEZVu2dTgHmBkxde46G1fDqcHZySztps15le0s1/WVj5WW8L3XNWgiC
SO0arb1W9yS8tCwD5SqIWUpsfa52Kcuxf4k9imS1j6uhvnCY932wGu2M5Y1VVHeauTgeBRjl72my
DGVFJae9JXCKKbH5s5kdmKU9LZalS333MgGpF4GmleYDWQBWfhSyqN1AW1h9ruS6OH4gJA6NvCYU
wgee1BBHwDqjcdVUsViu+rUjGmr2LNwlYlvNzDN3zZgyeB+yEnWzqi4d05XNBQVH34Q50cskX8T9
9FispjsdjFWkyT6mqb4Gztw77b5QVWbtJvx/03vehXw8qCGlAVSQcORxGKvW5ro2krk8VJuLTUBE
JU5TIX6k472VGUX+NcZpaoiMTsvTOaykUndNUqjPS5oLPAKdLJaKhcDqvasGWmwSAKJqRP1ylszj
PXq67XDYdKueso8vY3ZT6P5A+3miN3q5mBy6DmAhfnzrU1BZe3/W/SQq6nTt5gDqWNye5sxqqL3g
keQ7fUF4fewb0gRhcWBKaEW2ma3paWw6paK86t01dHJYkyH/u+putsg060AJhwCYmtHLLhEZEMfq
mD2d29xdxYMo1FSfnHxS887MKVE+InZXYqE3oDn+Y04nrT9ZWWojBp6GMoNQpVcJGnB4ltrcBjAo
5ED3sfI7L8DYYiy+wQxc1f3PM/p/fJv/M3ls7v44jHf//V/8/Vsjl5Ykq/7sr/99yr61Tdf86P9r
+7V//rOnv/Tft/Kxfujbx8f+9EWe/8snv8jn/zl+9KX/8uQvu5rtcbkfHtvlzWM3lP3PQfim27/8
f/3h3x5/fsrbRT7+/bdvzVD326clWVP/9uePLr7//bef8v3/+PXz//zhzZeK33vXDsnwZXn2G49f
uv7vv2m29TteKTbuDxvWy7Zr/va36fGPH3m/g67RqYb9wSC07H77W920fcqvWfrvGwQH4oclEKeY
rUfTNcMfPxO/8zskpv3jQ53f/vHtnjynfz23v9VDdddga9f9/benUM5m+Y50AXMmB8wPDPc8sp3o
1VGISTN3a1Xrn7rS7vbDmqi3vT6nr+mRnrYV/hwLLy36wlyWf+6nBOyG96MqrB27LkHfsZPdjdiU
7K1CDIch0YaHAicjTs/pa9EhT1G/P0dmTCRqEE488wzT9GYLnqvJWlMkwCxUPmkgK+vfAuD+HISG
Cfm8CJXYPp4CcJUYeqtoGCSzvYfOm4M6Hk/Fa0azZ23V58Nsd/mX7oHBYrJgfcC62bJgDTUr5aTA
ASTHQPw04244NLPLCpFyCA/ssviQrct9Og/JK1SuMwuDf3wT+K1blxeVMnP7128ylfhSehPPcwpB
OCPSAk9amB3G0D7Acg+xcZz2ZAgEbUizP/Lup9ALq684uF3S3r349ywwnn+bbQ78cl/qWs8QbpXW
bpySJsLi4FrjHPFvPmO4xNA6CcLjAUPbOxfZC0FPNx5qa+dQje41syxvZNZxwLf+zdBnrFK3ngMU
OYEEDcz/Z9Pyl+sRVpdUZp+vOz2zjUAVJk+0793oZXAVwgr35V/g6s9x6IJB2WCh2gDrM56CPqA/
03LGKVoyCwLIF+l6NJth6fCbSNkBxTik6UFmlvhqmRPHJPZFS37uE9xsEXDrXj9e4BkYz4E9TXpK
iZDG8kAvdy7uC06UieCkpItbu9SQvGSWNDLMV9J6RIPdGXa40ELvrsAA5y4Puqbk1FRLp7kfrLy3
Q7EsAH9NPhZl6FK9eCTccmcu8kLaYUENeOOl7n3l29e5uSZ5UCo9y7C2UCQ8+sls7KfaHTlOesPy
bqtLnLAdlfCiWWh9ecy2Pw+yyDr/iF+KzB8ss5Zh3U4c6wJPqcbHlqj238eUQ/HtgCuUf6BZYJvI
lOwRazYMufNvFdRePRgmaXxaqz7WePckqFkS2xzLtUpq7z3EcU2UUiZFLb3t/NALkbUhXulAsSse
q2aIXEEccBloaqjTqZYE0qhwYZs7Lw1UGlsf6bVOWWR5WX8xQ54YjgnqnRPxhE0RFiQ1fxfNLI1b
v0wGRUo4mEkwj2DnfBuDiHJ7QOScwXNV9M26cdlNTul99/V8tryD68/eVaItXC8H946UMstT+q4A
e/hi5ZY9UAiP67Kvs9mUYVF2ag1kq+pdBa9JC6mjjTuzNbMY//XFu1N1V9/1k+Xet3B8v9q8I2h2
y758448pUMEERmJvjs2SY+DikIBlEfz2g7q3HSLbzvwhaOeqqgIp0uktXC57DhZnWoF5UjJFg9RQ
MNxGaZbf2D8dUAxjVJ8yUfdV2KVm+rZKNK8O2EXFNy1OsptEVFoc8MLSs06x1Xd3kuBEEOU+KT8J
vy5pplmzhiRL8+SPwmmXk4qz+Bs+DN1dWq2rCqZsTtrQdIfxdlpk/WEpdRbYRCbJbWZZGlhiXXj3
HYaLOFLX3ShDN9PGh3ns1fepk5m8WOJp5nivtFYEJbXchxXX8Dyq9K4ZAy8D2g4EmsKbniyWIsAd
pb8erBGXidHpxntzsEqO7dYy3ViJBYIlxmx4aM2izzjA6907D7ruRTs4bRWYJR53waTrNvuCrq34
u1SiCLVs1O+XtBrsYM1bGYdZglUA2ZqaZYQFE/3W1FqiDFXpakddK1sViCEDdO0Kw/qOy8GoXzV+
pZ804a2fTWkp48A0824nNdY5NxPdZTi4pf7ZIXe7QH6Uubia1VK88eOR9zImneRHM2vOl36F+Rz4
2BbqAXc/pz0hl3dMqfJ7mqRGGU0JB2Heslwqwt584yan+zkGHCuMNx1rCIyMlccQKn/hpV6bzjlh
Vi7IdXes/uMyetVJ9ktvRxkz5k1VA8GHa9FWj7hJejJoc6tg3i6eGLg5umTfqpXpQKPMwccMsbah
J+CGHQtiVURgk79TRIbJoWQHYgmTf2knsPbBHLZuTF/iHmystHZCM5XNZ2uid8kstce7GUuBOSo9
Tz3qOr34AL1gBgyvGfO1PdQlgp1CcQouU4CdPdZ3a7HvFBTk3WT7mb5TTmyLAD2V2QSa5EW4pweA
fXY2oBo+phx6tnNaZ3uXcQdyh1+zascgdmZdHOhzQVA0Ws1976+QaMMVfuJD2gk9PdSdpadhnI2W
CpXBCXiXEkG2nmSS07Iiow4gazFKKzDr7tZOhlzubKNz52MVxy314taxDc14UPlRXxY1hVZbztZR
NO72wPS+HqLEEbILV9Y+ZrOf+g+jyo0qKjJNqBDms+4cUFTlLIOts3XRKmMeD6aPiU0genLhw2TB
1Ia4ejPtASUGmkWVWtmBOhcTAFhrTg1+OMhK7r3CdaddkemDOhawmN6KguM4R99yeuO0Wws2jcmw
u1pJVZ1g3wEksBGkRHHXYqBIs9bZvpvNqZWhdGfL3qV6UU3hWoOHR0bDl99XdmNqVwaaJjIE82Zc
I+WyouZGK99RYCaCNtM43kBc0JxdUuSlt9PpocqogQKt78pex+eSPAI/xRS4N1To6LljEhDZeO0O
T8CyDhsdCHonG6yh3zqFoU8RG6f1wZ7V7B7FDDD0RiMIpw21ulbzHlZCO4egTPEU8H7ZTcibM6x0
7Mg6vhiyzNJ2Azbo8JEHg0hYA+TkxLJKQohHd+dCLCZ8ApmsD4YryVTEd95+KPMCbL6NzZqicVFt
ZA/Sd4J+TiFpQQ0r25wG0Tj9kF3hlhEYspJhxX5uYGmHKf8BgE50l6XhpyLalh0Z6FybCpbaNT+k
XOftUpjOx76v5XJN9l3XsJJh9wO+L6xrZXWASCJz+2LfxsWf8br/EwfV8bHth/bxb5xTu7/th/r7
Fzz46/8NR1aXBvn//ch6wn3usX5M2ubJqXX7pT9Orab+O+IcxEuQ4uCcuBuD8Y9Dq8GZFerVFoHC
zzz4U/88swrrd7ptHFm3Wu5P15Y/j6zC+J3WPWRIWKCbdBIH+3/jxMq/f1KxwmbCign7UaxNNrqI
c04H0GzNtNkLi7C0RhQjXdPq7DpjL7ogTTHZCeZezp8FEIK5G8aFphZLWknTgDZEcizxy3V2dFW6
3VhJU0dU7znXXUfzZJdndEkimsv6W2GSHYJksHW/F5Y3+WFXVT7AuNlPEQSZqoqUWapQ0Hl9dMVs
zgdBb2FfbTsOXZJWhUNM1FMAqDneilrkMphpnAI/GvnybiOeBXGm1jgYCLBOD94gvD1rSreGYpLW
u6rSEGbW2TDTzl7XPA+Wuf28kLFwgrNCRdh0bvfOEvQXQ8Ed0EI3ZmcEwyMJG3cUknxwRaqGQDNs
KUmP0fQjcKR131hCPDqqbLTQEG1zKTADzeGkstBGq5d5n/q5pwL1gah73kjXhbY6aRAiJtuW10hM
iktPl3K4KRc2/oOrmvTIyl/R714J7DmypiRvy9VKLlmL1zmgleUWIeBydYPYy2lhW3jOJ63s7Q9d
Z9GgXYaluXJX/MQCOTQNSLTPlr+TfkNj2pRLqPKFrD2pVw4LxWSOd7on6UqhGxzfKc0pKcVJcSMb
x44J1vXjLk8gRnlchBRL8QOfFXGaoZ7fJqOwvto1RfyhwooHC85m8J2oGSq/PS1JZVya2WjmPN7B
OPqQYyMUl/N9I0Zv2NXrXF2YhUGNNk6poyGvaLu7upn3Cr4yB7QkLa49TRDHZEj/PRCebu+GWLcu
3WFrNJZocLiWsteWoLL9N26hle+Z4GVKzwrMeofAa8S6Ma59YMrYln6EIXPb3hRz3d6tfbtemXL1
5siHVD5EgsnnXWiuNN7DojCY/rZBzxQ+QbJLoObkHD66RIaJlnzRnRjMU+sm451wNBzSwKLWqJv7
Kd+XKqEkLUbRO+FiJ64dwPzQcmpkt/1EIFBJo6cf5lNSaB37Vm21K/28on9TJH18okFJL3uTS9Vh
7aVsmBAby4uqdso2zNwcUDkd1hW6AJv3XUdNKEPPndmKmEONgJeTupSNZivmkFM7IS5sB4xgaywl
hPE6zo1Xa26+M5Tob0U+NtpOztNIwi88rkdydNPmYtXlePK1LrmEPWccXVOjq+k0fU3/sljairQ6
S150jVupvV0ZeR36dWLVoQGHgDp4sE7U5XrUE/Fxn6MmFmgWYrrySyYqO0RQq99XGdlaF9LSEDWj
XmMS17qdhYROGeIt3ZWeCGPTHf9Mn/mf2Kzk/y5UFefLl7aoyy/yyxMU9ue//2N3Ysn/HZMFoib+
uSuZ5u84Wpiw7PDRgXj/r03J/p2ibjM8hkaNEnzT4v65KbHJCYAFKi8wQTiHsHD/jU3pKYgCSRsz
VI9EVUI++Br4vT0FnxZY2HWLadldW+SfWVA/Kotzxdy/Rgl/yoT7OQ5CCkS95NIx3DklFaOW3NVV
ad/V7YGGRTRdYOCD2ePxl7v9J0r8Kyr8FC/9OQw7P+lSiEi4tHPtSmzUMRGdyr8bN+6Y/01PX8EO
/+J+/TrAVnv8CtYtld+YitfnrrNOeXeTi/u8+vLyNWwkxH/hWj+vgVoEiSmrGSXDebDyBByvQXnw
7gYo/Ol4JbbulbjXxQ+Zfnt5qL+4XWCBm4+XiyGQdQ6EcrtKvckM/05Zl1ONv8IrzOfnnw+qjJER
qR9cDNDy07tl4n0GB1Bpd4T21mvEcfDl7//8VqGwgOxPXClm8j+7Db8+DbkVbdpaNPcoUqp+76d7
zoeWDKfXBPjPHzu2j9gyoejwKQnPOao57886JGN+7/n9ftS6Bz9bPrWT9/Xl63n+lhg+z91FPUB8
A38+vV+uz9GnstLs3uzfWOv7JOkDY/iWqteMbM/vm9hkGYhEeSQQYVF7PR0nsYh32xhid6lEK307
DnsXmCoOO+0VN7/z+8ZAGxGdindr+iCPeDrQYmudsXjkDOJlHZrlFy17KF5zVz4vq6nm0SIghGEO
499B6NrTQUbRJjFzMLmrc6BZgIpFv8v9+6y8rvXxssKpyLPzMI/fv/ywzif3BnRvRw2MgjbbnvM5
ATNFzoUj8rutYn6swdFe/nzrqR7L5brQW9Au4+I2j55zID3zctKkoLPdERczk3U5NqfWorZvZ6oR
U4+HXbXUIiDVUd9NeEKCtunWZ3NgAe+15qOpT1bQbIdrU+X2fVVX48WiO49zYmd3GWhY6Pq9e6iR
A+6M0abA0fIl6nDyh8mopgRgD2YLlW9B2NkWtOHb8a03AgyPolv3ThXbx8a0X8s1eD5ltqvGDJjm
Ihoa9+wdKOIFIJMkhTuM7n2y3Zobo7h7+c7+xZNjCN5ZGmq0Q85lU2Xjtxb1Zn5XX9ta6Izhyx9/
/hbz3BAxcvzENI6JcS6wlcoH1SeR4K7JT6n1Qxt+9LMbcup4ZYI8vwyaH56gs4Nfiw0k+nTedxVp
WeiMhrupWQPvLbqg/88BzpZv4ZkarTIGwLq35ZTzmrsZi9u2APy62XESx+IMr3WizZD+notuc8fK
9URT7q1bmGRt1TV9N7fIjr2Zz0e6Al1Uchb6aOYU8T17zGHqcgOCI1Qdpu/kBtAsipNvRcmoxt2c
jzF+TX62BxX6ZneWc+fH/nCZlnkc753J5GSQw6CcOanDpcjERduM8f+h7DyWI0fSLvtEMIMWW6hQ
ZFBkJpPMDYwiExoO5Q7x9HOiZtOd/1iN/YvuRVt1kUQg3D9x77l3hDCOp3JZzKteEjAwyXaLRn8Z
4pzp5AW0uAeIFJuQeXL0ZkmY+i5XJeb2O1zs/sC0F7VmYeV/mHa1hx2c0nL2kP4mo6PsY1D5azou
Uo/WxarjXBt/7CsTPKzNU96FqoTnHkHdXc71bjcpgl8Y9KqYQf/0b/0aOAe2BQjHuAMjuvXgCmCC
UWQ+lsi33AKtIodsWMMN/InChYBLcJMHgj6L+6kZ0IlaSjz4qzbQuOmA+LrJ/+XWctoir8+KO5fA
wR/2sA73KK3dM8P3MZGAuBGLLE1amoX9UfKpnn3az9hdVH1wGt/7mlDHROvk6XHeL3rCfqGNQGLk
iYVd8eT7jXXScmtJR3/7RK3HeqxTb1hJ7NhGTJgEjelGDV6dw1hKPzTz4lk3+1egZ/jRp9VNGRRX
0eJX6yWfiLyZB1U7MQhLlYqh4Ulldn8PiqfDvaSGaPVvyQm5YNjXApMSjb1fh1J16ewMVSjbkV9z
3PAD5n1/YLI/A6pnurfkozwKVReJ0VsLrdGcy3DQBDPJWffuBwj1pwFBXRz4jf/EHpIfUK1mddy7
+cWY9TEatIqZN9oA1mn6EOYsPk4GU8qL0Uib8fWCh9hdnLBunP1MSReQe4x631UNQupV9+Oho2dN
tan37d+VdO6DsQM41uqsA/VaPLNjtXllpP3b26RpJ4U/yt/kJbx2fpOdVn9czptj2Xd7NpVRo4L9
WVjBcJFtt/zJpf+hWnbZej266RRw3ltFv6Y8aO2BGKP9qV6cGoaOWxyNLqgTX6zWA5kmBp+pZz1s
Q+OeMDNZaSFcuH7ekIdujlyrc/i/BW3+Eqy5SjeCryLBkDWFGNv+AdNohr2DBbaVzLWLbHUvK1+3
Ewqw5lyjJI7ydutPnSj4gCugWu5sO+mEVPvU8fo+rxKJbFTYk/U0KuViifD3yNCwHyMDzKKhzfuk
2R2KPc/X8Nwi0502R0ao7t9H2+iSzprLaGZ+f5T6NvK/a2bMQ24P7UIIgadYRaGcLULHh+3m1YjF
9nJ497fZTzpHfxLu3oFryedTkUtx1VY1nGqkv4mfb+xUgJqdhsUCWLUbZIP0hnUy3C7nH8aJYRBm
EGOwKEN3k0t12/M0cWd5BELiBrkEt+yCzZBVauSjHgpggovoi5TRVxtVbnuTEm7lGZmiG8tsO2da
3FXvrftjyfhF5jKPMrwLdy4F1R0LyDas7U6kOZ9g6FdTVHXfISPGQcsQfyVPWg5LmSir/qI8+jZb
7syoLRD2LzNfx9ib1I/F3UTYdZlxsgvRpMXkVw8I47JjCesZw9w2nZ3a0xJ3qYrTiDT5iKSwPzRI
2+/l1u9Rs1iCoRPLShaUQPtYSaunsZefW2uU8ZLN/uM4sMP27dGOe4SqMV4XphbaSkzRLZHctmR1
lI0WJEuTi1AHYxMRXaTiBtMdC/lyZXfTbs7zKmoNG4Jk2qW7p3HmJDNmTX/XXGe6MFyakp5j9jAW
8xBR3XpRxf7tyE1QnIQ7tEnTsGox2xy5sgP6z+9r8WigLE7Q8TXHzu3ce6WcPS2G4Wuv+uAuqDTt
bJUAm3VoLmhDRXCWInuVTvCL/enbApU4cssebVpTlqmjCLzr1u7TVLqMdtNGRzr7HJZQTT7WrZ2O
iJzFkzEs6jeivbrAtWuzOXel+q76obpwLA6necrqK5Ox/iEX9EpLXZWHLSifDcj2Sb83ZN9s2jeH
lfGxy3MvFdIpT0Sk6dFk4QnD9Bwcil2CSEEdnUprq647MJxw0XiuctCCt3LrWNlUyBC2YOuPtrvm
b8Y6e4krahw8pqweF1fzAdtkQ0Sym8FWLpfXbVFttPY3uNAAGJHU9IoZr9Z735feJSpMZNMRwTjX
YMZ5F2HWgEOttfOrgXMDbh4AM4577odwm9dPy+WJNfroHnVp1d8CUflgNZutTEsj08/slvXr3DyK
IKyr+3bxls+p9fTv9R6QFlcN9sEdhueBfKTUMjeVsqbcoR0tvztByjMYgOA8Vq1Axmro97Zk5phT
kkUM5lUEN/13H1S84u7ug/LsCBwpOlIDSNSIuEjLx9WzPkQ55V+mWrTYmrLpwfcq8UH2jcN00dXK
WDPX/upVlsnx7SDxtFBDAz8wIujL1WX1dR6dpI6QovqUq91ayTixp4xbd6qfCt/deHZLlR9qhRkk
5CbHyIkT69CaVf644TZRYTfpO1N1MV8FpQK6M6uJ0MQO4RCM3qGZRJXqbcGSH+GsvQ7mudLsn8so
jHsh8g+dPyLGGKQDyKjILw0ZCzJRDzqsTHNmiW+2nRXEOjXc4V2PtNkh2O6p89ioj7OjXw3Wwhes
AkWC2G/zw2lvAzQvklUX0UP2WSu8nDGspz2KDAgH7/z0tDZyDHPoktep4173/XqKC1vP00nqU2RZ
WQugTJWv8MCqUxtovL1jwb/aMX/pBMVcdPdG2us0LSkzYaTsGrYQI9YCDlSOCRrbPyzQx/fCMX4v
t/8szhjz4sznYpoDGY2aH9w7+c1FKQG1Fp6EQWs2x5W9/G9GabghJ+QXOGw/7ap4xyWjvSu65JT1
hUy0Wje/b27mRzfCM2efto/Xqtb2GCkcwmk0sUcF0Cn02NBGLEJ13IxsiEt/06JpMEUyoUaO/REt
AebH7VE2+nsuRLUw4h8/DGv/bTudduqlMc4oldYt0iEiX2DXlonbKgRnrvqwGpwnSl84POZCo1+e
JVempparCxk6tDYu381Ua3cLHPMP0Ike0BpcrdY+zrqdjPbLmL/6eZCUhq8AZHkIKZS9Pthb4caY
yf5o7f571LT5nMuJoEZEVRFf5+VC5SHSFgEi3TPMm00sEjW1rqLexXSC00tFdjAPieNVrI1peeJh
G7ojdXF9j6yju+p8k9gSIZ5WuwM0RuiZiLTNHd6sTtcprRxjPADAWg4KjkZMQ5DHbZVtqQzM/GRB
jIoAb/7qjLo5bpVEKV26w9mqWXhofRuchxmP/GYgxWcoaoZWufkpmyhsCXvGhr4pVFo27ie6KxmR
n1FyH0r3IrIFQZ8zgGILEG31FgV8jf/gVN8SNPSqGEJ3D4K7QvOuY9Dskeh27SVvNmiH2HpfSqNp
+KoSKj1w1S4tcJOqOEsY76FRby6/2rqe2b4gQ0CY9bz57PFMRu2MVNY8Evb82akpu1skSnc8QO+u
QflVohXAAnWz2JRjLo6l30i2PovAc8LKfZZeneDjcY55684f29pl19X0h7ti61lStL3xPKL0CIna
dLh0i1O1iifeODvGNOk/VL6qH5uJOtZdxQ+UsLw202iyGNDGUzdaP3t/tpOsIA52zLqvjWIpcYOS
15TR0wErvzGG41TIWLT29tAQWBN5iM1DZCYqKZZsOxmCiGZCFAfzBUzYnga2QS8TlLzDkyaySwF2
YuV7JsEXW+w72Hlkj26jlnuVExbBQbcd1dBoR7LkxpRVWBNSGYoUL5zk/QWVwqmfQekYxhznJMv+
Gjt0EBo6RjbUFcHwzPrNQblWV0mLyopOpZff2w2hXo7q/9B6vf9d8K7gcFTcSLaDjhwSvnMSk25H
Gi3TeWaeeJgmvoaDYc9nJMZfnZm7ydCxOBGoNrhiiOVZlZWnVAlO0q0OcdugqyLUb0EMDPaY7WOD
21LYiTOL/p78L76xrkzUNl0bc462DL8YC60yXYfto2aSA5iv3465yH870Lzvg4l3fxYF3vPSKa4b
ht+QpqUNvZFa0kJakBbo88K1NvPI7BHIZ7tf5Ow2TbCTZTk8ZJkyhnDfgiVW0taPcgjyTwQhc2pZ
c39gPdtFTp9Vx2Yz1EfZWfu9q+NQNGtdHoem2x4xRWwvhLSaZ/wIG1jbmxMl32AoZJpzGjd7uPSb
Cl4bd6h+aJqhSo7AdYkLTasPJs3XoW5Lcr8C69kpNpHHq7su4Z459bNl9MeREr1nYoXnSyfSSxcH
SrfizDq+fan0gRJv6rJX5dl5yvnZHRxrWuJuyiwgqiUzroWdY7DLIZwL0BG9vn+jHSNTedxumOpi
Q4NHiXfcsqyJ9tJY3lHvuYm08ulh71gDWwYGuxLMDU6k/DMfAoTaDVYnv53CbKndI0hH5155Q/Xs
8i6d3GyA4jlxf1GoVlfbsWE+7Y6dGtb6Vk4O3lyqy6SQ5nYIUOck+848QBH4FLUL/mkaa9J+ncY9
L6Wc4tKlMNU3z7ofZ+OPW2HhRIC3HFxtxzJWAp0dOTNjmvWn0siXU0EgBaaaZby4OjBBNZFLwdlm
3nnVOEd0wsWVMPLxqTMb62x0nZNsruxYXbpG3ExNdxx7Pj8yEpGAFqXaw86Ve7gzTKvDXQRvfVH+
1jAah6J3CHTR/CysteDX3A7qxg746W5acxw2BDF6HUwXE3sGzWfwQrslwkFRSam5AFkyKZuPZTDi
THUi2jPLTsydqh3jq3OqTK2PbFNySPgWJ0HJc+ns0ogFAIgQ/5bO2sf9ZOLxXStxqfoQsMN83Jf7
KkB66EMrOqvWcX/YpCAcnNxyDmWw44kcxHLMpNvf6K7BYQ2QR+B0xBAlNefHOrfE+eH8ivAEf2Wa
VUc9Oug7jKIfW+aMJ1VvKrL2bH3ArrUe9Hr5LT0ZXLce62fFkoEzUqynvO0QRY8c9vh5uouwvODY
muOS5Hyfo2nz+oOPrfrbXNj+WUnPfl02y4vX0nTezED6p63O2mceXM4jX+vPYdVur0X7y1Z4+Nre
uvI9ce+ADODW0fQ5MWfHwXKNK1Pi9CENmf4UIZ4dyc5sYymmOZU+jdzQNxl9aTknaq6zKFeo9zTJ
EWMuNNHrrGmR7e1TtGZSha6af2diZEzUSzeedN4H28/9ZJKBvGSLzI+wGOdY5m51FvlSp35ZxSQu
h5owbhjmzjzyxYgI7johMnMerLpuv+NTdKN+7l/qYMwSu8MM12c7hqGirNIB9XEojYYBvCOWhDQa
+9RXxivOKSYGlHApAgyW1n2tUrxLbrTW+nLfM9nkpjJf0QtoiV6RZgr/bDkw5TdT5tc3bapAocI4
DJcXVGIeKt3yadHr2wGrdQfLqAktnjOT3AdOO6O5VaqFjby7pWCxdjy+ON6caznNHODC1BkPdlT+
Zq6dIDP9sSZnQo8n63hsvCmZjF0HNd66McqC+llU1FDeMHWHYtmGk7Zs02ESS3ds4Ywe3UH5qbID
4t4DNd/zJ3TJAMvwHumvcbcSGvZeVcab6o058te5Shy72+J8afUUUy9VQ+HZh2poaN2zfDsyxaJ7
Lwus7BgY7wJCOL+LvBIPkK7+CFAZ+HORabqI/8J5GasHQuW7I79nELUkT4XoVnkKixivZi87bO7B
9FiOU31ZbPlxQ3VxvN3ygeCDPNDHbFGn/Pxa4u2nINI2+wQSTaQdhK5j3U/ikiPjCJd5LqEA8LhR
Tldnz2y91yDXTWSw1pYQrSUhcW5omQbLO/YVX8yq6D0ObG/QcL9nUDhWh6kaB3No9+qHb4BI6IZK
xdM4m8d82toTAHDjgWUF3wO/Gg96NRhPmMqK1NwnnQIzK2/+ZJFohu6meSaDVM0+In9IexEjzv5Q
7VIe3ZxkRILF3wbbnA8dc7HHYSvX5MYxSFeTd3edZfFQOaU6iGxF/2vcrip6O7Sro5EIOgi63Zvi
ZXBf1TiKo6lAAbT0LlHbbTj9bEOcLM137zt7meLMWobTvppu7JeqSf15zQ8mEm60wmWNaxhAS4X/
OpYbNJc8L91jbrPHEa3sEQgxWUDzbaTktO9p5/fj15INxTfNG7sY0z0a1o5RdoaP06EdXJZIG60U
vdVYLIdC62MuszJC/EUgB4agZZLYOa3GvEOLg0TVMxgC9HlGNZd33aUFUIML1niti0GP8irzQ4Y4
6IeXHVdRjcC8KCQzbDPoQhdz352pm+vZK6z2kNEKITkX/Z3pz1MYNHZ3wBVYhw521PsdVEQ8e24d
4Zc2HpFIieOCWzXcte73ntftiYNWpqJjYIeOdyODsGamS0AnAAsMDHyQGYCmW6/oTEHc7472ajXK
j1tPoyi13PW8LJM4Yxo0vwPrA0yg5XVq+4WeLu30wfAcXESza2HuYaXd2n7Pw92snNRnNhZJrTYO
0q4rmJ1eGY5m0zMYHl90oCTxRj+V4JdEXc8S+5STxv68bGM4GfaCyhmiSU0FFRo2Ui5ioraINnJm
xkf7jrfS/9nu5nqHtOa76zEenAAMkE2w6NwP0oxz3WupMyYGU/vwaTfMDlgbe8miQ+Trqn18vM34
QTT4XNOmt/1eirll/KSzwrTEVkUldJBj3comHlC6/QQw6N6ZI7PJEgNyTHmthxZK6RTMlXyu6ke9
u9TgMT983CuhZk8BxJyaZ2v07pVB5s3ezIdr41a4L4y6TjXlV4cpkB6WDE9+d/BpcPjo8rKW6K8n
K59xvHYqqsdh5C9vbsuHeQsxcfQxgqMBj67H20GmxGURnhar1srRuLvja1lvNq4YY/wmh85vaYjx
8hIxL++FY2qxWdfA/zRhvrCGgb3gUQiGnRhy1gs4k9GplwnM/3MeIO+am+Zx1aafo7ptAZZ9iOoC
Lf2O3vnOCxicdP4yftV9oB4yoxoeTOjaF681l4O/ly/Vns0XlWGUFk0HlIRptGBKD8Al9hjiJp1J
qWPLXPyw7c78Y2e6P/OmoGNbMw1gkc/YbXaEfu3W4J04cRcT+2IwmCIVYdBHwC/r5l+MZd+BKXrD
oTIrlS409hFjVz2ctK1OLb+r79bK/CxcwCrMO6wN1kGBEb/cmxyGRpD3D0Tr5W/43rWrdKiy5nUH
FJOhJ+OLkz1atIx0yo3xNFVuX0Sjx7yMIUIe54USqP1X50Iy9HLFLDmlWF33n8R87g+zDv+NJtH3
QQv3P3E65LFvjP13m2WejbAASIHLvoLLxnLK5t2H43IyMpCNLgVXCJ9HHbNi12JnKo1fPvaJP7SJ
b06dLVf2b/qvAOP6S+UKiaiQWevZhTwQmqZXPA/M4g7aon+3DSwDg0WP0GOYNILJuvLivViT8JfY
WGT7XZfIPMH5NofpH8Wd6Pf20AzsWGOxNb2PYL8HFSF5VxCvM9YePeeBLvOLA1E+ZNipo26dn9kh
FseGm4DhLmWDMtmMK3HzlVszqQBO5cbBPGrYJ+yKnrgFYbq79V0zmV/6UjYX2ku2O0OmHka9pCcd
wJgWE2PErLCzkOiqD+QnblJgwTxIy1BIUxtDA1i8IZtFthtPvCmP1cIYQU2OopdmBmCgL4SwMVp3
rb6pd2PnXq7t3Pnw3Exn+9Cq9aHEQpD0VmGeDctjwNFoRtRqzKwnBqMjMj7OfWML9D870IKoCMzm
2ayb6ls5FMMP3IXzPa76/UBVofCTB/PbzK7e9Mqk+YVTYz9q1azIURkslLDrOt24QgW3Uyk/ZqOx
T8yYl8cGNiKEhcUKzpxITVR7Y/EzKOv+bO1yvizcj6hZdxFXha/di42N8AQKynT3MvbZdxEMwa8Z
b9jxMJyQGiR6LAu96qcDQepoYC0AhMKrvUPbjRU+eBPeatAs2w9p+BWU5YEB7egV/SkwcUnM/mwc
8AX7EGOsOd7F6P/WAISkLhEH3NH0XObtv7pSkJZTCv5ei71ZX/e/Mms2jgilv2BY7Wc2hK8wKV78
SnyBCWdULQvfktGKjJjQhtERP3wZfEO8q8+wIkooOppuRMs6T2ukMy54GTTD/qoGk1yiOTf9O0LZ
LMoH5leidFsu/Tq/mxphPW3N3rLfGrwzaIttkfelb2Im7Hftnt8JOfVaAekx2wEzk+ejUqqFcZz2
bKEn4n1Bc1HlFqCEet0OhEYygchy9VaAOr7byF251hgM087AjlC2bhNb7AivTDn2PqldlYNzYgsZ
14HAYOgF2k/hal7EwNmOmMdhd8nFmCKf1VNldOwRC32P7WwuEO8WxSVDBHjWizw/FhkTFCn9gY4G
9bNYDNYuXc0byT7kyd4LdeyHjUbGbutnGrKcg9RW6Rq4YMsMqmg7M4OkAt+bYickWx3vHat5zgDZ
7H0MLJTdHDzdY6usLPYXk6o/x/qkcv8frbUF/SNzY7UwWcLdN0XeV9Y+VdqbGvqNm7xg9mYNFe12
MP6BE7/3YZUTsxBWps7O/lavWR3uOD6Nd3sY9S+G3PrMv28bv6mx8xNJzBGew2ZOi3pe6ByIqFhJ
nAfN1rCA2hYz1kAJp97kORdv9dbIdmeT+o8p+TqVX/TaZrzsVZ3UtyJtCtoxLnNGFxY7mkjv2Trp
8/buGwVtdruvVB2c8KUf1tZ4w1pvHwtgmHAcdZdhT/6Ne89+ybat5S9y6588deMzGNqZacmAYqG2
Svq1qmahyQCKo/2zcb360WLLlLSELkR1YDTPmwyc13pu1xcNTsQQq5UZbJA3ZjypCetRryZoP4yQ
vdp9dSaBixlGchi4OdwtIMGXvQOD0pQI8FGLsYykIVIMejyq9OpmQdJZ6LzjsRyKtBLwguIZCnS8
1uuvJeMLjidPzABhXNVSqtZWuFKEXHEA5my+qYpMgwmiATfD9Jf5qGU7we+gio4tCcBn0jbsyMVi
87o1hE2GFbCpUATe8iCJMIktmD0XN7f0X1pjUzE5UyZSp1vNiHfOilfLlCeP/uW7R/uERr/1L5t0
UBz4hvgZjLzJlbNt8ebaczRmehbTREyhBHtxbvXeZPHorseddW00a5aXzjYhnWRLzAd+m/WwadJP
4fXpP8eODCDMwva52uz+WwP48Xve4vjJKtxRLrnXtMvzR7ZOmA7dro3qXu/jNpDqUvRTl1bG3FaJ
LIsz4BM+j8qkaPLYXAOUk6Mzx16/Nd8h+1ZfbAb9jyKzK2qAVf3p+xJoVS+XQ7sa9bdqy4KjoQ/l
x1rXTPFH+hkGbgtNZDsne9bX3z02pc8sGVmpKm2wRRgIA8dzrfQHacLAW3RFepW1l9sT83BWtfok
zZC835sNf6EtUKOBp8FrqRIBeeGfGNJAWnriM/uQiQEH5sJocI9V4bG0k/aWOlZztapOPawa9uZ5
tL5ar9OpFJlfL1Y3X6y9rU5Q/iGuUBsgvtGcT10C91t7T2cs6HxstQaiq1j2EcaB/ht4owiXDWer
ZQov9eBL7XoXFmqJVOm4oWrNgm519QrUbgx/RJ5V3wpenOe6WaovJnNSpk6/l48sFYET8XU5KKyH
ITLkHObMCGGLcJMNY+pYXBuWeozhd/0E1Mb6aYgmOPK0J8JFlNmGvjQfS91iQdm7D4qy58mhcRtQ
4DTqgJUQrq2JUIQiWE9M3RpOom7GxBiPpuZcCLHl2l82vii4HrfYtfQp2Zu5ZTjqGUMRAn3t7srO
5MQeivZsyQw2nscYfd006+IK030r1FpFW95MlB236o0iJWURwMLOy/WEBXFwno3ZjhWrpsIdtZa6
dhuifuQ46UFWDlVekK6d/YZQWTNKscwHdhPmW0vb5cQjthdATwxQ2HMgHWic0h4j11+2l76fp6NJ
3gLWBL3MDm1hMbIfDe1alxIhlgcsVJsnhw3WNHwXBERlaWZt88EZ5+aPMuzsNZvM/amqSvclqDOm
VgBemDv2bB4a73mBtw5qquK4/HcV3v9DFkoqvKGTZGDYLC7+FhIOup3rMxHxj6Vn3ntsheVa4iXH
JDtsD7bV/Zjz7JeOCkH0Kvn3n/0/lXk3ybNBrNmNfYw477+VeYqYrr3kcHsson08BMv/UuWOpBrf
MNYAtK5s6ey/RPtFabDLd1T2YHD8SIbA/6vck5vwNECOp/uk6Zg3mvJfpI5m7XSQPCac6LW5rwMV
z5pK//0JEfP+l/LPIseAn3P7iG6hVv+ks/0HJoIgXRQlqu4eCf8xLz67I2SnGYK1UgcBtxp75K1k
38l5+eEHy7XCg70dxje7ZCbuuMj1xJ3U3102dLonf/ckgzKJpMFyz6wk0nRv9utqdb8m5ldZ+RSY
2XHZPFKXgbyhvSJHop/alT7dYYhUcohk6INCz6nebWhFobdrZYJAjO+RrXMYtiyGpr0pIz8oQF5F
WPOb1x3iBBId8wsbVwvbdESIkz8QjH4pK/E576OOrQ7O9W55mJv6b6Y+TFSgNjqEEclisJg/fbF9
2sQaHsGdkrnWFOTMCNX8nKquvbcmQx4Z/R/qx+oRy+NxJvKdkKXcHmO/1k/BflF1/qw1O362ZehZ
jOD9ggSvJXuevw46hn5aEz9sGbczSl3OlKCeedoYGQZWygI02nHUbvanZImWQvayQ31a1gQeKJsj
AhWyDKzvaWEtH+NmckAJiJBg3xi0XOSanxX0PhWhs7A6pt2kcpAYz6ZgorTtDAjk1BDWnx515UO+
Sz9mLG+/aqP23lqER7RebSf2RL0N57I6BFb7VU3QRKecaS43iAg3e2ekpq9GZGfsFzvVaynK9U8l
V4TJuQiSoaym84RUjcXTMISj7Sxx74NHxaNdoh2ZlmQRNgo+YwQ+qzihZmzAD9KfvMO+Ym9nvV7c
cd/5sTGDiRyY6wHr+FAN2gl2RSKdmR9EJtDWdM9U84p22YDjZLRXMfHayn741SjitbuNiZIxEIhl
LauXtJn4uJGhI7l5bx2EVx7jja87IDmqrI7AMmaRqdk43/jwSgjteX6ebcW2daAcQVv8tKFTihqG
/gkXuB5R2YpvWe3lh7WGXWzpDMFa9u0sAw0yTDtEVgzKzjuQ5Ud9zvx0KpjCMKfM326W/mTGBohc
xWAUPf4TB9HK8l2Cfk82dXvJZU2Q0kALrDeNTw2tU6tgYj9XU+edppb9mqngFGsDbNAJEV4kl82+
y6rWD7MVHG5h6n1Y9pKPD6huKDSAvVruMeX4J1N2RAf2J2NLfN+6FrXHvHtmUqNrS4xJX0Lf42ZN
U7UsjOvrHS6AuRYPTFqLpKzh1voaVJG69Iuo3kUVmzf5yARpmWhAdu4gI7poylqUdEJZx4Y1KfXy
VrNYrofXBuRGGABnjqQ+TwfTa8aLMa1j4laECIJQYFo3zsUSCTHWKc8BrAOY6EQV6xxVTsNPLxt5
AiuAZkAruZRllieoTa0TpM8OOGBvRBsBTlzPlk2RVdEU5eoH3IY+AlLwQuYFJYoRbGfb5xQjZ+hn
PZvGYRWGh9ew/MP6c4pntTBxcvhzNLk94Mlin6PlZRKMrX0tPL7JdgdmMAcBGoESwFnIFRFC+/UP
G6PrWI1iuAdebZ3GABm/I1e+jQZIPlNlRsJBT79L13/uBC3k6LHgGlEPJVu73JSCfH+7elDhlm+o
PNvyfdEc5Fe1xxyOP5frGiC3z2T4aGaNOrVyfwOu1MHKgyunq72IYbbREy0jIybLEcnYT94RbjMa
yYqR+L9fHrf75z9F47er45bBZ4Jxd6Gr/0X+0boefwL91CMFwIUSO2Y/Se/lo/Nsf2RuPkfCyE7/
/jP/cVv81w91YOnyM4Nb4qBJFPV/3+n10tPdI2V9tAUNzwBSeG44Ir7mhSdjLGE7fdOtxPeeCOwm
ncmN//3n/11SQDoja/GWAABP3sIZ8tePp5uA/5nhbEHKQvvAi/jvP+Aflth//oEONpZ/rHkGDvWb
1OOvnyA3fLTuCOnfyA02PRoglh6d94Xke95/t5349tl7ktveEpro8K6ZrgNc75hga9XU/JbK37nV
VKGfVS6dJFjX8rjaMwoxPZePAvHoL1p09vKgglAF/Pvvf3v+/+PXDzxE1EQGEjL816/fmPrYr1hl
rwh7QJQ+TMuh9ASzpBed0lmYFLjF9P/5UP7vQ/k/pJ3ZctvItm2/CBHom1cSBDt1VGdJLwhbstAD
CST6r78Dde6JKtEOMxxnP+2KXVsgCWRi5Vpzjvn1qov5iNEAD4bqGNbZbVGVKILMqLQ3kS0b9hmH
EWam0eFA9DgPP1RgEqvcNCEzpWhR9DRefiHk4CvaAAzCZnpqs/DGR2ZB1i5hWL6caIfnEO7VuhNs
OZ2+THaxTz4Q3FYGihblO9WyLHQGaVvs0XfagZboRKfRgl1bLR0VFEudPxcaig9P7nP61n5Jgsoa
Ldhzr3elTzUm2EQ1BT1ks5DoJ+aIBYMJJWL4XjblE4Z0i64JlU8Vxbq5hu6DSikDlTXyjt6G5YyK
XZThJu/i9gjhswoSp8huWkrWh6nrmhtnoG4s5/oRoH97m2iqPOLBXk3uXhMhYuMRnlGIynYnxKj4
4yDeOd97q06v5bMzKKjBo7H1G8SUfqpm7l53mwNtKzpp8FOHg2LmP3lW3VPcuyjq7H6+dtyi3jua
N7wkKASYCve2E0yTJnga6c9O0AaIM0vZ5HHHf065la/x4kH81o08kCWzndqS8gG08xiMbZ/e5Ggv
T0JEmRWMRTbvp4aub8kWuzFGuzh43hQJJEpa8kihYm3MThnX9GTedbu29/MiO55w8h6KULNbGA4O
1VY4AgPl37mGMcuJh74ix/IFAt5leb5XlCm9l5Xo/MHR+o1RCbwDhQx/unYeg8271WpYLYBljCg+
Tgk8qzQpKH3UoboDUqL91O2SCfGI2EWsMpuxbDhjAYFg7+wRz05Xka7XQV7mEAYUj7GO4plrjtAM
RVzaZkfP7j7wHxonL3UwnjszzTZNSW+IOs33s6E7mCy9Yksfnf7AlIGPk6GqQMyV+SmV1bRRJTgd
1GoTalUC3c1gchmGrjQo9UfoYjNFVsj7lRoH8lXnTkz27fm9V5Z3Ls9ftoqHDK2CowsTmmNFjyoG
P8W0Pu5ecGxxngUytG0zwAtW2b4hZ0ieoqpn8pIhO8btSNpWq45+SvzUde1YzOOVXvXh4eJvjStA
7VYKVMbF9XoSyuskv7XrBBL8FoMHL+Qmjp9cQ9wpTXWV0JDsi7C4TuYOsX4M14mBxHMZS+MNRGn2
ENWy3s5eFO/BnQ2HTuviG28Q7hWneYptPsGMRCGH/9VUjn0E0EFcAAq1bxUugafSoCMxy12jDQTD
VmmpbRJcfsg3nPEEHN8kbzp8babxPZSG+KE0brhOtUXew/DQvVGQeWLssAx0OCQ0Q+Lo1xj58j3T
2+GgOvGElKSjES/Lbt5iHXO3DSA4baVLP9WJQPPttOf00eP2KExO6isaBzgFGy9BceYpFrIhLzQC
hBb6ddxP0SGylQ9BMNuWivBnhOTXlzlSUz5C+Im0VQQwyMCjKQ0gqYlz0uTUn1NPM9iOHUbO0eIS
yVVnlwsAETChhoPOG4ZbndjI1TX90dVpjQ/2+B3oQ/2hNZF+iDInoXQvzWsl9pqjYk/lZgYdchVW
Q78RcvCuKgkfZfJqCeaDSmbSlYx6jcIKfA8T3HZOowtJq2cvYs80DRzzlgvmdDkmn5/tyRECfkX0
z4mnqXY23Jc/v8cu/f1z0x3RLZLRS3XK85NHgS+2f/77Z8WTh9eOw/Zi+OctQW/k7D2ZwBkJU1oL
d9YcHts42lpmd8jJ10RMUK4aVEYl2/zfX5PkQpX8V44mdES+lhZzM4RNZLfanR7HzrhBIT7fqmGZ
PESmcH60ri2fGhebRYnr7lK26Nc+A4ZtSpnFj2kiGjI9ENBfr60qYbYkU3g3NUj4YUN+eptdaPcs
H//fImC5hKG6AF/ZYMjo0f8x8v63ldGxxU/A+m84TY8fzeyHctNd6phcushZpTEXeWWGBhcxJ1Qv
PoI6I1lbqf/nO3XpKmedKyY6YLSKwbuhGTkPN6G+BqeWdX/FBeAH81y4Bia/mMHPpatnzyAS8nky
+zjhZZt0QTQO9U069dGFJ/38u3guoCXbMUyi3SjPzu+8zDQJba2e75B9RbDNp2ybJU0ZqAgWDxAV
swtP+dcK1CWb3XAw0y+nBNYWZejXJ00bIoLzCNk5VfE3fGHz8OJJpoF3unwJkxJDxqVz0NcvSKIa
MRSe7WrLxYBFGmePdtbOsTZNpY70LN4gCm9VX02wCCh/tyX9cp2zfuCAb5dpQKVfm3Pv3iazO21I
gAjf/ubR+/XbnP18nQvaKVL5NoLGU8xs7Z0Iaw7DF+7S+f5KEhf6YoM0LlTHODyWH/U/ixXueZ2L
JpYPiUU6yVivtca98Hif3Reamg5/XsPjzUkRsov+9RKYY0OSOPPwAeUbs1rGlZPDUPfCrvN1Y1t6
22ynQMto1OqW5ZhnX6Q0YyVU66oiI8BftKGOP13CXiwP0L8b23IJAzw94Aabgyd3+Ww3gHRiGohm
6vuQqgwArh/Gh2bcpfw3mkp/eWO4GIy2hd6C+385Y3/91Yy6y00Xkta9/obcrXn689N1ftv562wC
ICI4AaiOaZ1tOcpgtN4cqsV9oe45Iqm7v/3zECjgx3HjwULAlf764S1rNOkNWcp9P3ir5ISr8sKv
8+vddnRWum1iBycNyzpb63Uy5D2cNOs+mLJnaItoYMu/Y9ug2gKjTqMeCrC1VAlnyxySGlvM2DYn
p5+QmW56HOccQ/7yh9J5pHBvElfLzsWVvv5QQEpNswf3f3K3drphjv5/+/Nni0J6mUkYHH/e6ANn
G+vBn//8+cqm8cNkhMM+BSBE6vOfiKiIMFH1QZxUa9gQslH3Kv6/5wIX3J8vdN5u4mYsImeQMzyx
DJAWyP5/t6lSlLrM5sw42bk0OKRoh8YCQ2C1uEQAv90uwn8G+0cpcePPI6XH8IxP+e8mQXwKBx2n
xo627JWkYX/9FJkwrULWY38f7UJlWyp/u2qWP8/uxXJcQEHnIzpNqWOUzFZ/r6vzd0tYL0wk/vw7
/rLsuQL0NPZ5Kj8QRGdfINcg0va6291nAGBfFZrrf/77y5r4skP+s955Q/Ism0ut+fUHgmyKoYht
6yEnsENpsyNyFh+D75oGONFO1SZSEL/8+Zpnk81fCo1zCBUenjQe9LJgqtUA7THTqwbQaT3FH9kg
MQMI9CNIyA9KJY+F6E4XLr/8Zv9+5/+9PEM7l0VAwNLZEp6MpMWSEKHLqZsDb4eXbsZ2h/IVUHLi
931o03vBWj4J+2B36aOC1OPCR/hdqfUPyp4diVeGeVYrMBQwNHro+UlXjJtRaa/7HHgiKu9Pt5pf
qFbWthd/H8fmuhot32qSlJQ0B31q+j1V7F0DE9jtNMJs3LWmN0csOhf2od9+QFLs2DAoc9Xz6WbX
R5Ac8Pad8oIlPI+IID1v1ZponEtsxXY1+Y3dvuOgvFB7/PbhQDKjLVu5ZrNJfX0ipZCEbaV5cSJ2
L5ATs/qSUwmj78J6YoUZ/ZsrSRi4sFGc7Vf/81D897JnG++E2iJuBA9FCBKRjaLuf4zD2xSdrNjz
k/ElDGFayFu0s5Ah4gur3Pu6DH+9+tnbEYhZhem8KE5KhroJYMUxd0BtxgXeZrv40dtgNFrw9fDb
cTOiFnxHbvWTYLcHK3fWHO+Cenau4BejGLH2puokRM8IHIz1+xDDKO1i9c6iOxdoXbkRA9do5uLO
XUSVdDO3DIXXvFHdYOq7z6rAumyVEcQf6Ai0YrUSsy5o5bSECbM4i+ORwec8v2BDPboZImB3EFAW
pF9UcTC1pW8YPDBwOWmtjbsuFHSKjfwpD6NHwNF3YQa3mOirFVZgBMWTr4ny4Nbaxpzqh8H2Aq9C
5zmW7rwaCjvbCEDLvEEYjwH2WMMap3mnkSVU6dvG1n+SKvAd9zUwiqHdNAW5brTXEpwiSFGxQUXR
Y53Ibp1K/Zsmo6PjEoskaGp7z7a52GvInBMzy33ACrGOBoILov5qqszHURmuyrTeVBgg1j3UFSGj
+wsbwdcX8v+/8SgsqLcpVPXzdcY+QG+SbuIJ7O8doi5Gi94oUBYrhzHSSfPDtVzgOLbnrZHOR9IF
n+JkWGsIBZG/fC875YTn9NIOuez6X3dIzCfoP/6p1uB3nW1PRoVELDErccrqD4sDIPfJRFGqaE91
GngIHJXpe9s/GoSVTs32wk/y61pAiIzchShKg5zo859ERd/e21NGjdIr5XFGnh0Yit5skpYct5hY
r88GcfKP2WuxYzqNuG3z+Qdyx/gwa6q6IYnEPnTEYN42NcnBvL7ag8nsIVAJxfz482c1vhKRl9vH
Z12CWEDDUZSf459cHJJ4Jqzq1Hj7pP9Iqm8kHl97XooC8I4YTT/triP1DTfJqqpvDEf90aBCsOby
qhlvQxhlWGAJlvheZmjuy89x5MEExjpqgE1y1D7AniLjCuQqTfHszktv/vz5l730/D6jEXOt5V7T
/Dnba5M0EozUJnGazfYYTtldlhDuOSCxurDB/WZXp05a4uOZ6oLLOi/E0F2gYEDFfwIFrS/DmvgD
LW2+axXnYyzH4jbxzPE6tVHmYRJbUPWjeaH2/c1zRRbUQr+kkqLNdVZK2U5SECEjxSmpn6fBui+L
GV0s8bbOzsvfTTW/8JL/9RXKV+b9SePGYrDmni0iRY0q1SLq+RSVnv1uDjNhPCaD+chp451VjfpT
kTUlLhgND2KL2PDP9/a3X9eg7vUcBEj6OSNRUTt0/HUpOEmosFWYba6iqrxP2qJY9ZO6N6PS7zz7
wur9Wq/+syBc3fQsGrSsCEM/+9JSJXFXmZcfOUZkJOlQOOPfVwj8sP9e459F+Z8OSOKEQpn7VpxM
feshbmwnwjmtZ4xFWNxHv/c2pZbsp6688AD9ZrXQJTVoxcFZJ4nobLUIQ4ODErr8opr32LsakpX+
iZjgCz+h9ut1KMdt2vQMSek3n/f9SPzsKr10mhMhPbcyLJ+Uqse9lO8iuj44b32Qi48QsPYg0INq
mKmgl8BzmBleIe6HTLvwJC3Fx9dd4uvnWZ60//ze+SAIUHbdhors1pLsTjw5GKCIom6CIXv882P7
6wtxuZjDCJNGAc7xsx95hBM441THJJ4ke7XCcda1+9ktdjjgLpxDfnMptHvs2svdBC1pfP1eCbHO
0YS2/NQl6YNtVd4pgyAeRKn+GYXTpcCn39xVruZ4/McwFtHd16uh3eu0tG+Xq1FsCRmoDiE++oVN
59dVz1GUvh0dakLlaEN9vQo8xYQ0u1GehNVsZNF9Jy31aBkuu0C2SVt5hWn0wrL4dckvlwR9uCx6
etVnS16ZGicfNS6ZzYMO20pTjmqtDN/+/Fz89iqeqasOfSpy3s6eC8ND8gjEg8aIKE9lbz4YRnzh
tztLeFs2L4uOOw0e7EIm4V/LQvjPg47Ny8SYPdPbKT4bvVrXw4S152N0OQIKdA6jb5anGRM3afcX
1tjvvt5/L322xgzMs5HrLvdNil2ttej/e/y8f/4Nf/MILp0Q3n5A9XSO/F+/XylwNmM6s+6cvq9B
Ihr2NfyY4jiT6Xyhsvh1bVG5QZaFb0xD8ZfbpaS9Jyc7TU6d5RDv0GK0islq9yfG2D6JPvOFTfNs
j0KTbnrcNeTKqk6r5HzbyCL62V3VT6d+SYBVSGTezp2KRi8ns9lDvsOhQhoXRqm/XBS/D2Mz0ChQ
e3j2z578MCcLoO065+QS/heEmseBJ56yY28NTjDy+x6yQckuPaXLX/3PdgzmXKX7uPRSUZExjD9f
CTWtk3xUlZOO+2qvNloWEOmi7LtKA/UnI+1WcZLhGwdKSIaUygeSzrJi3fRZ9jI7GaAEPZ7TtdcN
+SkRoKsKTIR3BBRRqYxVfKiQEvz5uTt7uHU07HSYKJOX1BA+/dnvNKaJ10RWwd8H+mfH215/+PMF
zp62swtQ5X99sE1wIG5vU+tENungBQaBhMmz2cDOvITsPltD/3Mp5GU0/WidcQ++XopXLYqdWqtO
1Yyl8J3Eg2K8NPL97df59xrnTb+efJ8SgVh1wkZrmt+AI6GbIVD6wnZAR+WXJ3i5M/9e6bxGddTR
JhvFqE6qVlQ4oDz3Jk+Lzh9rxgASm+9+4HG7yUDVHKWpf6czrZDAjeCHsKvUF1AwaUrxfwBo6+6b
WsP0U8jFo5PTxd6ZRhuBTTAVst1bE3peVLqfiVbau2pwXuExMQcW889MUZxTinjPT6e6tvwudmgK
Ew7dAgDTvV1Z5ECCmyjbxLiBg2ZA3c0WstjkYm2ljZpDBslAdhKGbSAATzkijgnQrg8DQ2yxDr27
bRNDctAIaqqTN4Q5HwNuv0061u2mSCRQSmni5Z4H+ycSOA5regYLiOb2tshAzVocaWDppfFpHqdD
ORe7Qbbq2gUZpGAKhOZjS91dV3Fproe6E4+dinvtGkBQgh62QR6EYRQwUmK2q0SHz6VnJHR4Wl36
jgUnif3aA9AGNy7Tx3BnW6m406v83SgIt8KU57w6ICIgw2fVtqzj7pZUGbw5OpIsZiqY11XCcaRb
6BuZsOuoWQazjKjljWK31r00enlUBUiFsqMCQHws9hli9JWe1OZO08Lq1WkjubWGrt44OhwDr8LI
5saGcyi1ziOXJ1c2DWgI3zGAxYRN/ybNyF6XVqd9hiYYKL2xhqeptnXQJNPYgbQE6jiZDW/NeXF5
NSLE1uoa2SbpO4J+6kgjE2Aa6hWiM2tLOGz67nll+1S1tulnBZl09GOS8SofYv1Kj4rPWlPhac2V
u++7vlrhf7KDZk4BG5fQZXCTEnc6sfqHxB3fkt4D5geaZKO6ob2ZysTYCRN3Plaw5jrJXPdQDE27
s7yJUS2jTm6lrR3jqP7Bc+EEuT4Zr9FsY07VJVatLnL2NX6TVdRO+SZtpg99OA7oivtyeqydEK5j
TNOM+K/+JgxFuLXSMMVqMVu7sZs+MHUpMC1c7odb1r4NOYnsiBzuqUDOuHU0Ld24smz30kZkNQiM
MclVnx2SeoU6G1tnVzgki2v6FmNTtCvlYO7CqoOwCWYKz1tu4IgeiBk0su6zGZS3erI48jVOuA2d
Rr+RZkHXT4ol3mtyXqC7TTb5QAWkjoRZdTY281bmjYORS2qQLCJASUms3JVD5RJ+U7VBa6XE6uo4
CrsuGY8DyDn0k2Br27iOrqVj/lQ8FQOaS3CoVuOY7nNwKOT1vY1aSo+aWndd4scKcma+q7DVxr2W
FGTPxEZyTfh5v5ehFt6H0ZzspagQ4I91detNwC28ecmIrEDREdqZfCeCCnSKCRMtgyCwKXLyCCWz
05ukjVHw43PdurH1bsOyxjWPCC6r3R/QjBcht0nwTabjKi1CzheVaI4AYHjpqRGBOmO7L0OXfits
Blog8Z2r9qMfV275HBW2szL4x8AwO8LnwcgGfUpYHpKzmfakgns+DXE2K4MeiIV+YYlS+HVHgGpC
nhEc6gUgQO7PqiAR1B8KGlOobKMrm39cJyRKreKuSoCfNuI9UiS6AW0AeGw6Cs2Jrp7WreXgi7PL
VURe1hYkQoyLIyJzsSVts02zEUOejYPIdfEt9OTwxq1qry2QJ0c7TEyoA+AQh6juHiIaZEG7sDA6
MVeH2MXh1ZeAmOxqrvFGzHT2szpc8W+Ed9oMW0+NxWtKGuU6myKQTjIx+cgN5z8DvOVkOC1YV5xc
cQzcLfWw3CDl9zZVgoZvbt06KAiFpc1amj+KcFSJYlJRLdbOWwOWYW0m2cdQyp8Cyy2zhfSjt5Rv
huggIo/GexkWISBYvmjP+HDF/Xm3iGFHdheKtdZ1QNSNNPVncifQdor4gVNltgodOG9lqzw2GRlL
Sm3naA9jZIaFSogSs0jWccG6KRrICm5pbG24TquhpnAglDti5gKFsOwnFF2AheQT/yIrkZxcaBtJ
w7mAHeMpcSRuXqvOn52ieLJRa37rOqU4DsjsD9NcRcdIdb0aUAWwx27RuToL+QijuPJuRq7nk/ud
+5j/EX56EfpOT8FgzHHf12LPPpSR89N00WLNcDWupOPBAh2ksqIIVumByxHqC0e8qOmZrtoi3eqD
aW76tIBgxToJYBfZ92mnDVsERvIaHGl7I4SZHpqCvXcpaK+olDM/G+MB0IT1ySYk/B5HDdsd7rLe
bhE4Z24aiN6btsDWiD1kUMSjPXQ0j/BuY+UGsGAa05p37XzQ+27wZyn1B5HGdo9UuevIsgAkvU0Q
ZuPa9dJnM5S81fXKKt8VAWZshX8Nm7XZ8GOqQ3RKxwWUr/d46Ekj23iV+91Ly3YFqRoqlzcj2s+r
DNAgppmVDt0AWLeZXZGn8+JI69XquufJgtPWGHlyD206w11IDWj1lAy2PXkrqHfNMe+U6M4iEh0e
UAqtVBocyccMN+oQjgskrykwByeaaezCnGxOf4qs5kCaKrMX5DlYssmeJS9zmTUQ2uJkJZ4zStyg
zTEDlwtPj2SafMU5K1zlTJXWjtPBJIvLfJVjZTqMjjkGemOke4lb/qbPTEaNkQkjPjR/FjXTLgkm
4KC2bbsZtNx9CWFBQrwtql1uMQ3BJ2AELgwkn+G7/iLBm8IiREuGC3a2HufJJfurM1McrZHW3xcQ
A3nm1fJaMzEuDEr+KWY2yDhFrihVu4GAriS3c4XkurD6bMdkZL4VzOn5n8nDvjLtAbE2UIbjtLRN
IUJGPm+88EG2ubmNLGluWxUoZw4yBn9wJ57JdM13XVG7az6qFigI3bZtCdNgXSltQ1xC791Ch+E5
nmrv3W2wOriNovmQU707jIvuxlQHBNNjy2rNKZ4wRMWgJ8SzXirtdxseAG7pbCqgIM+FBQRhZrPX
sw6mkDmoJ62uw8ewi6B/dfW4zUot9COvnDZ2xFDNK2d25dDFVGUpRbed2yl6VCGL3TcjysHBEC6r
khlSXITOXkR9uOE4KR7NBZpAmIi7aRV2IFCJTAUxDgbIkd1t4qqpn9Y9BA6P/nbauQ92KeFAhtSQ
8eAOFb7M+qeBrxcudj6gj3V5IDT7p2oyAqtLSlrZMOVTeQdHq7zPqh9w062ASZa6QglqBkk64/yc
5uZWbXv0x6nHF0bdXRXHNNHaR0J5v9tSlZRA3cc0QiydRqO57htd9TNV+xit5c6N9NdsoWNoH1y8
ZkCnQGxN8W4cmfQwkMJJ4bK3izrWbmIGMiulZEd122QORGMxIYBcEZiTNj6E4yQIMWRFxnn+NKCB
B4KVtn5Za/ZGR7FaBO9CjR9V5LKED3A2x48ybYcaM94AGWqljkO3RYmN0yadMkY4thaATh03wFlz
TAJhvkE6hplbRjoyf4rf42RpnBvSvD0kSV7fW3WR7urRNtagIYdrS5Htd37saav3GQbzgRCaTer8
c0quJV97zI/YGFO4I1n4COwF9gzQgG3JERaqsQsqntqDTFUjbo56qnXf2soFtI6m2fdE6V6jZY8C
a6ZmMoTd3sGs5BCg1kP0JlMOHEHWTMNJgJNqqFL7+hXD3tU4Wm/k1w3GB1Grg/Zo1W1iMNc3KqLQ
gaaGgaU21Rvci+VhzHpYQdIwoM1YPTnE7WJsKy1vnXcj+HDTHfvxWQIqvLYHXsu9bTqrAtjO3mrB
OBSOF99lpWlvPFdUu2xO7JWlKa+5JNu6qBMvmOvC+J7VGucWt4gTAAVwLdZRUi6O/VSlivKI98Se
QxBlTorOOm+NbE+vYCK5M43vNIFJEHNA4zzES2K41pgP/YCPJYqZfLHXu3d2ggEndKB2102N84os
D6d9RWqIHpJZh3sQVH57o1eSoIb1tE9zxu4KJbWfG1L4ST98gAcjoz6W6PllBmLTxNJKU6sggIGa
R7UzD+aEMPapcL55qH8C1W349kMD8YLdbFXG4WsetuXazEwdfDsBk9mw7IMQHlbCTmNOTC5Ix3GK
r4vWgYmtO2FxU0CNTH0PBCxVvavwSbWcGgaEGNullU7XQNnwXWqpNV+7mrjL6vy1g6q6G2zoCKvO
gHug5F4D0QgenjOqjR9DBtqgHiwCwNK8GmDfgyjg6QRsET9TBtA4AhX+YcfR+O6oYX83Mavf8QdG
+HVtfAMtGUlbNBMsuvacPmRD0KqXtsD2rZeuAYGQmGIyGY2VEsLfpOTo93rSObdZ2LDIywWB3BOE
BGyzLvxGTiDx3NC7pW8FzdSSr5Hj/FRyGo46J5DDiGH6m6e7yraZlOq7N4Vgl5hi+XgLxDpuAVIp
RdwCJQgVxp4GKAc2hLWl1MoOgxy9L4Z9OLGZE9Rh1FzZA9YI1cB666JUWQkO9foqrajxAAorW3MY
sMfaQFbvVInbW8yWvtFCSH9WlM6rIoNBjOGZNpfhkNLqUsmRevyTuGqFDgRhHloZEdRN5eYnJn6V
NE4mP8bqgyFKMf3K6+Y73Zr0/ZyAYAagO11HRmZzxvAErbOm2ZqWiK4aaYHBKSwXFG/S3WaF1WHq
1rs3HLbu0R5T5WaALMCdSvqgIHjnJWabOQIMyvx0zPDv8zjpdxS18LCqGBKtV3UPsFd/9kPT7OO2
91ZMxOYrPX7o8gC7fbrm6MOtIN30leK1Z3+h5hGK1a6HTjIjboWzibmer0e6tdJawZEPdEVGtHqc
+erkei9mZQOLsaAd/ZhD5zuuquEp0stq31oK8TxqQZL3npEG5ECr1siPcePW/owza9xnzWj44Zjm
m1xlwixEiF5CgzmxKSZZ3chW/7ANQzkAvh1X+dzrWCxw9LGuEuhBPet+JlIJ4pP9VtpOuzPyigaJ
Y2qUfg3Il8pgwlimDOdghTx76vTNwYxEXTWB35WC6k7Jla3T4aXPihGAbUm1ig4LSGFW4eUhO4h1
B+4MFIcEWjSfaF30KNSQijBqtm+NHsdd4jDoS2tSfJJCjXeJGUY7ty6b+1h3nQe+lLGyHR7LxEU1
JIc3IKH49UzAKSoF1IoeLuiutu82Q1aY37pEJJupzY23Ntb1Gy/N9GRVy8j9nNsclzO76bE30dzk
rQTmp4bfMI+hjogV3O5soz4ueCCAeaPvpNdHPgCMH3OT9RtgdPBVXIN9E6ljkHpOiCNO/BghdT7R
WgIuh3c5oEGP79nkFk/TZN6XTvw0pwOcB0WFmmi4FZyYqfDpORq4BrufA37wtdAysYu7xmTj4e6p
cafvKwz491ZfKkcoYc6RZIP4xjHzOSgyN9vM5BHQrxV8DW058SuvXmVUt4gMqVLbsqGpZ9K2iEKW
pfXOW+Un4WnwKBFBrM0JjE2rjBjOBsvz7UUqFCWJw8uTnJfaHqpbJ1GwMpZwkkqIXnw+OybRSq83
kep9Z3BcB0pXjhwMLfl97uk+ohalrJJDoJtVcUNF2H8bS1iWRhPGKw6MFXRhq9mGBVH0vLg5EMzC
zl6xMUdBWfaar09WseEoQ4yQOgGZEW2e7tqK1JPI0T+Bb6GuEzMJ7bUFWtZ0P4VQa5IQ8uzAXmtd
ox0qfbMdEERFkdHc10U3cnbPWxx8UBlWBsaSwMUWvFaI1AgErsaVkRY/UL/GLNvmIx7hvwEd0oyD
XfL0d7P2voB2VrEq6M0R7UApTSLTzyzEp1ZJS7stVKPeEGpBI87sDb9rF7x36l45M5h+AxHmwXPZ
FOhodeQPZi7EKFBTTL9BbBLf/pxPUj31hhafGmmU117mOi/YJOlMcSJd8eOSwzKDHgLiZu1MR06L
Z9bYkNJSbEwb1rKqU6kpUadDqqxk8dq2dniUJCvuYqADu1CT8R34ZOmX4Ae2I7dl3aWDfjR6bk1k
R2ziam1tqgHUZRGm87ZKieDUARJB1tXwlhqEsuAKr7b/pHs1kQzmcv6uxJ1Dw1WM9r4dzDjAcgIP
koot0CTMJCmUYccUDtIlycYU/wNZYolp74fR3Lkieaxt8ElxJbtNbrYcxtQ43TMWr288AkoOOq3Z
4wyKnFdKo5mffe6IV9ttX0KRx0cNPuc2kzAKxyT9iOQ48PGXcPB5YQiEbYdXNpEhVDd79Bl60qKq
BfERTqbeEgXD+rbgD02Rp26Kymh3LE4jIH7MxASoi4PSjOWDTnr3yzi7P5xy5HlR2W9wkbZB5QBm
HJXS3ZtWXbGX1OWjVFzp6yYFhVqSgKhlSvLa6057BRgkX1uJQmwBRd9ameFfpCLHj1go4mlOWkKQ
6EgQ52K3YfjAzdA48eXCA8YBL8nRBBEJNtI/TdrW6zRb/cFiw4AiPOokNDTq8MSrzlw6uvoesYV6
GwuaEpRA/W7qnQWszCuStAemnSZMtkJQ91v02j9SlC36in4cxXUcAUQru7z4pOWKIMxt2JGnbrSv
XfIV76nAG9+wMvt5NFFJp4DFoC2Erl+DiwlwtoFiMnmyb5tRyf3IGSv6Fm2zdsNpJESr7a3rzqYL
N+tAhgGWvOBKRRUw1j8xWw47kvfgno1DizxCxdIUMJgAyDeIMjA0I77Wm2qA4O6QVeARftJgB/lm
T+YLwzOVQk28WVksgQTVnPmhyrV7s0boqQCQ0cOw+zAKT4vo4uKCZYIp2oPrgYos8TjgVGqbF73Q
YdU1hfR7vNh6+bJAdgf5oJOQvs7a0vp02fSvnGJ4RbEpDqTrEYxDj4nW5WtSIDoeIwL3aBm0axL1
OEkS3rYhpYD9l7r3NXVgV+oF7uauddKHXqsaRgM1bYWmdIIwLePdIDSdsQNaECLTioO0GbCy5KwY
8WNnV8BMO+8oPE28WrNoQrJQpB5MZvLUeTHHE2N4jcWSy2Hy+615A5gPLl0CUg26PPGR48/kURSF
SSBDYYQrNQ3vRTwM1zEMkXRDH7qWTwlK6i5I26Z9whPQrVWZeDAOJXlEdWyoB6ji7n4Ezv4tbFTp
s2yZQNoy3EcTzWLdi5+ZIKikmEfEk2kYfUOIATsONuEej4DmW2kEQakir48E23atRDLfpt1A587r
qwVEb/m1K34UavkjqwptDRQcQ77l0Fk79hwkm00edne5Cx+6c0miMIVMOS3F+oaw9pi2bvajg1ux
6UWRL7Qkhihq54TfanWqKKJHr94ROLXx0jf6ZlV4VZb/j6PzWm4ViaLoF1FFbOBVIKFsydl+oXwd
yBma8PWzmLepqTt3bAm6T9h7r8E2LlAl1qwX2SdJ0LICvi64exE8mUmApI6YJYLwiCQBWq8WGiwf
oYifJSO1pMTIg/u/+g7zaJ1GvrZvRXoSzU57Wn8BFM9+Ve2EOJkEmkLjIffSnMhJ4BbZpIv11DRE
WFQhYDbNaLRAaKTV9yyRCIUEo1GUNZkGJsfEXA/90UbKvkRS2cxp9oIBYB20tdouzR3rEZDkv1nX
TnOWPS+88IGKmBHuGLP4HOALfNWLOc4asMAOPhfQd9AJWDbsky1vBd5Di8hphpx6IdaApjx8X6jG
LnrBfsezZyX+q81xeE6F031qRMT67ky4Au5vbeF+d1Jzmxa9vNuqsRwdPfl0jO41qlXILTmRE70m
mX7ZCjyWqQI675SJ55o1J0xF+sTGJEH2YajV8WRW5KgyEh43VaJgIlMYRJcJ44ihrCKmvn1LTBRN
KeGIrEcM0rUNCaGGUIhxk5cQ/nKNiT5zopzNBqfwzKflmSOpj7LWJaCiIdkRmYlGuSsgpM1lTKA6
ExpYYNxqpj08dxN7lCaJ7VOezh+c53pgs+rwOPbUB0ApqR8ijvFKNMiCFx9zOP01O6aYnvzLxMzH
glBf5z7cPZu8kN1vgdFkY2ROta06ajXiF6BDjtHvZE/xFkbmUm5Zb7w3nD8eixUyJsPpC2QSucBM
hljCqJQkoBp2umLSEib1pP5oSted6p5AjBQm3iZidrNpJQk8DJ6grzAouBtz1T+mSYzaW6qa8Wjr
RUlpvNSNN5fjp8Ex5ecwQDzSCr/IO2PfqotmZkY7mM+g180vPXK0C/ua6mJxlPCDWP8qWuFTGomZ
7HfLZGHiIsnutBiTtsZGtggzOvP8Q42iBqxO6h4ZOf/r44Fhr+OsG8oQh0iqdeHs573snxowDGSd
ZS3Jo+RLJzlRTpYdxc+yjoaHsmi/QNPoW7NxkR6mXNXUccTcdH0lSdK325nly/BmFuCLiMcuLsrQ
FvWp0LPiorJBslGW9xPB+zLdZRLGpkJaAVd7XJ5lOIX3mhm+RxdIragO/cuIm943UmWCIFOvXCf9
tTIZ6c06/v7BstLjYrvZUahrud3yXbBIpXfWo2bXRFnst27f71ppt3sWNfAtmzLeUXOQpFG5Oidf
qW5cxup+mFrvsM5fkXc5vNRdvF2SUN/D3bT27qRTv4X95OxYUc6P0kDh1dujcSBAY9qOXVecq6kl
kLtzFh8RzUxuOPmqmRG54EsFAlhTTBdlcZ2THfFfkFf0WXUkIU+Zxh5A1cl+61qAbSSoefS9nJlE
dd1jrY1bXw1F625aNYsuLdATdjK2vmGNDiWjC28cJibcylA7Ci3P9rI3k/2ayk9zA6VZS10aBNhg
22yCKYEWHvL5zASLeEdknBYCA5T6LRtAUJVW3HyYmlZukpX6ODHF3fURM3GZQm9xqVM2MquLo05h
xHYjyrxJa7rThMPlpFqJ/pXBp+SPIFcfW3JGiUqv9g5OvrtGfRZE6XDP4KMHqWjgUZm5dunTVbRt
GtIn+Xw5IZ82j0JY9cFUcDpUTghitE3azzhJ6i3TudwzqUQJpCt0rhfuAeBUGbg6VT4ZkoUMgTLd
Ce5QS8B+322tcuEsiTVk3ZoFmLVeen7TGZqjmy3L3nUjsZXSjIMxH1kxL29LI9s95LBqa0tzeOSw
nlkX4W9MMZ7uDS1MzrXe1icCY0h4NmRzr63UYas1DxR5C9vYJkofunZ8Mik898pkMBTrFRPg77qd
NtUvy227y2xirSjtXhy6WZ+fajkwbaLA8GyKmpKcUiNOi4c2FrwW7viTEFzyHo0lkXXzGm8hMs6F
eox+CjmLXeYkId3zmLHUVvkP5BpPXI7mnYYi+uotowxAzsJB7DOWuhGhVFlqyyvaYXA7aqNyn4UN
Gq7IPQKZdI9cyfohytIavW9BTk+dgSfiWl66bA4Aw7Y+NX5za7N6vJRake05RIa1TFQ82H2UyoMy
7zWlLpE0COrjuYJxMc7xRqTWS14PbsCKpz3WoltZr41K9ysxYYieJO/QJVGmCj0lGadrPUUVKI6V
BWK4FfBA9w/U9HdLT8J++tsyQCoKR8nfRsPM7nKeR09to2FrcAk/gHk3t5lktatbUXlM3cw6EgGb
BGmRvaSmndOIauqps/SJD6Ani6bMCJVhY8O6CU2bGJHUsb2aD7oVRm9ZNP+UffOBpSb2NCoAr6g6
JmaSUoCdIK2f0lqbFSKEosVWH6IQybJrZ92ushZ9A6BO9xNOokuZd/Emm2cW5GJ6kVXeBcoaSVmx
O72OIizgY2jKK3TJA0rM61xpyY5NwBXetbNbpPUp9T72rZmb1tF4xAmhjc8u32pAn6ZdXbKF72hX
M8+cSJGyXUAo4ZA7PxRsWqDC6GBflBGhpDjtYe5I2zFm65OMpHqPvhQ5iRuCfRgmY1PSG+9iGOW8
CsangyWXLWDbEC6/9maN+r6YY3J2y3A40tTgaGAZnmywk4wo0JgOJGjuPc0seVzq1LgDcM0uWk20
9xJjEFriuNlqSQ3FuWq1B31dHbgl3aGJOm5jCdjHWJmLu4iEQxbD+NZQsvsERbeIAlY8otZZ+yV0
Wb8LxfwL8ceuLwJCEzt9jQyalcVWfiyh2gRd1x/uRMJNPA7DJePk3qcKv01kMACqO/MVHUG8epKW
/SJBJYiluDvj0r8JfjKf4RRfuKqHJwUss5/18QcKHvAMpvWsy8T2tSgen53KtvklYApYGbMlwqj6
Q93by64jusjp5WsVsktMR4CNWjskBOm4rs/aI/ScVhZbN9b6gz7k/W1Qwz7osqR8JiLN8OHd6Z4W
WXCQW6p7L2xG8WnpareXzmy8RySKvCi1ExG+XQE5ZmviYAfLLWpbpFIdrdXWiZkVzs1aEbUCWkwt
hntrlMujlBJ/EbMoUEhrzr2WXQzRdF/wSsszYymTFb8dPpMZxavbjARZR6U30jKw22QLRvPZqt9Z
59Dx4Jz6t/QhOYqas+ynOLV3RmwwXWTzWCmmV7mIs4hWoV7/7avxLVaiZ6CgULNWfc6UMw4ku8hB
gybGVyfi/0BkcrVtOhaItEeDb2LdfbDSsf2n9o181VQ6n5Rud5NXE5mKKgFTWs8t2zmKeqVZjAD3
DLY3ZCNx9USV+K49aNvIRXwwhWVEYJnQn7XB+FUtN0Xe39vBpBupp2lNeHdxPW06q9LuKcXZphcs
MCA7gdbTqXrQngJcYF2x14yaZb4i0wcjHHngUqqTrmjTYSNhsLwjg9J3ibRfnE7oj4ZZ63s6L9Q5
Ims44GtuFscKicdslt08FikUt/ApIUf8xKqweOktZBXl7ORnTRxRRUE6zJT0DWKX7dWVTVxpRfdj
OojJWFCoj0b2iVKWcc6dKDXKAY84TU9l+JyQzpSx9B9f02KnISdif3hpym+ppddwIZewvyX5GUe/
qp8Y02xIloU3+6OQMumyy09ykvLWnb5zGeYXhIw7S7R7UzzHknNt5KW0nmrtZFlnu3yI4qOT7ME6
JKyQVGLvXWdvNVR5Z6BWIZgxtyAPMjY3RfJugmY0FD7e/ZLvRfFDnilt1yZR6Ry6M4NIbaEVUk89
o89y2CYtlwoZT3xbX6V9r9QXg56qfIiToLMpYq3DXAHsy3+LcZ8zhOoUT+9YUFXnmalSctCmW8+Q
aWDDmEtCO5F8ZVxtbf9HiBg1wm+n+AA82uE8FT8DHkg9vC7Rt1a0gCpB3LmoVeJ2F1XPEfm0zVmr
04PFolqYd7txd9x65ypc1TXVtuaTh9nggwk/qcNu6n5m5hdWhoyRvkodX2cmU120HSXyAhojIu9K
Jtv5uNfSozmfnJhdq5n7lrlX83tZP5e8Oi2N9sXpGfQT2S373K+NMzs+z+kdv5I/67cm4j+aTMKG
cTYvMLG2lvNQtW8q52VUZ8dMD0btBKfvUOSEl9NEczIM6ncaQ39GhKpBUphJAByfwgjr0kCC5fTD
CbQpSHocmMWZ9bEduXcA4mQY1tXytRIHwSQClvUmCcdNYxxjlEY8MdwjPj91Fu8a7aZAuDc/ouqW
a4c+/llpL5iLvNHiA7woOqjHi1us268PZiyjfXeJqemsY2F/m9rzPL1igdqw5ujMS+gENWss5O0K
Ypw+SNHPFNa2135yVIoFtyrokWRRYI1eqvCamFAt0WplF4d7XECVJEq4ITi6Yvxlov0qKqVlgyvN
l1ha5YHp7pee6dmV1OutvdBdZZexeI4dcLkUX31LJq9h3hxL8Qqjg1twXkIOHfgm4hzqzSkm5VLL
9zmhsyOoVHLpYCtB2iNMCHEuy6Ui8+3pYgCANDny3BfZcPK67NVyBqnhxpQvsEN8Eok8UoJhGAZk
t9JD8bdSTc5Rgo3xaZpvTnERwO4mGnyre08heRC5wn7XMS4ZCUluRqZb/2BNL6r72IRBigBzqf+Y
TwZK+6ouj7r7ErXBkv+NMKFYYFWNttrO96pMUaMFK21Mt+DIzB9J85LAXZbqPoymgxhVL0O60VQ4
Zl2wOQztKRbYIBxmVDcm8jcXmlBbPnXaa2dQXip7attDpa+IK3Beya85uGzsC7A9uPKgd9ey3BTi
30T6YZGeF76tIUELwkhnDkmXzpknKTdERT6Bl5NV+K77Az6X6/dmix/Ef14Uw8OxyQ9k4L7owUDy
VcpxO7OTP6wqSHaTRXxxZ3JwDQ5EngGaJl/Jy23SKa8S+RnB+hsnvGfWbYqzfWZ86oja5xIwAMPX
qP6sZIQ+65loxfUqnNYRgGn4uYISoN64oOHSnIq00JCmPBPdrNIpwpUq54sJ6dnAGjGFb5aLMiMO
jyG4Azvc9MmPrYA4M7ZKemoAejprVqe8aSQUypZNOAsjSlbO/cYfq+XUwracgRXHlh8Zr2X1oap8
IhMND4KASpAbtGPpyRf2LKIOt+MVbICJdTdyPnt9laFO12zu/UIJ/3Wy9rOYJUN5EfNBKd6G8dtS
93MRaCm5k0R7ul+VdcMI7CWk/GdEbPfi2NInllZQwm4c4WdmGu7fO/dqQtKi5eWj4k3298KZOzbf
bfZsW2fai41Vf0TDB1KyrYVqAAUDksvrkqJh34/KxZn2OMt7h/fhNkDLLN6V6oOplV+b9Lj2l9I9
RbwpfbIrikBPXzv5bZd1MCOxRWyAvu3JJEGnQV9YKsMRnAdHNuF0xZcZ3eyONNXqwH4GN/9TV7/N
zqkAtvS/WxneHu0ffzEqRvmvtm4r19hV9pZ4zKc/lh9V94O+dg9FhP652Kj6TzEDcXaDuTmnDZcn
p3gPpMJGpmikwVI8D8xRkuVBWDdutx31tEe2QfjXMDL5AzHgCUZ7ZKNEr6m8q/N7gUpE608KRVZk
u/1+FRYjz0g4kQRshBTh0hYGZX/MYSkGfPs96apVtS0NEZ8aI7+NuKP44uMd9YsnxrscUQ4OzAiL
q+YygUzxor0mI4hu69uefjsEKCmkD2sCzrBEK8Vxy8Pgzemvwt7BAbXYo60eY9NHQTpbSsBwEXLY
G5KyrQiXKzRAstDFQ9izMsisrZbhUUfllIvhY9aMXRcdCuedfQGtdL4rrLc4/BXXnmxCtdh3X86h
6R9Ezb840StvZBH0bOQWSWx8fBCAjWoQC/FyXvU8cn4xOFWzgjNjPSDMn4J7KpzAk8c3u8AbBgC2
enQAadUZX/IHh5gLA5iwuzLLfZEFFmeLo+G+WT4i66kbzqn7C/gol8doOgMT3oj+sr5pbKR5iQ4u
Fbd+TerHUGchTw46UFT+tt8q385UecxKxu6fy0SMJQpXT+u1EWyK5CvNLjXaA2IPFrEdnDfFuur6
w6wd2o5WVt2bk72TXBuGc9QU9hHdzkyvgh3JuNwRp6JLv87t4zx+2RpPzEeefCqxxYYWQT0Iv1q5
DI3P9n9Lkqinyo/RPi3VjYTNisVgHZ/HBBT2F7MfpZz2ZK8WzbNqoLr8Uu2TMB/D8QWoYBUdFmvX
xqeCUKslwGrvmcXVZTBbjQ95ejNR2ib9Z570PAQny3mRVjBxiyURRpUXS3+O0tsgz2p0nFeVVP+e
iiOREAPp6Xm+TTCo8oQSI/vo6iDIibvcCWnxPr4v2oM7bGnkyN3+5j5i100WISDX8HcSEO/KsyPj
rZWDPlLzbUtgLH2+2d/jjJBTnfzj1Nxo6k40WGTQRYVczuqKCL0U4DGj6jDYj6k6nqX+SfZ4kOsu
o2o4ou2VjsYTdkvfU24kG4xJDTAVwk6ut5TpFMzMrukAFKHu1IK2JL5CG9vYXMBO+YjjGfHpizGv
p116nMDX5N03wAJmBKBVykOh/cbS3jT6W8oBoJOA3xWpx0y6oICf2CZG4+8wk3SezFh454e0I0Od
FX3LUK3g19e6VzLeuno8DO4NQwUlQbRbIKfOVBwwAWyScGvxpIt8l4zd4xCB8VlMTpnIb8OPyUK0
P76E9SUPLXL24XIyqlqsP9kV/hI/jfVXGJNQgqQz5TyoGGG2ip+oD51r3RY3O/c1rHKTGysqNkRg
Yd/QvXEFS+joEgUn3qC/NDlPc5VDmIm+TYONVfrbyJJdBJJ95DTciK1vD0eJqY3VNmcu8B0GziV/
ZYm2JRyAdDE8StsnKd8Br4r+AVQN4gtO7HDXlj8GC3YyZFl5/lXOVgxmQGY5adIpnXhziO1hJ7Wf
pmmJfoYXvOb0DEV7qBmBqvhySBVHz6u8K+l0qMrhgNSE6eoU/bVh4Dh7DXWbAmFwnrjI4udZJ0+4
arcM/s499uPAXizk9H+1A1y7fe2F8apnzdeiik2udp5p/DTFX2zZJwt2VUT0RpG/j21Ch47ejS0g
u+ZF7kVzqxUu3vg1cV9iXdsOLZre5d+ELiR8Luc/txmJff92tY+BqNyBnzjem8uhxOcy0yXm4jMC
s9766aLupS3Pg3gem51IqFWIn0mVjcZKmI5HbX8ATA/Nl2Xcm4pCzWBXc2qqXa49DDbByAfL1oBN
+bgwIJEQfkCNKMokGKBkj6j6dPXet6fBPLWsxUX8UxiWNzFC7pWDzqa0ZpCbai+2fZGKFiD83Kj0
UiRMEBrNN49bBWWAl6wdGYOb4XUywFgNMNPz++T8AAH9t0C8MguTKN1rZTwjVN0k1cTc55cz3gyv
rXLS7EORBkMGxZufjbW5tTy61t/QY2yZbnkLUuRttEOSRDmNsCEdFZ4iNgaAyM7snw3rt4xqlKLP
rEsSdG4YVwhqSfM/dbqozbOFVrU8aykPJz7BSL2KGtnXvl1xZs6p7uh9rLMs/gwh/AjsWMu8KnkW
A9smiE91cwvFSzZanpyvfROy7qcse9NQfs3kgtgM2mn6eAC68GKTMl2VT4V8VZonp30c50C2d0jR
HtNfZuhHK+cP1Le2+9DpYEz31CXqoWKakc1UQPgMi/w1VKyHKbnWyglH4KZbHnP7VIj3lPj5Ze49
WwBkB64ZE9AM4XbR2MtjvzMYrha01DF1nZr+SYBX9bCP6ksKyjqpaHO5vcvyxwV8lbMcS7QA0LGh
x9gnr2ie/CYFtxzV+yF5leCtcLaxvP5Oxi+35zdEdaAY76X+r2llEBuzb6gHGE5ouniOF2e4D8qw
b0hhFRWCDWLG+7bEJih3C3A/AVMFNCpd1vjPRNg3qxkJS8MZV9eRcQPYk6V4BQLmLZzUaKmzY+gy
21ecK4ZBb8nKc17N7MtxOTLvAc+WzPAoILYQ3cXnYSNucLIVidneDMJeBk3BDtdAT8HZ35heFql/
ToskSZ+2ZIR/uBHmIWaxpTuQzV0GCCuOdj/ve4hx6qprAvmJNr4noT7TVUTSy7cW6g8tOnRy0WnB
3MDo+m2irWwvCQ7F3DczL7s9jwenit6HqXo3TWXvLnLrCPVcVZDR68VjHLYRc35jnrk15HRkxv9h
USAKVx5HI73DNPZHMBBJHTcb3a4IdhIEQ6uH3lHORRadYkPZgVQJN2wzfltF7IZieoxmlUU+C6tR
9xarO3S8NYmLbr4wPlC+UEvAnuM2bjdJpnik9TyZNgqwWBxKo/mcMgeBeEVigJu7R40LF723pw7G
plGM7UK0u0cgNva+v7m4992TMCUl8lJudHft5vJ31kO3Mcl22oRVwJ6PyxLtUcPdclfxEsMNYAmx
qQRmp3WXsmC9V7KkH9r9FIY3PZFkrpC4NizddViKU6lIP2OrF6rQERkuO3FycjigN9ES3lAUXiaC
fMrIetPrfiO5NPtMx+mHLkePTtiT/GFOXzRisSZ9eemWbuvyZ1TUkcMcee6Ubk0OjgbC8jIvCHQg
50Uu+oolUCzt3FXF3uh4T5FUjrHwWsfesrr8aBRnn1XjpdUmr8Jf2amf61ZTq/x5DUtUtb1op0fG
kW+jHI5mFvrGQkavFgFQXlhjI3hjy1lR23WM5QH1OXOFhNd8UIefIbTITlH2CfdJrFpbi5UzeFpm
ReoORftdsbiCBW9vPy+nGKROkeGB64V2M1S5Ff+TFYnsMzsfdZkXx+2+6XpIkn0wqBMkQfCybPji
cT7YeuUL7H9Gtr4//OxczOiZf12wtKNmHztt8UlquoqKik3q45NkiNTb9S5SmMmpTH4ma/JzhvCM
pn7V2X1MSCzyLBnzS4n8t634vp1iW1tcUUhsGx3RmUEJuaw6794M5y3hpohr0H6MfXrIxtx32/yg
qiXuzjRopvKDrXLuh0sMCwZEU9uyilk1h3oJcgCKnm+PE0mA4Y61sbkdcN3HaUTkfwXHNOQ2EPSl
ukhOmTOCCIyCUE6zb7oKoqJmm0/1qYo4y53lxUT5KnsK4gZ8AeRZ1l9y4Ul0mQaqantCX3TIZuJd
sfKFbkxD0q499gHl0EBb1151YTzBtvUBSD4Ab8yJ6V+Coo3eGh5eWBEk3wz30rCJ6TOLGtpG+mT0
r5mky+uwxGsCZyAfJ0dGUz9ZffaRzgIt4Owhi9xPRQQzg8pqqCnrMIQigCwRnRX+xFIp1PJzyzas
7jmSqX54PFLuj2aoH6AHASfhpdBKz0EFgYAV0zYS8IVTPkzAj/Im1A0FBg2O1cbHMuw3aVj7ZcVu
G3cDrFgkkbXXVlxERJshu2Y4X2/j1tnrDFiJa9ymctpmvb3RMyMAleHrVnmlzDzi8qXToijuFS8i
N8vRsa63Aq8QTksbE2RSMg8zwX6zIEBskIKxyjFk9c3RBVZerT1brEVMEru9SdXbDsUfHA24scby
ro2s2+R8kXSGC2PZ2kb17JAui9LY6QnlLjkxBd6hcsiY7Om4/IiIv+iug862YbpSnToawq7KPU0Z
d5wMh1V5Pnetr6PNc8f8tR7SI7Aj1UMv+7DEIZRVs3isLGSKqCjoDHGupWb53mkmqhAMNKGBJjbV
1EsjGZY7/KCwY/gjPetZSjKLty8OsGVtx5TN78K3yGAUa5IfhpNH9NjOCO3NIBzUBJCSc4GFrPaj
EWm4zUg+q8HDjfhR+T5nJE7JmI4wsRq+HAVJ+xJua+K58mUsPKFYzDXSwhc4k+tW5drFNBQ7Poot
L5rWfr3xjLI8qw4uY42TpepKxEo6oDvxY2At8ebM9GITAYDqoJzmKlVh9eYCs37X/VYU4jU/r7KM
fKH1aRLtNlzUrcF4r9aMi8bov5n5MCJJamjU6vDClmcjNfaouwPgM0/ked7ZCl9qPhw5iWBQtpNb
MRNNxz18sUPUiwCjlI+PbBu66V3tKVXZQzo4AwnhuNuF8lGPaEQdNn+autBwYMOA6oXtz3c6inJq
uHhQHl2D9m0sDz0VO4Rq6NDWBJWgBUDbYnXW7cCd/pncXhL+eYc5skOjuwkrWfi9wOzAv9VGtA09
pbAZLWjfze+ZkC4E9188exyweIdN1Me93b/nKB2NPH0YGdD1Ezz1ucTbFZ2Stgnw8bPi6T0xZQ+m
WR20ATtcJQNdpI94v5mHsp1lcX9QhX7QTPevEYmK2AjzTVw+VWSLrit2Q3WZyfBSTG5/GFiXF6F5
q7Texz7PT9kVIMRRGxocSJb9PisM4vvOvlJ7fIxICYF+S4Y8iLKy9S8sdRZL7ltWh+dlwJk29qgq
4+jZLadLnw84BxH/W/UKS5z5iAxZBYyYWWsk2ARByicpKwYuBxNjIsLrdaGibBOJw3EaKwjv84ee
ZqRgSkQ9lk18Hs5t3QN6Rgndq0eQJ6wCwpokBgs9d8uGdRv3E5RPhGshTaruLvtVujnb3SXW3YDw
opM9zMOeFduPMxk7K0nPE1PGwtS3dSTe1EjuhrA1r+NYMT50CLGoXHoax7fZKYcC9pEkEdNuHD9a
W8dippfHk6rSToi2uzZ5SAeunY06+asM59d1lktLwmcNp9Y0O+rC8jiCI4P17U16fLRgJq1qGGpe
f3YQpK1DIGZKgkGMprfMTKZlY1gRGHEG8JXCje0wyGVAGa2XoYLbJqFdNdsZ8VFP85HFlHKAclNB
UkbRRFtEDbtJdzGBgIJmbb+TOYvXDjN5ObXVwYxNTydNoZksim6T8QpxCYvBTLyXgZ2XaCwHJOdp
aRbbgQSYR2XGm5/iprtWtSBNFN4IbZJ6d3lB67xoodI765pI6nfNqWpnB328D4okxs4pc+c77Zx/
aqu6VxXkINMWIsheF4M1lm6duy6125cK3ccbWTl5MM7cBqM1II0WqIUMUk33oQ2PZ9NU2VeaGvlD
JZCBkV9A2mwQxlF5NgeiAHEyKHQ71vsgzeYEPed7ybohwGKYYBgvBW64NoM2HIcPpCdj7YyWeOIN
inUEeQzydJIqVOe1rlv9XZsj56abc5F5w9TqgclM21McOOhaycQhk2F6lLp1rF3SMMwWM/Wij9r/
zOo9Ppfi0pADEnSLiccN2+WeTWy/bTIbzVKHaG8SWIp7LJGIh/AwYU7rLoX+S1Y8KtsUTo7h2PoX
IHBUWxJNfFT37PrSKDx2CU19kQ0TNlRXZ/WEifoRZVp8SFs8BsxIkoZpbJM+D9nQ3ovOQsyPvHZ6
SFzmx8TrE+GiY9e5p8RwOMSXRONtrBP7WxQWKSXzwNjTASCfSdt60CwzBMnUKWixx/mJ1f8uiqBg
27NNxEMHs6kHP8JUSo7Ft6Mty25I+fbUnPgO3Elfw6SMEdqojuGOJGwAG6WfwiBirTjNHcfnHN/t
pa/+sqWnx02qki7U1IWLENsmaAS/sD4/Z4gltuOgPhXT+FOrbXosLe1SWDnBHLFNPZiWGUH3633b
O5iMLcJVbm5S24Gl9dgj21F7Z/3sPqNQnl5JeSG3HF4EL8UsT23Xyl0E4emkumJ46TudVbBbLAf6
SHw9yLLuPCvmrSSFYFupevOjIpgMmmWS+5LVKbGIIuFdSUPWO21kUKKPhvIDAzI/aBkm3CGhr8BW
8P9jD8aUypKBTYNpuVH5/9Xjd6aSheJOpBQbs/GUOI1OdgsKEmqXOlOOiFVUhtMdA2srKjikNIbC
zAPzVzy0q/hzKa0dkrnkjCxG9+EYDce6JDyFtWg/HaReIPsQw/AiJ4kzw3WYAapu9QJrmPJUKpzR
GdYWdZOnJt65FNM7SsbORBJi9UG1rnnq0bX/uUmbb1cDGFkAssGRmJF9KjrKsry2JgYZERV1Ejse
gfsjA1uOn5LUqif+FxxPOhvwSi2Gq06YDgfotO6iRYTLjsFC0Mnkl/DpBHnzyFiozFzMCg37r7gp
+KelBu+cV/w0mtE55L/CMs+LmSu3I+lhjlHdOoxD0xRWpQLsLWGAfhySEdBbu6ZHkbed2lQWtlvv
6yr7NsLlucgmfCwXmYibExMChyWTOA53mlH6Ia3ZR23FUa7XTyl1FOimmKO0cMzxwQqt8p5NhsOF
RC4+HakZHgCZr5kSmvWiTANTTfDiOyvkk85CF29IJ+ZbbxdQzCrpINplxOBPuvIhXVrYgfr3PZu1
CqOlLg/jC+kBsdzxo7eHpFsaXn/mr1SEQ+UXoNCAxufRj+FGn9Qny0Wbyuo9ZzBkzi9RXjPwDjcx
oRoheQY4yyMPyykHXBGGf63a5I/q4IS//Sy0iKV4mBzs0HkIuQOfxtFsT1A+04dCgahGwJvLebKe
F/mibScrgWoazAYlrengQM3bTh4sRJybITIZhVD1pJanxqOrkbc8iGHbtTk5Bphd6z1A0tQjC5cR
K1BPNiRpo7Y4cBm1ppOO1pHBFfzBKAZRXEQHJWlW0CkXs5FqPICLolmnkTgHZE90Cue8fS/a9x3+
EX8My/jSmGiJdeqzxQlZ0EqClwnXVzdZr1A0i2Z5VxbW3eaoGDwT1uc88bT0erKVRCihjKVpIaw5
ZJSvMEMbJwo90rhZF1ed17RmGHRKazL4SZvdf6SdyW7kynZFf8Xw2ASiY5AceJK9lKm21JRqQqhU
KvZ9z6/3Snv0bOMBht/g4uHioqSSmMET++y99rB0gEMaP2TcmGTB2I3nqk8kyZUiZ6wjP8GATrYP
sriAVxWHlhwubh8+9dTk4o/l8zMUJInYc29alfAiouseV7RVuyES3GEKJuTI8T5XUg+7XAwREy09
C0xwjKlZYFAL+7Db1skCn0gQrwgDwrf47JptF7cRxgX7FJEaibZxjV9iaHuiIlmZVtRNhWG7G9f6
rp76bwGWd3y2TGRYEML0sZ10ftO1hiURSSWDih7fY3Az3CccNf0teI1D+tLqN5WOf5Cwgn09FVyt
mPSzbRCy9Qui8Xb0ftNYhregaFQN5kA5OGtBEPM2L97LxlVP5BuGnySOxHaClIDrQP3q+yrV+ySf
JENfD3AsgmV2w8Kgv/FX3DYGOOtjczU9pgqByuNes/f6rDjkEW9gglkElE0XPDa5wsDYyXOezd0D
KYEaa2XSINhYyppJXP301xwmj19/cmsd8CRF9ANHAVOJBzfEbIO84zT20zi7g1PA/CFyLA6uWR7q
1f4Nh+Q617rzF97eP/WC+WluvIfAOvNdGIcEemXALckTzdjv4diZCByD7Xg2rv1OQYqoP8/2ui0P
HHHSVSo/8aFTCWkjwNFLUDySoXQvxQCvYTMFU8z+U83uW4EHdu/KqwCWOcK5UzG+R39KxJUkxHqY
tMQ2FeAKLpW1afCURAG7akMD5BJZBH6HHYmFxxLNwUfTY9eETYEJ200eIlTtZpDbSP0Me64RiCxh
FbMamAP1TTPoMyiw58YMiIP1+Kgn51K2WfMWhm6K5aFBEBhG/aJxXLMB6cY/heoEO2PzOvUx+y+v
eKNdIL4zcTS8utw/uMPPCLWacPoSBk9LTWFQ6b7kPvkpQ2aS1zen6GZtmvc+ne19kTL5GeuAMUog
6mSmmj4ajSv1izjOy0pEsHgQdf7WRNeY2OKxzionR3r43ik6ApFUbJthZTHg86bwUSY2xdj/zcsC
SEdaIkZhD7IuK+gGABWflTQaxm2tHRgMgsc0PMqETnuKag2GftqHNlNPfHpkHt02jVMebTL8cqGV
HOFnBOeFIma+0wDzAr3tKZQ1hMOF29EWShfItE6r06Ar7PvJGFRyN6eFluxYjQSZn3Z/He0V+zwb
YTSsGK7z1ftKUOIOZZV81HVJomTh4lPnzrpJYbNsh8VrEA9Wdh0+xIt9ucTFV12I4hM+2tXEnaFK
7k3LxsyLPGz41tSc12ph+6gHr36WKpXc6kXcrMDV0hfkDG6cvL2wI3Q07iZVPDYnZwrc5TC0maH+
1J/lDQ2RE5/+UOIybJcQkE6EQfyNu4e9aesasEQv8QzO1VzupR3jI35aAcORwt5HGU3DV85HO9s7
vvM+LfZ3kbHpBRpXHqBpg4ryRvd71PlQbUs1PUxjN765MsD1bDv8UUl8pQhAWOV62L2wvn0RZCQp
nXI8AkmqPzQ5a3xG7piQg3jTMVUkJ4wjhgJU/3u8tl5z0fH2Y8HN+dAAY7rR7koCOPeX4qFb0N4a
L+j4j1xuTpq9ON2E6V2cdU9rS7yPGU4xkGWNeSpABLJuXQR7UmamTVYOAAAIZLB+4ndCVWWxS7re
Qz9pXhc7+U8O9SOHMR6Lc2gHtWegadA5Qcf7LpD8jWfi4NCEQfudXaFs2E4YFEfPeRzgSf0BjDVf
emPGs1ZdezMPHmpw6Je/rVnNzilEzxVEDBc+XdU2Nzxm4LCmk8WPdDcGtrlJ/MS/yVtKZ32TElyd
aKqOMbGz35jLh3biVClGdDUUSn3ViokbtZBIUPEcfJ3XMwO80/gTfo3dZt7g3lelaj4y0XW3TRtk
T92chndKj+m78OjuVZNDi3iWLIdxyVg3gbK69VhjMA8OJiZ90i63xhVfK+Y0B+rbRlSA04s0cG5G
ouYnE6lh7yKKbVNP1yeUEXwKSnCS+3xrYazV7VQm9nMQDaXnbjLtFJiDnXDS1+y/HF04AwktkNuj
7GLYz4mDtBbI8CBH+b0O/U+7ELgXqVh++Sg2Zz2T3GYBX90Ct89+rAIrncjn+YKD2/Zbkiism7vi
ZXWTntMEadI4uMccm/6uDe3rhllr0wW9+ev1Lh9HpudtrMflmQCX2s7spzaEzOSGHT7SanGbBMuV
GOTU2zmjOTnFW8m5v07xvhs4cmnmaGmqJTfURbU8+HMgd0KwUR26pYaNgHTlYmcp3H7PBx/IR1h7
59aT6u+kCDd388B1qE+c9ZAwdv+hTH56XAKBUS1umPqh9lwGKsRzYb6BlHWbNu5ZTDHaBswLmQWx
dmXZzF5k2D40zo/ay9xdZmfSMaEuaZmalPU/7VDHb8wYwU/Chb8SePj4qyc9vdMVnx4rAjSk/IgR
o/801Xvc9B0LuizbdnBID8Mo7d/EPpsqO4XWnZ6aHFDkoYhYCtZBxFtCLe1to50UKIBwCFwyY0NS
y3+aqQESUZGVQFZcknd6NxeuHQQhabce6g3bpXZ3paWerVOiocS4mpiyuWKjk9yWTvkBWC/bURf8
knfOuwzoUsFEPV7gU7WveJ67exbQmuhhhGIls/AcEOUjMNhEX0g2LsMLkRS/DtuvZoEhoiik3gxc
Fj+qahUIVhO6ytq6Fx6vGqSF/s6b1t0yqxWnuDCrOrsqqvo/s+fYZF+lfncZvEiirqvk3GLYuoUC
Mh2L0U54mNLypegJkXo5tbxtuqAviUWNzLjElsJtwNVan0q4uQS8iwz3BqrKmB/agvN175rZv4+6
dEKIlvrcGCKPSxEupxUH/A/DhhSjfZcfqBanpIWYwUVmK0vM1FY7FTiSfoMAymmexPt8rZ3d6nmT
h54kMLm3S603nm+hMmXCxV67+O99gvKeKR1lu1Kvb3rVLIxgRmnk0TDC57lgP6rDOjv1Un5mMS+m
pV7YNHTNsrLoTOv255olA/Z5VWEVKOaY5s96ANnkSf3oy3ZEZFfmPqY/+SkUwJfmEUvMPLB7A+C1
7ou4a4/pFF2/QvDq9Xn/W0n0ta4jBqDwmO1YEBTbfjDBvliz/A/9wu0lq9MQXlyYT3bbafZ+rWfl
w2pqnzB36x7qPvX3Ode126KOezZ9LKA6WzIZxNK9pyEneGqEO+wC20O5d9DnJsx5SwL0dF7z9RXK
bnVaq0k+Su3YbeCn/SPZ7PJQq7XYLp2kzJDL57a2Jvydj0wb6JLMCqsWR7KvmDU6jvgkTaBtlfjj
QsiFx9yvJGxzlHQy4/izqE2jpMdlYOumzynt6oe0LNwvwAHA2lyk+wKo48q3zGZvnRvnGHdevLWM
Czty++POzrK4W+sFo4LOeJzgF1LfPYKUycDUH8pFJoTXo3DXezZ61SnbN14ajn4TrVMQXO+dC3Wr
jPW8Go5IdNVx7kRxSOZSPvIpuG6bUDGLGAUU0Bn9A2MRQAoafg1N6G8ckmZH5Nt8L0USv8/eIm4L
MbQvxcATgsOiwE5pqRV3HHaiuREObs24BngK3dgHawJVlgVYVra/ZJw0f6almH+gvQ/U2dOH1kRF
fV+O85ewNrpniih4rnAwB23TEIpay1Ng6+lxrUt7JgkMII+V4872LmgZHZWkBQnEjT7Het2y36jG
hs7riF1ckKBxJT3t13nVkcZpAP5i4Vsn/MewkeEO0/5cLpsFlMMh6viwSST6nWwFI2UWXR9gDrJl
QbvoCdWsP7NoMK9dzKBG5ZO3LcfeQnf0g0PumuIkEKo2abK8M3aif3MRhsVhBToFnSg7z6j6dZ4z
3kyMKSx/IL8QoJ+PBkji3xjbGHGWKTyJguSoW+C5G+F6IPpzn5EJmHxjswmxO0gObML0cZhiBkx+
lQ/Xc2vjkbHclLxu9yX1CASPK9BUQ/trEThxEze8Dy0x9nAp010LWAqnSvw3YVTdWDn/XEbMxG0b
6lM85a9MSf3WF86PXDOwbYrJNO+DzbH4yElehqz9NjRrwEggXn/nKQKy/uIU90oT+uxpuHzwINP/
bOocVdpoTHG1ZLUVJ9/F6rMQphrureYNslPUXtyIxTg3UWi4OrNt3bfCAMrzvOIWPh+mkXiN1PW9
xgvLnX3xm6sr6pF2cKbMvVZ7h+djG1sGtsZIe/QrLsCTluNblJbhvd8N7aVKynHPhQgX31QkP1hk
kBxvcQMnQIrjzUoKarO2ye+gSKrzWLX5GRsG3zroJK78EbboaujlJc9qZBW/hxylI3CFjAQm/wFx
TJ+GtZRPbH7wc3cl7rORYAIOnevvIZIp08faux3yaqN/uZMo73nmQC3E8TfsDIxqiQbnE2qsEElF
PV2S9HrXaaRSRA7gej1BGrd21MY3JZM57OjQL/R+JoB9HBs6o6KmZa/qVYjpqmzYDF3rwYZOw2FU
6rwKHDU6xmuMXxPrV18RscCOtJmBZx3V2j/nyCeoIcWPeTCP+RDVe1FF0xGop/j0rgZy8F7B9dPD
3GjcFkOuK+7s6PyW+dQeks7MDVDXut2nqRxvwY5MkO/TTwLW4bYoBM5d5ZPajRpxCIJmOcerQVYY
YRXBlhsPzaAEty1QuN4Qf0K1KQ4RdgrgZtl8qcqKi0UfYGByGP13samZ4wXOicCq4pisnbePlrzt
D9jQWEavwbzV1uHSqPBr+e3M6nLuzwGJ2OXiLyUgr9AE8fXozx5jNP7fkbu+IlAR9+qYnM51VSmK
8fIebDnrUsz8EAG7kwJi9i27Pn5KrO8/hjHO4ZYCpQda0K5IKjL0vI+yFFU8XaoKmzoeXdJGpGji
q5G8x9vxhy2xex+Wc/wgfRKAJfoxEBMQXKrOv0XMRhWxmggfe2xW4hGhymI1bw1lbqcYYsmRICyp
fhsJeCMUr0416FMbrdyhmMyPjiL900mkWryydmd09DlxRz+ZsZ6eYvBIu7QlB+EMTbKdOJW32RzY
81jSAuXN5XtEieghCoj1Zks1kQyK/X0vF/3SVnSW9xPDlXT6/KCW6Wq95NdamOojjXxMwL7D8zzy
kdKy+8NtliXqqsjQpCtxUgglP9TYB3y2xTWEgO+ezwecoqkbyWww9rgGsTgPgZsWve5BebhdcOOi
oeMSLTxYThF7kBdNJn7cd2uy/CTH0W2DjlgzHMVxE9orpVwuzHqtj4dC1ww5U54xO/ZTehvoedma
cvhRNghOQ87E6k0Om184USfljf5lMmQANqZq2L01VcdDk0ZqZqHdCruci0SBiB3n9CWsiz8cwNDL
S3tdA1Xp87CE8w+3GCpOpZS4pu/hCLex+rkAXLuYeckY7PH2BEzrMCbj5LVsUvj7K96N0JvjQywQ
740NBZ6OVVdHvAdM9n7wHXnFZ8/tkh+KTI4rhQjnem4oKZw85ry6BSQbQ73j1ZdgBkBjFK8RIAqs
alh6BaBspNI12unZSn+TslPYRc2aoCE7ukdAbQq5FZofWb966gdBTvmsixSjh+bPSZNfaAUBt+hi
3OVTyEQAXgj3ahWeViIEeHxxzM01ip0Tst9IR1a4IuTAzhPnVAxt/Ct3LFsC1LGTcub2Nsi9aoe/
At90CcTxNi9kz2vV6Wd+NYy0AAuzCzWdOFLGzj3wQ6Ln0A2+6U7F+N1EwTnXLXdsPjMQw+uVK3fi
INoGectrP4QFHoUEU1Gux+Wcjw3o/KSKjpKL12FZRuTKOboyQGbKnUKbNrC4o25vdFcdUz91f0za
5j+WJAKm4NXplVGhN25HsDKa2OwMTCie4mYft+pjpAnvYQEfCzZbkjAODe8tbQ6TuQnV94RKvRPj
YKHt2Uj+iOa4e5N+hgOTAA9aedcjGXX8rToHy4Poh/a2NU76YnxmZNVri0IyDPu2xE7m6DT/Dp00
e6r6CFQn7+9PPyGgmo1cDaGDz1uUcWJZplPgcxdY1j62vnK0+oj2z2DcQo0E6jOz60vnJ1DR8tax
bv8ZNq57RYrN7eMoYYE4ftZtZV7/QVrQ3+MgOc7Ztu2tSrkz+4AaVifDrkFWgOSLsZuw4XIsh7j4
tHmm98M09z/LgUsFABJm7Mn/kpAdqcUM9YERAkeL77bI8t08PMWNl5yrAZVUYk2b9XiNsOgp5tSR
2YfPAp8LO96Efmmcxyb2i4fct82TQsBCQb0qwNKQ6LErrst5sZjhs4SyBUj5xD4mrzz4mssfq7aB
oorJ28VCrfeByyhBOhB9JwJvUhlOq6GBzQDgalCoe+n8jZu8PPlO7x0IDy9HwIPtaWzoDhC4sT5z
NU0rRmvTnSpOjJ1ZO85TM2eXZcLzsQhJ1W4Khz5saNXKc7RLjZvjjtsylPqJxA1EKk6/Sn4z+jCk
ufn1Ndy2t53DQLFSHrcHE0k/poRC8ZyWEXc7r44fJbFyGPxg2m4GnfrHwZsK4uq2OYbN2oPb8JbP
lhaIA5l4zgs4gBz/RFfZDvRvebyAzjKFRf2/ZkkYD06StdLL3GMVF5NY7+amp/6TvtMjkFcQwILX
7ySVc698Mx64eqnT1Pbx7zpcu5Mrh2K7VvPv0aVWr6+K5G8JZw9/49wdZDrVh4l62YOLwgW/KtIH
uWLOLQwDbgH4/2Do3sCFigctrmRnjvmCvJgm6jhD4N4smjT2GLkgFtKw36+68/CTUo5R9aP92dYT
0tz1sF3I8N2M2glv/RnNe5PM7a/MMf4vs7RsDitbVzewftudVS6/D0gBUfRRDFd4cmPLPWuH8OSl
ZGxC6lD2JX3J0CA855TFUbpPosHhcI3KvV6wITfK/9sbBwDUFf2FugOuJ86glsiUN/vaoBFC1+D/
Ii2w2eyc50hU5nxt931WTRHvIa5nG4Im+BIGV96EGfu6ySr/iU0ODTq+/WCyUBe4/87ZghJkSIEp
tdWAlHcEg7/Zxl3tUtbztonwYC11FS0dWTbAfMyC9CZ3cWvnMNNscMZoSbAtT/OfXumAXqzCmjIv
kjYxkJezk9X1uzuAmbEEzPYDj9ODZgS6Tcn8b1uLAyVP0+jOYwN1mXj0eUn1Ez4H3P9ltu6KsQIV
GLu/2QfpR0LmX5j70OOoLz6Ok+13TaTtMeD6d0vbhDz7aukOvH/rY75y+KVtGZDvLCZMyiY5JFkX
fLB9mzfcI8WmKbD5BpaCinJJu23SIpnwAG6hlaGXFHgna/ggG1Yu6W/EVhhImP7vGBGzLbdxUma0
WW/nqsJj6YwI+X5prpOc9wIIgCQEnCBQcxAPCbHE1xD6Eh9jO9HVmJbVNrXOFy/5xIAT42Ca0tUc
0tCLLrha8f2taKOcxhhpZWUOShTvCF7RvkFI3C6jchg4neSMchfvF8djYCpq8XeNg9eWiMurzR0+
UiGA6SdvmMUdWeL2EOQJMxXRNoLzmtZdIMWb1cO/R7mYv2tXTDRxMbunSGEliQAntJA8PPat9xpc
wruM4ERzKxnPSvB0rNVa7+J0heIVkw4sRfQMd+S00opHQqthP0cHKDPYkiN+kVdUTpkfs4IkNaMB
mYDOEfsuh/4be2LaVqIUNwi8QCjypD4Lj3NoG1x7dfS0eA+OwAHUowgB/iKwk1XecZo7eQ/Y0t9E
Rfxd1DncH/Z2F3jb6zaR6ASBTapTwArjhL8WoIFkrjkUCkLAnJRvXcl+nJM3vtHwEz2c/QvTcw3R
cjP7vbeb6KTZ67JJ3k250PyBaohREw3/1ndc/Y6vyT101/FiHMf62CvUZyQxc17Jj59SQFyHYsY8
myQjnI0Jx/BsiuotS7zy2XEJ2nJ3XjBqoX5nef0SLLM6cFzAgGPzcuoz4T3lsVMdsG94bzg5AXjk
PpsoHAmsOitJXpUFzZwPUOTBLh9EBsFjM7Mn3fnXrZBdA70Ccc3wLJeywdrRBYjOfs9LAgfpta9Q
OK8mK4BU5HH76hQzaCx2hPcAovlZ93XxBL4dGIcBH9mtdbcL3akGAC7Q37M2v4R5vb5UTGIX+qYf
JyAVu7QcvjlduCsH0cBgCBY+pMkEkAjjrou9Z2OZGGnIQGaGvYY4QVNGn483NYTAS1gg37QN4iQ/
TJzGs5bYh3txBKn9M/Z5P2zKIQZ0jPErzMda7Dw3+wvws7oktT8wD2Xtsetw7YLjkE9zNH2SJvnV
gbW4mdZ4eesRy3fsY8fDEgGuS8o+YDSI7R0bterYhSN3FOLRkBTox4loPfpPJxaxaIBsAeLFFpZM
sMkylopFbaut7mwDY5h3UUtt+xe12cWl8RN2hyODrRBrfMflruGagtntufaz4uiPgdmFCzrRJGF8
1KNOf2Dvm7YT5xtTMy6fsfJnsJzomV2ZYAGvQu8yq5qAbHZZm6dOgDmB2C8+3Hpwfyfqys7yyAJZ
OCvbFNTpnQwnb2uHbDmUa2gPvgja93Tq0BQ8rsgUMcODd+P5gsNcfnEKEDLtxMyOsJw/gKabO8CN
vFBV1BHNYf2cl0FxwS9aMF1VTCBN7XxxFDN1gR4hlSGCI53c3pkFX7ZXs4aW1EbwokIUlTQLk4Ns
kpHaxSvoMhtxQGN2g2atkbTGenhLsHO9CwY3fLeES70R1WoThJQPpfUQv7ILDhnN8+x5okXkKQBB
j7N+6X9i61YHcGtcTKzBZsM/0rfJ0+bk4oi4aQZEy22GYoP1Pc/xvyZ521yarGzQTZrihiNrfVW6
dm4Ve/tj3gycM0wscmB8wgjDFTH1CNqF4hM2zTuegKcBdjsIf0SmPHitp9fKQ9yTKDkPzez55wiD
+XboMc+xdY15VKrqK5Vzvs+irKIK2bsmxin2ew7WStyoYqA7AcH2qFWWvKhrBEx4Mr4gmmXfhWYJ
LTCN3YsKc2krh3kf9HN+5sJRPa5zYQ4O7WYHgCz0EdjsLXF0U227U1pR5AInLkCr9ZHYaUHZuRHk
5FPh7zUGR3MTF3fkVQGRDCGrkbpXZDpSxAgfws8VidK/JeMVq+GDNm2nAjcJ3k5WAVj3Zp2sUPXb
as9Jkuz7EvskOQ33wLNAFyStmoey1S3e+ipcv8IqNzwCV0NHmTS3URelWFsdyOyCfwcZ2Ty566pZ
ys7VLjB9cPQ1vy7bQiAQISgvuD5vaMzikxYj92TT6jmc1/bgGKn/0y9HOJs68Y2cA0qNsvnDn/z6
jlxT/MUrbr7DCoJRBxhogVZJhGqgGWBHi03xiDC8vI8VZwHb1+o05d5r08ztpvX4Q0YZfulVqoaG
G+548KYxD5jlfeEuvnH1nDw57GWOq1ZgC/Kep4UP2jkd+DGAg6dhheDJwMfDADG8VqogRdXnCP/8
JrHMWUEf7weIxCVZWYb2+PovIOwE8bTtvccxi5vXyoDfgcUbR+dgzswt5r16Z5eFtafQy12TFj4v
8N6/lyVaGX19+TEaAh6Y0QtwAbF3ZxdIz8YStJcG5fmRpUYCDrb8TU4l2sOKjh5t3MjTPMKLS9ke
YiVSxa0fReRtC1UdRw1NLhza6GFu7BdE+vJWViNhXj35gPXDdbNwdbunTopjGf845wU3djlX4bO1
WCIjr0ZZKYE5Zqwx0UJatkfcex5njzxBItEf9AR0qE9r/74dO16fgbnOaeQ80llkKIf81hZBYCnL
qE7gYXf2NEImp8THTcX1TV0Rz+Vp4OMI3pbDauoDOkkTkiewMrpnd/FpmuJleedEdC3hXXSI3kDJ
5OKa8Cb169/RdYIum2b89tU4fBV2iA459V7A5KCvxE44HhEwyx9iXCLaX0zPggvWbJpizfG0WJCs
QQ2GmEvOvUfGmsJQeiQUMAGz8JdUbX/uPLIBbmCWt85rFAJjaG6x4ZAFt/LDhx+RpkhOAA57F1wb
PeJQNIOji1XiHmRXQggLDwdddtOO0q4B10WNnJbjHXZIT8uQQJmf1xQplOEM5wlqTx/kghpEaW5r
HPgHq8fgpinW+uhIzDPD6rQnPnhM1R1ie596yS5ShX/OMcDuGO84jfrhZ42L8NRhmHlu/LXj2aIb
EWpCekCPnm5gfPJx9Trm9kX4r6EUz17uTru0Wsxl9dyfanQhyOe8VfuSJQUGS/95IEB3yfoC73bP
89G4uLFzZ4hPbFdSIA00YywB9ddtU8N3Kxo+JKimzFyOBlnL3umOdqt4N2WatA2Mbe42JLC7pVs4
77vqLAOSAXogHwpIcwD3UJYnGFoCp/eQshZ1m08GV6YczKfwX7J84Ag0or+BqcWDCw/IwarEHbb4
bUzLTnUsxkMdtPU9z5W+oZBtBRy1egQH444uvqr8wwhEItbr6w8vG0kKj87gbSQ3VByKimhJi/UD
XY9buqclZyUWozlryR9lBGUc/ObPmg8XR6A0O7uSUhlNS6wqCbv3tm27J9HR4Rg1fnaMlply8ti4
Owy5n2z+WQvC2bxUvHf2to8ArdcdtAUS2Vv8PN4pTwEH6CHgsF/Ur2H2mkvH6p5QESugTuJUznFw
b0bKiXaTnD7pRxNH0vX+wS/M8E0xkb2VQcr2KBBf3qiLQwtq9TmYgs/Y8zGztSgILND+4OeVe7Y3
XFSTnApsB6abX094QcxAZdZo0f5EdXQN5ChJ7hswjRsevIUEoKGpa2cih5x8QPtWNauKT3yti9Pg
6OhRuX3xbLg3YhLvZ4R7JOpbHqqvpmdPURcVFwg/5kUUjmI/KYGDtJNi43lOuZsJ7W7MUsIjZHzb
zishTJyA1X6IePP1IRsn2vhi4nDJfJydWBH6QZBBzVl6qrGAHgau19+m1Fzs+FVwFY/Fsvfz8q+i
LnEH0yn/3S8I3a43OJ8NhV6IDboncWieGwbLexZsMKdEOP9i2vvAXWYRXYnA0Gw679oB4Wga8Sqk
afWHvxwf6Wom1nHtGKlStlF+HXe3c27Mpmub9inm2DnFNVBMfH5sKNirqpLIOhYcWlRYZCjib5mb
3rsUP+9kQWDWJNygvJmmlI0Kl/BGUWjCgOUtuIh5p4kV1MxA0wcmKZxMndeut0EwwjeO/ey9D1Gu
fcXSoct4NbhiooUVYOI2T1KczcjAEHTbDl/O9EG3JNJylnvARAToflIj81ydWNM42ywj7jhKveyx
TvvERwhOiIl+obUkKRnQ8LTrx14fVdaRRm8XChHYNZ7JmjykWea/YgNKt03ZeEe8LaCcoHhskftj
YgIDr3589QRkBP5iz+kubm8blg4YbFgTGO4Xw1JHe3/0/kbBMEZsSOf5et13wFaRjiIx4+6qaTGI
vyHOZDC4MOZSuwy3Fl96xADoDn1Ln1XEKbe1PvMk61H5jt3ovblQE4kupSnt6cCBY1sI3JFVqwtz
0bkqfknQZR/T0IMEtQ58c4CFeNUi97arIxQVDBt/7DQPfyMLpdDA9nXy+ttHmD3ivaHqevGX63dX
/O1kYXajZpkfKz7dQCEgB145pYIDeJv4QLuLGMaPeGkAZW6qlg2ln5tp11iRHVtsuDeGoYo2RKa2
Tcfrloybl51aqp1AmAI0S3wyKkOgAAJntr2wxFrfLF0IP/hvKSvoY2dfDImzN0O8ENvDgIQDUfxx
BpyXCHLNn8zqhFtCRofA3PCj0VfWgRlJ7Vvt8543bAPJzmfvHb20Ka/16OoW7giv3HAzHckWpN1N
NqD3gJL394r9HbAQ7UEGSd1bJbOELtD5oBsyyDWrUnj14+ioN/bZZCKNQqG0nr01IZMlrwsCTYyH
+7pY2jvo4e6+XYsGMgT1AF6bkGfjzCtmDRLI5Q8J266h4vMK/kCtxoOWJFvTDjBrrIuPM3Kdoy/H
5IiVho0CGXc2P3r86IwZXhR8LmiqyExPjcZhVlE2tF3rEOSy5llskwW7QNK++WzFD174EBBiYMa7
VpKIFYtr42CngYPM7o7Cl31ELAzX53VtWg7mV8Ss8LMp2Y6tYy4uU1y6j3GBMuvgtX8WdU06bQ4C
ovVYWjFDtojzLgteluBkrjB8e66UZzsRlQRS/rEOV7ukgkMrEmLkXCSHfd8nH4bX4iYfESvQ2M2R
hx9lzkwGAg2GtQQO+BGQHW4JAYvtymN1HGaQVATsXSV5I2a54M6lggRvzNy+cQuWx5FMOCloPwxv
Gyn53KS0zYUynU+KFxhOWGe+95C5xWlu8CBTMZZ59VM1E98N8VRxHiGWKYW64+c51Ifa59dWUNyT
BC4AfLcs3vGTv3m95cgZC2qMEyqEbYBZAEgvziduvx30WJvt1mIBJUYB8SZoSMQuMae5M8Mn6/lG
t2njuM8rBilMeUn7TjWMOvp1Pv3IYtfyVuGx6xQLVTZpKztlEDJ+osxZKdzsvLslrhU9sFpF0jJX
GELSldVx7bX/VaU91ZowezdRiHPqn9ej/6/969r3DUFT4/G/f/2X+uvzOWHM/fd/lf+G94265ARO
MVQ0+IT2/f/6x7ta6UC5mi2Qq4T8xz9+4APLjXupnog/v0Rrva3k8uuff4n/2YjOl3ADZnWtrGvE
f2tdR2fzhrQZqye5Xhb/jWyczcgmE3n8P34dfkTCD4zxFXo1Xq1//KvUIlfsoyoHktdntuyoCGcF
lS3n/99XUf/4VUzjrtk1vvU0Bf4PPpnVDxsj8uKjcy6M8vrwz7/c//br5xcPqFj5gTZG/+OXywR3
fZ14zRMvnv8g7cx64zaCdv1fzj0B7svFuZlNi2VZEi0vuSHixOG+7/z152E+fPFMDw8JyUYCJBi4
i9VdXV1dXfW+HOGjt8EjvzX+/PuZeYEUkCql7JTP5R+81EDo83ufb1wOX5CmpA+bz9fHo5Xc5N5h
fXxl1j8HXDPP7v7+v//HVmWD5T6bn9n4zr6fbmKLDjOvBF33yf7iKM9+B4IZNYS0rO4BMQMWo6Zu
9+skvaxL3po4YV82VFlykujls2SAAXso2g3Ntsa3LxUrirQPTNlgYai1pLE8+M2FF3blCJiJJE+s
TDbR+/1CG8xvzY8hX36/5RAQ5Q3j+7w2Kzq9ujfrAmbTuV55C5IugDMUUpuXAmqenovWlMpn23ZL
yg6B+6r/Whcxr+GKCEXQgUw7BFS5DxiTPhypwdi1LSGV/VWi4DHjBrMubUMhRfBfNqVJFOGzFWmO
oRy+r+8qfcOotkSol3OWa4mjjfNup6Aioy2cortpQ8Sy3f63LP9u2LMNCWCWr1AoWD5TNZl3Ox4l
1mdpa/z597PxPVDLM0qbyueewJaOdXd9+K0Zmn8/G16RuDLFE0sOoFHY8ipJmdxvaiC4LKgKEzNM
7PK5IqrEO20swPzXr4zW1g3LIcCzDV0YvuCw57mzrp6HFA4AIvMo2nfcXbzxeX2qFlfiTJDgAe1a
Sqnhq6pnh2c72O3BcFoXsLgWNrzk1O3rXDaEsy+1eKxV6ggE8RnfmP5gs/yUWh9/T4hgT7ZH35kJ
afizGQLHOxl0MFu8AWb362IWXYmj2zYl66pmGsLmbtOpg3tRw1vdULJIxfmTNgKh+bQuZXHtHRsJ
ChggsiIsidHVkg1/Ecct6H3eBw3iy4P5bV3G0rJrqqpZusON23AEGfCmNY2nddWzBLqffSpodfw9
AcLJZ/LUWk0mApx635Z/hGW1IWBplnRZ0WVVUxVUEDXgzYoZnIrn9M8aCsHhhkxxkT+sa7FkvLpi
G7aq0GNji9PkJY0HDm1TPJvtg5R8G6rHRtkIReeJEHe6rho6bdearZia4KtsJ7H9Lo2pwhggjXDK
B0m2Hw3ArGPfv6d9Y4Jra8g2Jm9p+c+FCu6FzHRXksgryIf9tVOdH+uztrg0ZyoJSzPyrtanXVI8
k1Q3/TsvJDt3aNpP75CiEzboMhxCuiU4lsy3IyJTv3wmWxV+soO/9PjbpG6cJIsTZfIw5EA+rpm2
sONVmex6QYH6sxnf06dvbiz+on2dDa9eHlSTXXd0SMksPg/wkfrMYQVI0/o8LRqYaZqzFZMb0IUQ
a0qLPFL1oXj2eV7kNY70CEiL86N1TCLv1tDeNWX/yRNjRkpPzWSMkZcQlqSTO1Jqsa7RvyHb1Z5x
WHXL1GcfKewZq0kBvW69/LmyKDO5CSgHtk8guPFsTTNn+gOcpHWJi+t0JlDYL2GQp2ZaIRBATCg9
AgCW8tt1EYubxuFt1DE4XzTx4msYFczcGSJgxlQGYGDLv0vD2ll362IWreFMjGBxbHtjslLEgMEA
D9wNUP+lCkREdOh4KfMRvC5v3uviUhmyIuuGwTpZqmB9JXgMtHUGxXOdPcUeRQbH2HooQcjvNuZv
aaeeCdKEMJ9nO3pybATZ/4T5g6Y/ruuxZAGGTFpCMci+ys48r2chpUx9mQLjIMNrEMRRwwxF0IYG
11NF/kYh4iMFosmaJrjNMKgmY0yd7LmIPlGyoRf+gXMAUpLvJahK6+rM0365LJeyBHUqsFxCuvuy
53H4nvn/OBClORT+K1QeJiktdx9ojluXeG3fBvzylqKoDhxbqjav39kE6i1Z/JKOsmdalxsqEfJH
HgbpM1mXMn+3oJcukzYidHIcGraFQ6FVKHw3Qil71rV7g5cNsHm/jc5tot6W/d/rohayFuTBzmQJ
GvmNkZDrQ1beAzIJ5kE7PQMeRhvnT7qj961EwR1lnv3fjuMOMfVl9Yay1ybPB9iWozmyqnBPELwS
ZN+pQ/skWcV7iye1bMMeF1bsYnjBHh2K6SttjGdy8IewpJ7kRvLvC3Mj2r3eWJdKCJZoO7Zi2z1S
yvTeDw6Tftfqf66v1IIihqpgfDoxFlXHgg9KBmqL6N3Inn8k+R+dTwmBw4PRYV2Iol6bHkA2KqHI
fNWBIebSwCMq0PQaqJ3n+E9r95Pn3NB6spN7vGor3evtI10mgfNlXeiCyziXKZ61dLZoKRjT2bMF
tR1dvHHhHH2qXJLc9Zw3xyrGhSwhFIo8R500GGifberCelCsdGBilfHbOzSicFSn/U13ZEMwh2yy
qA0z2FSq82XGre8PUgcfiUHrzPRjXdS/YYLgLAy8kWMa2IZDWvtyxWjQtnq5QSNe/SCPfYZ54GT+
Y0Cyuv9c6p8NzTt27Wtg3A10gYYDFZA6eDefnPwjbxyhRw3GpwQU/+GuDE/rn3a1sy1VtmTMiDug
Mf9z+WVDUjaSFDjqC5fBb5X6Suf+P78nQXBezX8StPw5c55+c3RhZqktc0DC4/srhd6o+CDx7LX+
/aa424QZmn8/O04qz6TCTkaCRZ1kvqMbLjE+xFt7elEK3XaqObtXXj8vpXQK6CjQwGsvVIXQpQVE
r+oBvtzRt9/2f0kqfY9+/awOyR8Khc6DUbpUhT35UXJj2hQldCmP3TxW36zrfm0dJshSwHHYHHSO
Kt5K49wbFFkuArd1vprma7SR5dgaXlBah3Ei7qlgdSvoXdJT+9ZTy2Iy5+NKk1VelFTBj5RxWNCY
ZFB3Nt22w000bFjGwuczPnd13bFkNrVwbIUZpS6epHgvFP9lO9N+x+erpmlxoEAsyLvFpUnQQqsU
llxbL1X9sYJ0acPLLn29rug68EQqqQ1Z2DmxrgH7Og4e7B7346ka3r62ROH4PFKKOp5POKSUIjeK
SEp814RgQGXjvHnjE+Xbqk2HlYbz0oTxtUCnhU6ypJcQFgLo8EppI9O3ND9nAnQhzAepTxmzyqaH
hsoY/ybLN8LUeX4vzgSs01SA7VQUyzSvkm90AZL7a3LfdVpuRUBu7EbjHQZKo5QpEyvg4e1ZxTPX
VchFBB0kbUC1/7fzUQWtb909XDstLiiaiW0Sbquy+BpsSE0jjRT5unig0T/RWqhBZ6y+3VAvpAj7
QJHGqqk0LXRDEKWBL39zioq7/bkWwhHI6yGoDB3jN9VdE95RsLY+SwuGdDG+sAp8OaFtqIfu+MWC
QqHc8NELi8Bx4dikDXWHMFpwoqEBxzQtEYmbZwcV/pgP3LCkcCMRchX+YaKaQ2WvqZMFRdClJdVl
ldCbgBC5bXYelZ3ZAy1iFSnwaGO2FrYFO0JnZ1iyQve44JbSENJL+uFqN7UfuSfStKE7G/m8+WOF
nXchYp7Rs21R5kGEVy9rN6b39jRk1Cjb4E7CCj/JT07cunVtwM0CBjUVcimlduv2sCSe+4FM/YRi
6rYYDFK1HgAPolbUCNMHUU1wX5mSbzwWqtV8igqjvZGnMKJBSTbuaqLujUzzgjlS9PBLvKB9FsiT
rEtK5Z7K4VssfVtXbrY2cW51/nD9dmTS4sJmMoCNHukdrtxB+VJNbgmllEKHcXfn2O1R8u/WpS0Z
iw6xNyC3KgUj4pOPTfcWrR925bYQZ6mUj5fGT63YemldMH6eYgzO+DkMMkXjT5oM3JzcqFxQgLwu
PAzpz74vdxCLUS23rtDS4hgG7Rc8ylAAI5bv0AtRlnY/VC6gKi+V6d/3hrZxri3NmWGSxeZUYJuJ
c1Zl4TDZUVW5NFp2L1BPqE+x0kBgEUFavK7NkjFYqoo6tKeQmRMCMJ+qTjnS8salPzanLv4bPfq3
vQm4c0MPZWIpn6BBPq7LVJamkDd+lbjvX4couCqAeFp6ZBGa0gJBBaF5CqhYTv6BoOLkI79ru699
1D71gDZ0Dnj84W3q6KeysV7Wv2Rpos8+RCwHaMq+CqjZa9wGzHyzex55387Lr+tClpzJuRBhiqHk
qAGmqhq3bQ6T9Cke7w2Lgn4A8GQ3Cujn3tjfi7OrzfvN4a6i6LPSZ74zjAGbLUaUkukDqprnyPM2
jpotCYJ/sjKvU3SQotyqpFp2MgC3HbyNbXad17fMGRyApiFS4A6HzaUajuXIvW6MtVtLT3To5LQV
hcqTU35XtOxW926BUt8pdFK/Y7HOpM775WzyPKtOs2ycajcZ6Lvu7jL9iwfD1gRRDRXDbbIraVZZ
F/lvGYjokC1DswgMNINHP8Ehe3RgQzkTNG6WQOCj3KX998B7KrwbqADS4K4L6aaTftLHvaHr4jKe
yZ1/P9PVD6GoKfwQuYH+iTLur162lVpe3GAUNdmyZWOStrDTg7ype6nwalfj/mJ+TKFCUU8b0zdP
z9X0zZNnWzzLAoF/qQb4mUA64FHghe0osYYrw3k26ye1fVAca6/U/+TWD8X/JHWvQfGYvrkeDjOl
oIEWVgoaqOQWdpsPCOlUauwFWEZkwGzKdyzS+fjCXrOjsQdphPHpO6WjRm83LoFLB8D5+MI2o/cl
TmKQp9x2JHPtQQ1xKHUftgZLafbp3M4ZJGPgShOFxusLt2R+55KFraYH0BwkNprlUOxORrdL843Y
Y54b0TJYGO49ZMVtXtMuLUMZQdhJYTtyoY53zC92TYgDv+ffb9XDkmVucJZuEH1bYl6IYmlKsCK9
dpWTpAGBA3LnuoDrTTQLcAxF/p9DWjCxCfxOetc7BAx0d9yoIK8T975DxpzUotOPcE0XfIHeJ0Os
Bn7t9rBgxcdkZoDfODWuVwM1uKQQdHKvdsRzyfEHrwOevnZzKgGag+xzGh7jeCN2uraqSynCfknp
Ya5aXarcVP8WaZ+c9Lg+UdenOeM7EHjI/zNTwmK0g0b4XBgcEOU3XumIXm7ofaKb/yGtb8fy0Va2
wqWl5Z8jM4uKEHyN6EN5DuGFW7Vrd6SHX9Kg8qDGvttYnA0hjpBKUTptqMfEqt2g+AT7uwOCvvKy
PnPXnobrIgagkNKSbTJPl7vRi6KSlgv2Ozi/UgNTz76jcj+C4Q/Gng2vtqzOL1mCb5EHOwAmOSVC
aW4slYekU2Rv7Mr5cy+dy6U6gnOJItruwUDh9IRbJoLgvbV4SDLUndoA11NtXUkXooQLeaawQgMo
eD4QaI0b+C8e3jKU7uXC39XKobFvLSxRSj6Uw/2gbGyopW17tmxiLULklQN/CCc15aGLP6n+QXdu
mq3i6C0p6qVxdEZb0XyKFKK9IfruRw9B9cJZtG6CG2ZhCqFCAWVE6wDa6wbwsjjQhe7tN9eCzkmR
X1ZuCo50MEsQQkbMwgb6Ba42dUOF+e+vmJ2YmqjaoZm8ukSF4evggVSx8QS7OP5ceKBSS6NdlZ7k
uZ7LoLs3Lnyn+yB/nOq/19dgUYCqWyTCeJiQxQcLKQLkry81skfR1+AUFV/eMbyGp+TAtLg9CEtc
DXLUdr1Su8D8a+Ve3XBii19/Nvz8+1nMrPPsaU8Dw8sqrGd3Upue1r9/cSPQYsxLN6fl1YWc/mdt
BMOgci1QzLPpS0XuiWzDsQXKbF3SogObM/QOCQD16p7Y2nIpgRxEWNHTzWX6J8UE87ZSYXtuWvrm
k+l2XeDClY694aAWzWsqEZngMuMGJO3I1OH7Toy7Ue/30dhBLHejWfex9bFPZx45ABelDbmLU8rz
BrnX+SpyVSFGqykULWTz+hgOJhAO9e4xS7/bxt26fkveZX4aJAlr8JYlWrYPBc0ImjRJy5ibvu4d
w1i9iwd9Q8ySCaoWJZVceXgZF9/MJNto6XbXGtcEwhS2rP4mCSfnHcZxLkTwx4UudY2UzLQ8JAVb
cBEBHKjL7zlt9dVG6HFdO4PLPJclblmrBKsispCVPQXeZ1AR6Uc/jTJM0bIrWw+kfxr+P5FhtvAO
YbpxwC3Pp0Oh1ZzRu3ojBAqVTj/epl2Dhsipbj+CmvR93TKWRIDvSDObQdUYj/mXXgPkSCXW6rR1
SevtnjzQzdbHX7Lw8/Hn38+8UtCHoCLrjG9pwT4xJ3B+Hq32mGk363KWLJxaNC4JBMD2VTI3KS2b
dvW8dSnFvYVbF5BCbqVtf1oXs6iOwSVkfvR0uMBdqiOPNewvEiis3CN2vnmCDVJVdzU5unU5CxEp
foh3GYhnKeoWEy9dP2i+D466m+vF3gS7blLu+vLOCh/V6lBuxaQLRkCnAPdDEtUqYbzg/aRo6KMi
bUbX9P9u9lX257oyC5OmUCqjGiYHB2kkcRfR/d7BpzfguOENPk3pXTOB17YxZf+m3YT4AzEkPVQQ
0ai2FhwDWO5WInUTcwa1p+a/UncNHtqLFD/r1qPqn4w8mKk8dkVk7XMYroGY2ut0AcPGoB80moLf
obWuz9lyIhZLfALOdTk3yyYc3Ta9oa0/hqnZu4/+WBeyuHJnQkR7jPVO6eVoxEGlu9d8esflW6ET
9D8lhDkFFzqKDT8bXVrpe6Dp052WbOzcRes4EyFYB2gKjQESCCpEf4HLYD9IMBN3W6/NWxM1/37m
h6JBGicobEc3qG8H8rX18/pCbGkh+FG9GRS/oaLcjdp7Wqe97uPkPDjW8fekzF9xpgUga5oVhfHo
hsYHM5D2Rge0jHOvb729LM8Wu5WQwaDdXtAmVztvlIN8BFH5oFh79e2FY5Qn6L/GF/SgpkEJ7R6z
UqbToN1GycZVYeE0uBh/DjDP5gnG6JSig2p0/enoKWC8gPBwWl+KRREG9SP0LPAaYAlTpNl+mgQt
sNnQ1mrFkT5gUzmui1hchTMRwiyB/UBbXeqPblo9mmCTly+/N74wS0GlxUbQo4LT7q3uwL5bH39p
iqhj1eh9UTSOZGF8eeCtsGvUyTXMl0j+ayw6MK426jvmMUSnb2BMFDFwSlJIdbnSI4g/2RAWsktR
KwTGrk+/QBTdWtZ92A0bS760HsYMjKATsqOR4KmUugjSvG9kriUfalna0xWzcWYs3UO4IFqUPfEI
aWliH0IFBG3uc0dxfR34fXZ5Fivyzmg0eKpgOYomAPLrH0DC3U/RVkHdUsyBXqAngL5rXBVPNIbR
+CXVDa5Tz1XadnSv0tqlnxzgcN4MBWBZbHKZyJCGixmq4XLZUqhAJjKuqtvq8qGlVhHOlnXjmxde
NIxzCYJh1FPTwVmFhB6+kcfoNPzjp++wb970eSDD8rBzwR76MUuBCdQVV04PlrfP4ttoqy11yeRs
LqQ8wfFIdd1C5Hn6AOTw5ObglKbwwsD4tj5PixKwZZ676e676nyRIqkIpjSf3AbOj6CJdn+vj7/k
BHh9MkgcEAahxeVKgzytNeChja7RREf4f7xIOkpv7qrBnM6FzEqe+fsQrDhdaYrRnSCA03aq+g5P
fD6+YK5NMk5R6aCE5t+AWTcYh/VJWjLW8/EFY01GFdbLjPPK4XqkFDS9qc+NkR4LbcNdLq02TwTk
6rlU2OS5LidKUz2v7ONudOMIqAe1Zme/XRWSc9QNKgrPWleZFGKswQJGsScNFZ+UXP6oQV2bDMaR
0pSN6/HS9ZwOHYBK6KOZ+waFZUnTQAM0vOzdwauzg+yAypnnPahQmQ1nlZqGe4jj670lwaxS6oXz
3NZD+Vk1IcQeyIcDeS0P3YYLX1jKi28SlnI0ZGphGr6pzMJ9k/7dSS+l+mjLG3eqpZPiQo5wuIaD
lJayUvWuBgbRED/LEcQZ4W4onkr7uZOOffOqw6O3bqfX3SOWRTc2VQ/UgxIaioGhoZB7rWIonWNo
xy2HJ8UKXqADEEXFcGP5yW6KgP/KPsPGWWnFhvSFs17lGZAMJFgsfITgSiQn6R3JtlpXcf6M4J6l
6g74tyz/4BkbjzSLi0hnB0+zxBWEF5fbpAZDmm6HrHMn9Z8EUMi5JqYA2DAq3lxPZ1EQKc81pBxW
XPkvBUVJPYGl30KRDfxsugumDcc17wDhFKTAluPJpmLwOi1iaaVk58PQu20F+6mm30xKta+0refs
JTEG1kD0QPrlKnSQtTHNS70c3DA9pCEofS/KVr/ulghhX1VVGNM9hIjBAUx4Lyn31lYGYUuEsKW0
CJj/YUKEJp3G8AONcMqWCS/4X9IgeMU54avxxnC53lAh5eCX14MLWpAMpvrbD/Pz4f91GmfnYKBa
WSFrDN9/sfXHJn77tepieOH00M0mHTx8KGf5MZI+ZAC79G/PiF+IUC8nCM6ujoZP1sCH+PNfMOl2
l201zGysgri9p6nJHPjMB7cFkT+C3Sr6ue4ntwTMv5+tQ6gEdWfN+0Ef/pB+gO/5juHnonlSdtT3
iN8fNIVu10B7uhDaJC2tnCD1/Z4EQQFVL325zpAQFnv1TouP7xl+vmdwxZmTjpfzk46qnkEp1rvF
VO7lMN1vvVUtHRVUwv6vAEvYZ6WddLbucTra1iOwwJDzHPwpPUjDLrc3CsL/nW3Rx84gcLQJARBF
XfalMsALToAQj62bVK5iHP3uToteneKmUx8AZTw26o0flvRIH3uabyPry/pULtza5gAI5wsGC0V6
gqaFr2V5BbOKq8JU6HSAiyftfnaTAWi2UGpNW2u3MLVkNPFgsKuRNRarH00wGPnBKVwlBfjTu9WD
j1IFeQBsqiB2btjh/PXC3F4Im7U/20ilrXnAdNiFq3Ovz7P7rj1J9bOf/B0Hr1YMX8ygbbjQpfk8
V0+Yz4QQpwXtu3C9LPlWN6DZB+qpqcd7TTdB1hx36tS760u44C3IH83V/IDLcZEUDCisndIZZKVw
M3U3/p1vjL4Qy1yMLuw1DUjTrLUYvQMW/sto3SnxjZO9rquwVANyIUW7XKi6d6C00pAyjrc9lCd6
+LX2w0Pr/FNRQw2HpDTcePV9DaH7uuStyRM8lVENdgqxbOHOUKuk+t5xpF4oNgcNZxYo1ZA6TDTT
uRQdNCCsbr30zH9ftHCbvhiKAImcQGu6HN8L0q7hVT13Dft7WD6o9n0V/3j7FNEFSOQsz50xIuZE
AiV9qAVJ4SYP8OcZw8aOWVqB8+EF85WtiCalMS1cwPe77lsHOdg7vt+gpYFHHbpPTCH0a3vwlSRJ
y91Rf3TqJ68yNwQsuTQQL0Em5U4DbpagQTbWWmdwlXHDPP8whODRR/Vuprr2a3CDi37jEr60I+da
A/BNdAo2RA9KbjprmoA+jc5+kXL41PIEPB3X2rhbLFiWQSkg0FnUNtDhIlgWHIaFX9RZ6Yb/ACZQ
/0Vr1/q6LLhKur45CEydqgkOg0vTJcM2Sc2UlG4CrPaukvT7vI/BLoQ0BzTnCjT0WHozmAQVGucy
he0e24bjwBxbumUKpaB0mAmI17VaMOcLCcK0pQp8KmqPVgUAqHZ6iu2tnsEFc7uQINhz2kPwG5Xo
EEMRGISnFsx7OIZocjG/ruuyZAJkV+eOII5r4KEuV6i2JWvoPb90jcG1m48l+P7GzbqIpUQEmLv/
yRDBHSD2LvtI58Cs6rumhgJKek3AYnfMJ937lHYwcz8Z6tYpvbhIXJxJB4B2dZVlkvPOjGH8JC6w
IRK+ASN/XauN8cWi07BRcWgV4yf2Rx3OpOHn+vgLLgBkm/++3xE8TtCFlWL6euEGzfxApdqHOH5g
sn5Pinq5/H7Q5b0fakhJ9zWA7ZCGNnvP3EiWbM2V4AZiVSqT1kaXrmu+lVr+4BXR7boiWyLm388O
YV5vy/+ZriI41jwPNxtH2NZyCHs+lMxazzUmaqp5NzpKkApJu2lrN25pIex7z/MauZSRYvk3KWyW
xeH3Zmn2O2ez1OZwUGf+HApx9aTD0G8fBk6yL+tSFr3XmekKIXlVFwAmpmgRl/tOflBpopdPUfQU
bZX0KIve60yS4L1y6kk0LWUTOrwOhX5000+wytvApqlaqB9j2yuOU6zeeHJ8Z0stCIH11ySUb2FQ
hPURntQusL6vK79uKFSJXk4xpKfgZGRMcZ4eg2zf1A/xd9of14UsZVnPvIMiZumnMg3lJGZHea2i
HAh+kp1X+O0hrsN+FxTJBKGk8RKz2EeQF6udHYKT1zqQnvr0Im84+GWr5dlTB/GL3gjBqpTAdMq+
5L7nVac4P0lb9dVL92e0/SVAMCgH4MKJGL5wI616sYBsD3XIEYDFKGvlqKuQNOnOqRuM+x4t1cA5
kcO8qUr5eX3Wl5f212cI1jbJ8cRrMudY3j5YHTSvBcyHDfD8YAitS1reQf9JEuvls0DrTaNCErzo
U/Ahl5+y4Db3P2x2aC1voF+ChFPGsbyqbTtmtlMP4CsAPcimWNdl+fj/tXqmcMbEXtxnXsYNvcwh
YlRezfyxTB9D+aNewMd20/s/xmA8rgvd0ks4DnzVbgoSPJz+zoNWP6Y2l/N3HZ2/pm7+hDNfajWl
qVazCAmOJaVqnw0gQse8PlW9dVrX5v+z3X/Jmi3zTNbkj5RKlAbHdPDYqH+n+qtlfZnpyuUGvLvi
r059dcY/EuMGKJkNU9wwelPY3HC9dEmnYSG1clM3J9l5zYA+bDc0XFwvg3pJAODIyolFGlKiFVPW
TKyXBSHuMzeE/cbRN29O4RbNK/wvCYIetmeoUepzVBjVndPe6vneKD7H0qkMjr7yYaw3Xh4XfeKZ
OMFlgUjswA3TcwbCGgZD19sbEOeigl/qCL4InGO/CE0mrIxvvjZbHn1jssR8AMUXsTwqTFagHEhq
VU+h/9MLd1b+4O/fU+lxroom+KAEChVFm1Ux1IBeNH8XbPjtDePSBAdUJopem5AyuVJyan1KpT8N
3d36Dt1YbrGGIU66IQCSn6MBCsqXLho2duGyCjoZRKBDzKs+4UJNowGWusLVqluvAx3WvvGhfnmP
Er+ECE7TGHJHS5o5xq1ux+ipN94Toxu/xhc8ZqekdZvljD8aJyO8gwVn/fsXXdXZ+IKXrOk25Ixm
kpT6OZbureC76t9Y6bQxTVtrIXgSy+GtwI7nafKPERQ/JjHVhojF89+wcIQUDVFbq176e0jwGiBA
SNnbw1Hq/4mzGyOiH8j6A969DVHLk/ZLlHA363iZDXuDBIAf3Y7616b71tKsX1sbV8DlSfslRrCt
DH7ZHrhejhH/GxTGkvkhjjfOkK1JE8xLbaGvzUzC0L6BDvlIaT88Jfdebe9N510e5Zc2gqWNZQbk
1r9ZE8jh4GJO95uwTovrYupQFCn8uWrISftCGrje4ODL+OBrD3b2MS8/mu0GhsqS46LhAcBhKgyU
q4acwUrhjYkGnC/csMONvLXui9HfuQDBlC1ncpLI4yBsq4c4/dHmN4nVAnD90ljPRv2X1SWHvNtQ
amnuzmUKNl3qmjqEMGC5pnGCxdGLT6p1TKuv6+5myd7OpQgmzStPECstmqnS13KEzJaa7lMIh+sW
SsSWOoJhp40ZVXVSc2t3PDdt4Lgsq1OiBPouzsaNqHaOS8Qw6VwpwbItqzXSvEEpuGEDGNTj+2mA
W/vQy0+2+ro+gVt6zRN8FtUqg08xRYdeinoYQwqYb6fhYzy8I8l9rpEQiWWtXGtjgoXTmmUVB20k
ifqOg0enGYcKnZnHQewNVEp5cGKbE6E1zQejKF4Uu78JiSzBlnpH9ZhxJkvMO+at5w/KHC1Vd/6t
TEVztNsiFVv2Cf+pI6YeJTBk4AgnhWGnN0rzaOvviAPOVRBcQuuHyQSXCsESID9y+WcN8d+6ZW1p
IDiAaWhgqwyQYLnatFO+/97owsZvqZKi8oF4Ms1vzPqYvedIPp8fYb+3qR/7pj+bk3wrtV/M+Kkq
foTBRlXCPMr1Tv+1ysJONwKzhXtdLlw/f0rjL3L4InXH35soYYOHo2VRssrWG8aTr+23XsUX03/n
EyVsbUP24s7xWOY2jg9lBKN0/CWgxDErPkjpkz6kJ8qOd7b1Qx/uO/Vj4PzUtFMKGcHvqSncxfIa
+AsLtkK3paKi8U9y5a4LWHaU/7tUFIVdOkq/KFrNny8wqvI86LdhehqCT0r0ZV3K+qahXv1Sikd4
NuUpUjRuetqtNm6EgFvjC9teMcM+qQruSGpJY8RdslUpuWjQGpXF1DFatikWSdCpZEJJXnHNSzuK
XbWdPVQ/vGKLCGJRjTMxghp5qKijqXFq1dVTFX71QOd/xzqcCRCcVziqUQkCCHEsnLNW89PMv/2e
AMF/TXbTN92ABulwUCZQ3Te876K5An0GAwhP17JYdN0pEcVQAL5Q/7OPKoiebxTpmPQbMfiWlPn3
s+hBhYo97Ov5IKQtYVCOvfE9J+RPrK2XxC1BghdzuizsAo/p8v1hV/uf9exzB2rn2H95x7IQPsAw
glvSxB7bsW9ia4pw+5NEHbGO/VI+tS5icYv8J4Jiics5y2M5Cb0Jny87pHZ2k/e12krWL26PMxGC
F0mtzgN5kV1u/DUBxvBzXYGt0YXN51mSPQwjV/zGf6FULt5wtFvDC1uvkiq9VDOWQLJuMg2M9I35
XzSls8kRdp7XaGoVWthsZt7Yp/z7s7b1MrS1wvPvZ7vCL7q0NOdnaSPZj9Ejr7n51mm0PEkgbloA
M8+UZZci5LGhhMhACV6m434fbz4YLOrABoA9l7J0fPmlgJIANE3ikjxRGu2gWtmZ/YfQfOwD5aSE
zk4Lu4OSv1jNj8m4j72Hgr6+yHmg9nFjtba+QzjXtb4pk7or+A7vaWxOJgwsWwaxNJc2QKIzAr6q
XnXbZJHXZEbXpxT6KLdOkh30+uf6jllS4lyCsGNyb0oHaOhTd9L+8fNHvbzTAKd4owybpB6oHqoF
sxD4O8K2MRJP7buxzl/jQgpvg9w3P5Dtse6K0XQ2zhZlXvyLsPVfWYZDXozq3atSyCEG4izJp/w1
rdV9FNHUM+zBLTm06W1bP7SJtsuhyK5HuKOb+AVaizApbpUwe9DjYudZ6r4OY6rT5Y0puEoG8Fkm
UQfVRdoMMCFMQQVH2CgVXfnq19ZOM5ujFH3OKexVop+NvXGjvfIigizBiyRdZZdWOpSvtv01cOJd
ouX7IFJ3M7v62xf2XKvZuM68ySibcVnytvtq+t5xDKIdpnrsN5uGFifPpgOQ+zAViGLPAy49Ndq8
LF/l7Kc8FPtU+RT6/g5O4EOWb/HbXG05Zo92bMzU5L+uirFLy4tCcIqKV+C5vxhN+KGLgw0j3RIh
7Dkgi01d4vHn1WvyH7Fk37aet5GnWRAB6AsUXvxLj+y/V6OzldHHrjSkNCtem1jeF1/trN7QYcHI
LgTMv58J4MFBVaQoL17VyNvF/T1e4zT0ztHYOnOvHzcBSzlXRYivfB4d6NyJWZDpk6EEIJ82O/BG
dklVH6b8DhqJU9Q0By0Jblon2sXVW5/qADWx4aiBrm5GKBQ7rEojt7o86PNXbcruApRt5Y2bz4J9
zwXvNuCB1I9eMTxaaaEYYxUUr8Pg3XSROuy8ftp1MOPs0trwdnkdb0hcMI+52V3RyUlR6SECfduS
7QeRh8RMUjmhfwxb0feSAIgfNFBr5+Zjsc3P6jRDjwwjf22bP8agPHbOFiLVggE6QF4Bi2KTUjNF
j9rEXZPT3Jy/Glx35efdQQm/rHu3+fwWjhIkOLSZQ352DVeWGEDwD7mcv4aw0+llvzPDvzKj/tAk
w16BFFexj8MWLdSyVr9kCq4hHhotofGLo3Kg+VN/aeTPoZLtjeFmXbdFOTPyBBZnEUrNv59t37Qr
WpAVWoya0qcetsyjH1Ea1xdWt08Bs3z7QeHQXTtXK9P3SZ/LpbigbpME5MD4depLnluSY09FUim/
GaAQ0DBiTvYqKIUyD6GXYqQ2ziTHc6KZy2o85FtNiktGfT68sDiqH0wtIP3Ra5FU2afK0It7y9xM
711FZODVU3QNtcxczH+FEFWNqSpR7R+8Nn1wkoLsCAPKsVK2UFGvAyXaRU36cHVw/kGuE5ak0oYc
8p+heaX/6xBpt2P8hxXcG8YH2TllyY91c7ueOZyBQbHtDH0BLIXgw2szbSfTJwIcR3/fUnP9ZoYQ
G6ooQP7Ji9hUk4ul6p2Vt20/SQV1LvrJ6L/kyUOkgzU0/WH1b03vCqKErTP0YdFUhVW8pubOSXfl
Vj/Hwlwp1CVCrUfNNdBdQqjoawl4alTDvkap1+9syUx2dZW9+fjGaoBUwTXbBAgiPBhmFY2N3LSv
cOfIxcms6Gff21vwdwuq0KYwR7109hLVCDekmtJCJeyn4NXzevWxGrL0aNhhsZGpvpZikUqiGJpg
B8AAsRrO4BI2VV7pffarxjjAqVDV+uGt9nspQnAsthxIvQJYz2cjeEkHt779veEFx+JJ8Vg24Dh+
Lv612iR+c48T90faRZz5BXd+MRY2u54ZaTc0pf3Z68rj+OjX+vHNGlwIEDaFqYFMWvmV/XmyMVcb
CsG3vtkKGggepILvUue2YX/+f6R9x3LkONPtEzGC3mxJlpHUarFV1Ua9YUw7EnQAvXn6/0AT95sq
kFGI6rvpjWaYBSCRSHPy5ETbEGgd/6dXwk9a7qbRha+n81gDE2Q0Gy3p108IyUd1rphbfq7mp7lK
c9+Yke/W79fZazGCQs3TSGfwHZWf9UOdTqGpyghB1pcCKDm07SDBioATmZLrdRizri7N6OWf0fzr
u8dBHe9+0rkAnonEDYejJ564Fce50Sv5Z6t4QdNWpn0n/em2UvFPXDtgeC9AqQ3mSt6kIT7nVavR
MneHHGfRof01oGbQpTvm5RJjuLFXV3KE65dpcTFjGk3+ObY8n/1DMhnjqEyAcBhu7rSsnSGATYiT
JzPQiKQjbCUBVJImch58cpUBd1g4jTypjVkb7PEMJjGEyqG7yLjEVm4JJFgq7xXnD8ZqDFHpenRy
i3E6m33YJWHi7MZG4pRuLeJChHj3EGlllZ1BhIbC3IsnIx9YqdP1CizhzmVd7CTuiM/H2mP/J87Q
CcAe6d09FFwKLCw8UXAcrwbrFVZe2hhsMZ3Jo6JigCy66++8FRDAw1BUNmGpVl15k7q0LTGW4Tx/
GuyHIf4cz1972XjGdTsuXgqYKPSV8pbPVX9UBfGx7Y46CAjwYozWUznUAUbWRkvf7WzwGytKvDdn
8w9Fq5aqyB7cde32Xb6FfBl4Rziv1LX9quolydy61MHWUfjM0kLDOBbzHKCEF4zmI0ufh/kD6RJM
5j3E4OScyNHuXnuZnV7rDN8G7Lb1PhlBDFyKOkUAmA36yaFJ0IHSuU2L0EG/XTXd6wPwBWsIODGp
F9stQkRr9CSoaT3rJ+urOhxV694shvB5fvcuAr5l1DAHg+HzxjjtAKtPO9kkwG2Vgb6AHUpFulfk
iLZqpXXd2sIKRgR4I/Up2rhjsjM99CbsABVm9r4aHZ9J+yHWtgl7dyGZxzoXi4uXMTeKxdRPrfrY
LM9j8uSST7dv3do2QQTiZCxP59R9gj6i2bLuaarrJ9L6gxPkS3j7+xuKpqu40njtQEKIOPZ6CSAt
iRMGlx1FjV1XH4untsbkA8lDt7FP4GlGbhNL4KR5wiLMWDFSYlTmSWnGB6IMH4gxPdf1sr+9llXi
hDPso8/aRWyB2Uii2583qdppamMCJPbWmw+W8adDO0zsvbT6vqgBSFJljcQbpwN8lYY+ZVxTdBkJ
C6u7paq8yrBOlKRBo3+aakk+deN4kMvSYQoQZ6KCIWjY0jjNVMepfWrTT+Ow+PR7A0gns863d25j
HbC3nOnYBIuiZgrrsIzFcWihWKfB2+tKYEhWIfu8sIpc92okbfH5Vv1kIfuSL5LSw5YAjBjneH3w
QK9Gsja1Rxo1jq2T3VD/l5PLsA8bCswzfiompvNiinjOuRcPTdUX9imfPjckBl+DFnrO3b4UBgdo
UGHMPUZH/2qYT7mgTkUn+6QCSe/RoEh+3X3KDrwDKJSK2cfg6ry+67NeEW0aa+dkavs+DU0ZIfLG
KSAHgt1XPT4aQKyXVLo6GilSeacSvTgoK+6y3b0LANM3eoVgRCAEp3G9ALv36mICA+jJiMO2Curi
7sfq6vsrRzDGQ1UgnXBStafud0El9ml9mTEzC+ATfo8xT9YQ9r/yxtbpbC0+jSXxa2/56E3tR2f4
7sgG26zV9VoQ//vFu2Q2bjqAnT0+ZcmOPirTTjaudmslnNxdB9mrsWZcnXQnHZK6AOjEqwIte7PN
z8nga60qeTjWGoVUFGQgxAC5xYqyp0PztJaZLDkvZlDFT6l5uluh8H1U3HRMZQGvpLBRBZv0uu27
5IzEYD4cMxkp2Nbvh1eFJA7yILjYgsK6IzaJGiQ5K2P1anXTYw5iSYlfLpEhKm0FjpykxUC784x+
2lHde45Mb9cSgExHPO86Fm413OJrdfLKzFMqT3NPXQjsdSfTVm79r8JtZAkuP8+V7UJbDZ1UKZIi
7mnOd6M+BUapBkb/sTOcIDa0ILk/3IM8eCOYoQ5/d0W+2SWE1YNOPFAuu3u78/YSO76+fdffF9Zj
e0vRVizGehaMywnj/lm9/727FiG+13NRGloOEbq9Vzqf6Q+37wX//8Uj4bTUnIjMsFfvabxMbbI4
uXLSlwkjB+B30qObHMf4oxcnd3u4yBNdyBKyIBPJi2aaIcttX5EV9ioZWmBDfYFg0VHGR/CIsqMQ
f8fO4HhMseKT+yUDPb+a3s2NyCdL82gNUM4Nek81MTHvxOniU/tITW+3GOPu9nFs3JArAXyFFzek
AaiibeI2PmlZfkh65xEzY6wybPTQ1rtjbLj72/I2NPhKnnDhbWUqCjvHggpL/ZXm/ZGk5XEuit+3
xWwdjAnMgcYHc4N/Trgo/VRXDSmxrKz4BPYNW5K63fw85pAgroEmrwiis9IkwAqwGJMT3io031d3
l/1w7gAXgXkJw0rhVQmKNRKtrW23ik/NAKDUvtbv9moxURyDNlHHAO3OKvVFzH7u7dazTkYTDlpQ
FOHt/d86ZkRKPOEMrvtVnnOgwB0kzDZPRVJ9zM3ig270h6T27i3685DsQox4wdOGjj3CQ/DshOpP
VdaUyLVEsFVXnxeSnBZIxsFw6JmnCpSMNcmDxcmCxMJDJSMQ3NwvMAbAWrkokIrFvg5sURnNMgs9
icsPNfeeWzQGdVl2uH0sW3qLWh+CbkSyQGUIxn1gXe+A69o+aUMXtHQ/Fs7fHLyHDBcvzHAg1bU9
AW8FYaBXgmItC4by1OAS3c0yI7K5jAshwjJMtSzMcYAQ8DGjNPOpJPfW37heXQgQokqWVW6eJBDQ
zyW6KTL/LxyFKwGC96a2FM0bfJvAJBZ6z453fzzD+cfAS82r08jaCnZWpUVmprFjnAy6PIxE2S1M
EnlvqOyVBOGkdXPoYz5A6RQrX+d21xTH+1UJxtWAlQJNnwYYkaBKtGC62hH7lMTTg4JhAnSqfX3Y
330lMG3BRBMFcIxgGBB0SW8J5/SO7RNLP5gvmDV3/+eRAcVIBzByodogFN9Ku42nQa/s05h9cV8U
4+tffB4QQuRxOHhYfCdSqtFq7KFHSBcb38n84/bnNwygowHa6XG4kLfCeCaGVxYLU5ST/d22hkAr
7IBZc0A9WVl93TQLkJiu4bnmFPzAbwn7RDWnWBarV04qWXbquKuqJ7X+SKYD0fLAMUIVCXGXSp6P
DRV+Z01HktrDABFHELrojarU+eKdxuRrbVs7k7FjkdwdCAIwBt/t/wkRnvLEUDF6jQuprBe6L+6G
xoIrGBsHRCTnZF/p72yoSrqAbffk5JiF1zfPearu2qF8BqGrJGTmV0F4DoF9AJQHEBsHbdrCVcnH
Jl9IH3unBf3yjvfDtl/j4sH4kmkyQPzGwXB1BrOSZqE6J5ZKVJt0DR4XOO7DfGgQR2kN2tha/XBb
vdfvCFJvGqZbA5kC5KCYVZoUy1roUHbnyvhVHiz28/7P89mgML8Yow1W6msD1mNqzTRVbnv2pshN
A43+f35fMJAxW6jRtPh+4gbO57tHs3o2Brlg/iH//YhtBPs+esu0TLGXfJ7Vh8bat3c/seDEx9Yj
POdAUXHvvTIG4sghzXk4Ona58xoZIdL6cN/dZ3jRpoasp1hqV/Q5Rjq6rM9AwHvpTo3vzuhdf1/w
PTs1sWPTKmpQ6uTPpU+qWiJgfQmw8yA8QDoN2WddLJ+5uZYsbtWxM/XYP10/B97Asfzm99taurbx
MLjcgKAGixKHiDpNgfJXq6Foz+34lptGMAOjG6OgX9aygtD6RN5Nu+2Avc0DQov//SLW9JomHS3W
ded0ONSeX8sYC2Xf5xt68X3SDgoxOnzfSMLJ8cmv2xsl+7xwISbLxTDFse3OCmq01ndM2fLvFgBA
oYlozEIqfTVLyx5bVseu2p1LEHs3Dxomx98vAI8rGm/eb4TY70qrwSTL3BbnrPzW7aq756bCQ8Bt
Q6kUPQZ8rO71/i+2O9slY9m5d8MW0xAk1nrjPlx9Xth/kiiQT/H5sLC+1w9V/3b37lx9X3jeirI1
YmXE93UQtfzD3HR/+/tbv9/y4AjYfGgVksPX2zPPmr4sSp6di3Rnzgct3k26JD+4zuYAU6YBm8jR
r4jzhBeh90o3WdQsA6Ts7BIadE0adBl4iF0HIJ3KH2WNrxt3ArhOwKBhpTCxRYxbzYEWzeKm2Vkd
Vb9KH5rhfHvT1gI8kMGgsotQAsVDEdU5tjG6RxULDaj5p9g3u7uDmOvPc/EXJmMmeYZEDD6/ZNPe
mmafah1GqdiSo5etQrgZuPEtReBfnWufZiGGA93eJK75147Z9SqEm7GAbxCBBj5fmLNvmV+U3dx/
Axb3bvOBLCcq4Ihl4C2jVnm9WcDmgWKCFNO5ocx3CuI3kqdoY5t4DQ4tlsjYrXFAtMAUwF6f+rMd
mP2nQr/bE+cTZlCixORZePxiTNwqmAY/lOp41sgHWnpBmlT3nzN39oGoUPnAQtFvRbWhmefWm8+E
PCaH1Ls7a8ed/f8+LziUaTYlaTLg87r9tS/P9u62Gq0NFPwwEGCghwJD7+ARX59vw+ZasWyqnkEu
rzxSVSt9pKJcoIS6RsrDKZ41iqyYSYyIz7ZgDFdTf8wCcVFZG8u51h6iQjveXop4I96/DvcOA7yR
VYN3c70UW5vHJWP1cnbL2X0BsTx71ZSiPdi1iiHLRR7XwW2B6+VgKS54UHj9G7AaYe9611nQR0HG
1/QbdXdJLYlU1+u5/rzwdqRAtmdZg88bM0Y9dd90Ew3B+1RWnJGtQti2XE0bLbEgZjAD5vqLJ9Ew
2ff53y/MLQKOxGsJvl95KFPPT20hiSpEFYZnCWgt7h5QwuhuE6uiWozod5jG4VWrz5oXuiou+ae7
T/pShJipSIxUyRukH1813W/qIJV4ORtbxKc6oB3G49dQ7JXIPKOvc6McXnv14FYfPFlJdOv7wBmg
qMAL+UBdXh9BrzQa7Ug6vCIDCSa3zL9/e4CgeO/BM3AbNMEF0UF15Bog8X/lTX8Evbrlz9v7z92w
y8cOR4yyC4J1PPwmAFKCjnZkaIkFeMOrxR6UGF2afuw+4K3LlfNtQRs7hS4/zhMHb5bPE7reKQB3
C9zouHslth8noSZxPWSf53+/uAu542LqGcPnx+KrMn437yUteN+ni5/Pr8rl92cyVOOI76vqm9a8
Zq+3d2fDIgF+gJwpMtS8u1jwlhXbat05r/pXEKt8r1m7d0bFV3pnjxkBEr9j41JfiRKevdIoDST7
y/6V1Htt+FUUO9onEhmy5QhqS62B2vaE5WhpGGehUuy82leI5HKL/vn7mfy3aaLtwBQN0qCRvX+d
mtEnVPHBquMvVhtk5I9WP3REtqytywJHjx8Uug5WnXezzTBMMWmyV5Y48XfNnTCwMWW5+ZAW8fw0
ZfX8WGhjIaNHWGGdsVBOZwHQ3L8MccJ2KiwDPoI52WvT5OYLpo7bMV6TygGxxYi5K473Z+zSfh8X
dv2BYetTv1K6ufUn1x73StNjzl2cLRUGjbTlvrGcRPJOrI8bOgtwssNbEtFSwv9+eTkGg5Cuxr54
9bGddt3wbFtZ2FDZFJ31gUMOsrJoKeFWRAxfmm5xrbzNsle7+5BN6UOlsHAEtSUBT0L5CmyuRI03
5aEBFq2iqIuil/h6Xe2ADs7JINlrXaY+sOyPTv5VnyLF3sXsQR9Tibi1DcMh64j/YI+RQxKXl815
aU1LimPO9rGvykYMry8+rAuGgSL7hfIPMiPXq0k0dSinocheMXgkrNyntvq0yIKCLU3w8MyqKIcj
OhCDmrZlZpOiWvbKnC5g4OWLhzOMW5DnSnjbYgqrwVI46h5OL/LauqGJ7UVeayQM/0UWAYTolxMF
alwLLIzivi1GWNC7GLSic3IVFARW2ATWo/yalyOJWsf1O/Vnqdu7xQr7VkYLJl7yfyXhFqEpHt1c
qwKdkTGmJ5NHogYJvTSuzhgMRoJByUo/1iYgiussyNMhrNLDWCyYezb7dek85/F0wGTUg5N+u71y
QRvff8+/gR3eIx3lJEFdEjYCdzVk0Twe37o7AXerr+vXXzequhmGeMqi7psxh/fSGK0+L3gbJrhU
miQHCbWR7qs2nKsXo3u7vT9bmoHRIUjOwfBBEwWjvLhzOY51TCIvN312dp76MpjA3n1bimCC/l0I
cFegYEBWYtUzkVN16jqHZFGc5Bit9LFzjml+HOkrw8S7pbgzp7kSx3/OhSVvbI7wytIs0shnO/O1
7vX2cvimXLib/34fnAIAqxkoJIhJAy+17ZzEbhItqvFi9OMcpvE8+60xPrLODL2eRUncv/WDTN+E
p/tfwXDQOS8e2q9EAOmoqErmaVkawazsy3EKDarvAY896np3Qh/k7vY6ZeIEWwv+08llFcSleuKz
cdrnthIiLxdY5fzikvQvrBQqieikgFnn7VDXx5YPjMTDQtJo1LO32sg/TEO+r3GrrL6SiNqyuyi+
gTwJzioslaD2BJ0hVje0aZTb4VAfluzQ/41pvxDxXt2+UEKVIfHUOU0asepNo1/a5Ofk/bp9PnxD
RD0EM9g7pwrwBCIaosut0vISSqK5fsrbb6n35fb3t3YJ9VY4DryOjNzM9YFMwOElrkXyqKotXzen
J1N7Za6sSX9rFajrokLAa7tIllxLgZYxO3PzPLLiH1XybZKNcZB9X7CiFVMy6GuZR2azbxc5c86W
Cb38/Vz+xUEXqNvEhoXvt94pi0M1/aOqP+38vjzf+9W/lMLP6kIKb0tNurTKo7F9mT9YnaSwuGWh
Lz8vXPWkzzPEVHwR3YdRQSImQ0PCjDGeT1n1mSmyGES2Z4JmKTMbHL2DuKkPxtyn8as1H2oZJkwm
RXgHwNoza3HHNcvE8Of2LTWRv6IHJ/9y+57INEywJrbTpw1psRqX/WkWlFS8t9sCNIkE0ZhUas0a
kxZ5lDvesRuecu9JiZHq+EzJrwzcb0P12jU/De8Bo10NJGoBkbj9CyRb+d4VeaF+mkMWABLxA2IW
zFOYpMdk2WvJw20pm8tExxMAGHhcV4iftHB0ZdRpHhkY4vNSmpLPb71naG783+cFZ7BsvabWHXy+
pP9k1j7/3eSYKnggqeS41stArhkFBQtMgMDTihnHdPaKcli0LMpp55u+p95Jfw5jwLMGCK4AM0dC
UxVMGuzN5KRuV0REZ/5IMH8Zza6PUyGDHK8fAIwiAv4UggCcXnmHdM4WZXaWImLsbZhfG+NRl3Xs
bonguGNef+bFPL6XF4plOqwb1WYgEYJ9nzLmU0lYv3UYlwIEwzmac2Wgyk0iWna+XQQdk41C2ZCA
/jmQTGFOiYXOG+E0Mg0cU0taltET+PSa8Xz7TmxsECJdNI6gyIMoUYTzZQkZvVpRcNZF63eYZD+A
wt+rZNwp6wcACoWuX9tDOIpqm2CR7aS2l9xKiwhF1TLelYR+KsinCY562T5Ka6wbW3YlTbDMSmU3
FtrGiig/Wh/JnSkIfj1AQ4mLBzY7hNWqsJZJB2lKjb6bSMlcf3oF07Mkntn6+ZcChJ9Ph9EZ7Q4C
3Cxsm3Dqd7fPfG1trxfgXV+KSpkcdWH4fsW+8YF+ZYBmLiDB75fCq208IQDOMrHRimTgyvFoVkfw
W9hxMB6a5Jiz420hW1uFsBvGEP+sxyKyRos1jzgssn7W3hdT/3z78xu3Az//v88LJ9GPRKWYBMEi
DLoLaBuUfejGS/AXQlAfAUMiaty2+Po6jrIQZmYscvrHJvX8vk99MkscvM2VAFILXCg47leJLeoQ
oqRUp5GDYQHHnBTDm0my/rM51l54ez1bZ+LqILZB3Xujpl6y2rIykrOI5k+RrkgAJ1sLufw6V+4L
i17aS2FbOb7eWY8NYb6hMr8Z7yt+vl9xFyhQUIjpqDWIoU+uFSktGY6Ego6c2Q/zHFHy2t/Z+cbF
IEWOPeKt/hhgIKCBLWWOHadsaWSqn1gV5fcfxNXnBYdEwcOrYKYNhVcVWSySmamNk0DfIXKLIPZE
pllMF9iN6jj1ZNBoUMrnsk6QWtSaJvQWrZN4VpuS0E4OYK7HRQlPoKVmpWVkC42gc35ODF8bSDAq
MuZ2bveuA14cx4UYrtgXqhXDCx1iA2Jy9qVupmBKPF+3XmL1SVEiQ+mCcf55+6psLgw93mBEgEMH
TP21xLqtqi5ZTBz9VAJOH870RSkldnjjOiJF+Z8MYfO6ATas5DJI8ysxlrBzf99exMZzwpNvnHYF
HSyrvmOQ61V5MS5JpLMPy/KqVP2B9PSojjLSnq2VXAoSrr5TZq6C1H0SmQHJO7DHyBzfjeNA0wQw
fej8BxhFnJI4OAVDbWBWXlz9TXX2nfFguj/u3iwgBQAXAJkfx7Dxn3ChY7M9TAhNB+VF905mNvu6
/aNzan+RdVlu7NWVHGGvilrzyh7w1BfTHn1avNVsd3sh62iHA+XRBQ78FDw7kcyjSsjcjn2SRB5G
jUzAg7NE99tWC/SK+kbDgtviNpTsSpzgs9DOjHP0ISsvef61sZ69eNemh0rKmMQtrmACeJKIkzah
xrRyhzvammqtp0nUabk/NoGtlnvN7OHWf56cb06RhHl1jtmdOFz+EEAsh2AYqMAB1HOtFXmWZEjv
siTq7aB8m2QMB5vKcPF5/vcLpVv0vvRqL0/gfWPyKyaAskJiobkjtN63/xYgqHVrAbYFtHUStTu7
CG16UMhXNfV7toslirB5R4FSwZvJawpi9QxeTJ4VmE39UpQqEFZe+uBOY/ugVXMlWdPmrl1IEoyz
4VC0DjeQ5DZ7Iw8KJvFkNr8PQ4NRY+joXJGcGZOr9daYJVHzU0XXkYxDbWuj+GhLsAIg571u0xkb
mpp5RqIpGd66ju5yw3uC5kscy61VXIoRXOSuHM1uGSCmVvS3gZinuf+b24G+QiD20BKGQpsgInas
tumrjkQJfZpBsnq4bVq2LJmO7mAgEMF8umJaansjo9Sw0qhC26Wp6GGTeWFGH2lKHjTjdFvY5qn8
J0xsADNVyryKOmmkLvkuTayvhWmC8d/8fVvM1qkgpQ4aNHB6oYtO2LJkBO1j4UDM0D3+ztS/uBkA
KiGwQ5Mkeiv4Ii/sCfqsjVabzDSa7bAdnqXD6Lc26fL7wuMFQuUKcZeaRmb36jnNgbh2QCYZlYJM
ihDHV4nl1qaKVVj0DI7or7YjieO3FAtdyTaoUAFyNVZlIJUMQ0txNRydHYamfLLi8rVTpwdQkOxS
BdyJ9x86aGx4RwcflOgJxzJWHjOcGPcE7pr/sUcoefv7W+sBsARfBnEK+jOFN1gt1cIkdQuL0j3a
w7MLPkETjGShrO1l62BgFLm/z19FkSbO6pfC7PUaclwMp7H79Kgr7BmwFslTsnVJOBkB+sZ5jkLl
f79QY/C4GSAkw36xD/ng+qSXYXG2BYAAF2gVmC5xQgD1Box60yYSWU26c+3dkJmSJWy5RUhQAAfM
sR62iBhciJs5szvBdjVKmI2x35uf+jENF0zJu33425Lg62GmB5xjEaqdtJrbut0Mf08LwLnrD36e
MX+6c8znuycEH/t/YvTrM1lMDF13HYhJRtQdVPRsWRpmN7QHd/pye0FcW0WXBWAs1GgB6VwzEzAg
MPVp6bgD63fG0Rr3pvahyCK7R8QfxI3ktReZHf9d2YU8wSTTmM5dAYbqaIajXAGoYjR7+yWvfLIv
fNDHE2UJ6F9kGFDq+G+R4pW16zRLnTaJjCJgRajI2GK2rirQZhhGgOYJ5FwFk6MxBdMK6IhN9J7J
MIdV/ZS6tUT1ZEKE52BQZzsrOghZ6vPgNAGNH5xZFvxv3VWkETHpBT2QaHkQdgrUXdOYOwguqf3W
Da+zbCDr5iJA4ILCE1BryIFfK3bvGTr1lC6NeoO89NP80FdjhMFXv29rtTjp5V3NUBNGLhTwEeDL
hM1SZr12OwZgQM+U1k+6+DGp472h5NFiTcE882qeGdCh9y2NBX08hnZxJxXE6jcIL6utEyujVp1G
ird31acZREW3V7n1El0uUrhLqWkRrzGwyGF8yuibYlZ7Z7HDXIUDdycl2b+LAZUCR25yyJ6QResn
jCkYwXocNd1xyR+ch9tL2dILtI2A1Qc0XmtIG39tXeS2kqjSyk/jZD8r+vipLXpJBX5LvRFcwqtC
bY/PyLlWv3qBW671FYm6aW73eaY4f/TGIrJIc8uoujY6DXkv1Tofb2nJhH4o+NKNCZeNaoeKPXiY
QJwAb5taY2jRU2/J/Kytp+lSqKANSqeXnd5paeQ6oNWuUsD/3uo0DlJVpgtbh4VMF18gzMRqCHVb
xlVCUwB7Rpc+p2jvAbUlCYjX/7ytFFundSFHHEAN4s6lN4Y+xStohphFHaayQa6bz5GHvjok6jUN
hyXcUUtTplhvlzSaVPuJYdJgXLovVa/46pBEo9Oc47YGVtSO8rwPlaze3V7h5k4i8w3nBZdq1Teq
gmYhVvOYn1n6EbXHaIiTQ4z53hJLsSkHhGUchYgCi2gOietOwMCOaWSwGWWuP1P322GyxOSGEGg1
OkaB+ULJXHw7aJYMpt4UJNJ05WW0lIelHQ9KPklMxYaeQwxvNoK7B35e4cgSt+9LQ8eeEfSaUzYF
BJcsUT4l/a+7D+ed4REtTSiarxAGA0tHQruSRHqTPSSDceg0K9BbW1Jl2dByON3AAICrxnHQMHBt
k0rNZF0LMuUI09uS9CArzW+eyn+fF0ea6OmUdfqM8Ispue/MHWiVfg66dr+CXS5CJH1AwwtqwTkB
+BlNFTT2fMyaAZZW5gOJdDX8GcKkLg097ibIUNbkEs3QswlZ1yjrv3pKsa+HOChMFmYWn3LW+Fp+
0vTaN2Wc3RtP7ZVcwW9JqDdaVodDstraT2ka9vbnmD5Uy+JPGFZ4W/G2NALU4NA4TtS4ijDnYVqU
ehiVF5R7vhdlBfKJ8fNtEVvrAcAV/Sn4F5V84RL1nT3qtrkoL1r3rembnQrAm/cDuHJ04EiYmDbu
K6bw4sSQhbERMAuiaqehwIbXSZQl8PLdJwsN+EtPjvXyFyVkbkTRxce57zC18/ommYmJXDxFKqME
L1a+aMceYBqvtna39+49Dy3ETFdyhJe2srueUfQjRmxWnmPFCuqGD45rD6R+XVh5MLQiMOM+GNJl
j7LTsXVZMFFZG8CGk3H1KwS70WV1XPU9fkXSGWjQp0GZo2I+PeXLVw/TnnJV89vl9fbS+cpurFzs
o8parQTkCo6NY7fIFHxM3CyY+u65b/SDRcfI7iSJwo2rAKY/zIXhXJ82siDXRzpWWd1hhk6KN8UI
c9aGrSwAlkgQl9TXmTEYnQdnhjwDxOzbskHSm3sGWANgapgtiMjneglzbrARWZ4k0qqXog7ndJeA
aTw/1+Nh/AugF4oB/8nii73I5bDRQ7uyoSZRPO8S48kpMHNDkunesBwQgXQq+tXhTIhQqUlH6SH1
LISh45OW7Yv8WWVH88WRFaE2z+VCjrBtSq8lZszLnIb3aWEBK3/cVmXZOoStKogBYlcL32/IztGP
jR2Afnz47SkPfyEHiZx3aBmKWkLgVCuNAkKqEpGN7SRHd46/sMn8TAaz88e5Mx8yJZEF8VtLQ4iD
Dn88kTgsQeSoVi5zJjiwnlUlH9HumoQpbNZTQaY6yIbF23tjTv/cXueGn+HgPfE4BYqB8YzCTW1a
U2/rFBGcp7w0rPmB0uKPOJG8JZtCNLhJQKXgxotgi1ZrUQKdkBdT2x+dp2B46+cp+Yvn1zGQNkAj
OJJfeLauL5FVTZ3dzghv4gyNkRbzZfHT5vnwBj70C8JNXjlLrtMqABimEdjcpifiPZk1Ki1f7/cr
kWUB2BA0swCLiF1HDkVbBqYgIbZQ37LmEQNhJG7KlmG7ECBOZ4exMcdFLZF+sH8RZ5eUgZGD69nX
i2C6cwYZ9/vAmgp0CCcWt0F2dH0mfV60HkjdEVErj8rOdSWXdEuvMPAK9h31r3Xxq6Ml7avaVV5q
2yj8maEfJnXYh36MZW1TW97QhSSx8kWX1OgSigo+b9lb2k9gwQtMZfYL67429/cdA8UHmG1R+dJX
L2c3g1tzmPEUuAnN/USZ3ad00apPt2/9lg5cSBFfz9IqvL7keRvHLd50Y/hIe+sIAoFTkrtH+J6B
l/+6LXHrqDDEDelJzJ9ByCTczlpH+/Bsm5DYHcq08xM9MEzJ3m0dErrokDlEmzL4lfhvuHhG7YWC
fsUC/kHvF19TP5Ya/Cmn9V3ZJLQtQagioC6C+hiGdQuLGZRizCYKQbHFHmOaxH5qKoepU8OELn9R
GMOzzVMdUAo+WuV6VYlnD0lRom2UgjcywYK04PbRbDzZVwL4ai+2zUP7gjWoLolGSw2SKaTDX5gB
SHBBYQe0uYrm7msJC0tihSYmOl+zylfUypco18Z5ACYANJ+Fji+08gorSKyl69yB49jTufA7XFGq
O4GTDL+b9p/bm7UVygJUySMjqPOaZrdcsryPbdQR4yH+4Db0t1X3QWqZOzQ7HpNkiYYme/SYuevo
IAvX+WMs+PGXskUrZBcTMRMK2QvKLcb0oQTOb1SfOgUEsNZb3ZDAGCWWYks58OahOPLeIy/WSAqk
D7ykQOq1BtkCnQ+TmknUb8MyuACQYCiphUMEdPxaOdpq9CYvbtCp51gBnB7fHK2wkI543BSDZg0g
VsCkucohoyY4ERWErBHg5Y9arwWuGx9T807OKW6/kUaDR4XCLPgjxNsKgIZNFVsjkeEc2ySkstnA
G5Ybbx2niuGJp1VYUtYDa6GVKIjkZWDVh3g46mUw2K5PwTJWWo7kdDacHhdJQcTniOfQCC1cXaOs
W7WtjBzhKg1mcOPZPQ0qHZPJkmPj7P7icqFXBPBCDCEAGlLQBdrFTZ15dR6pNPEVxoK08PwUjPvJ
NPo6ob7Xv3Teb7AoSMKj92Z38WqhNMyTHR7PVgl+MJKSTtrq6CEE1sx5Auip8NOmMfmo98lHuqcM
bYO5KEdRGsTILx4K1uf+YI3zo2uXbqjZ1YeYNFnjdyl4PDC+qEWzs+3taur+Tp2ZPfajOe0Y/FeJ
w7il2BzqDTg2OmFWHE6V7vaW27Icr15+puYMLJOJZ4LKgExb+RM0iP1PkOg02Dllc5fjcGrbm3yq
koe2Jh8cRJL0pWXDERnRD81YhRgrHmoJ3StW8dDqyf62jmwZJKCokBRHFhl3TYiS7KpOBswQKcFa
0B3GVDmmf1EAdC8l6NcGyZlYv/QOJBTUb9Wn3jzcXsHWgeHuwp3EgG8shF+5i/fWaGqjwHUro75c
HpvijBFRh0T/eVvI5jYhfDCBKgd3hji2kml6XhpuXEbWoPu1EhYynMuWIQIPyP8ECG8uqU0DzDgQ
ABTKvi/63TiPY4Db8gd1m8exUUt/LpU0vL2srQox529/n5Nh8SFI15s3AYNcu5lXRHFDAyPzgsQ2
fZL/tkjld85jFu+84cW2i71T/yKA+twWv3V0l9IF5euLobKs2EHDGfsQN96uNJK928rAFtzKibbI
RVfh/5H2Zb1x40zXv0iAFmq7lXr1bjmJndwISZxooyRql/jrv0MD70w3W18TngcDzFwYo2puxWLV
qXPQ7y90m+U7F7hHz6B5UiKH0gVkqA5uwo5x2oAnhJrHCXmBQlS+iXfDzfG1Wsxbb87vQfL05/po
18IqT9DkfzSGwjWez3VvaelQFhU2aoMmYeK3bKslPdtm6OoN0sRSqVutzC54vwH4A8OBKKxI3l+r
Sqvv/LpCmbcKgd0LMzcyVAypK4MSxQhQDgIkD8ctnW5fr8p5mXGBdjkAR8DpBRCC29oDIlNH+3zd
+syWNCBezHYZx17xZJQ74geFivd95QxiGGDZEDlWMMpKl5Y1oNHOntEqmFtRZtggLbrr6V+I8Q3l
DxfaK9e3wwcXnbQvT83JsUA8tABJxzDnmc+Gdts2R6P3cEXf2/oQFPN9tux88pN5Q7AsL30SLfO8
qYxf8/RzjP9W0Mfy/17/RStO7uwHSRvUGiCCjFZf+jSPO/5sjIr0gmJ6P3zRiaMmFqTsW62goBTR
Qp8/916kN89jHSXxN6r/uD6WFXogIa32z2LKMHq3MrrR8TNYy9BHzt/a5JYtP3TtDwOTU9wHWnxL
6y6IezOs80faH1GeCSryfP1nrJ3B018hpvxkzI2B8AVXO33SupeBBTQBD9m36yZWTyDiFDCli1jZ
FdN+YmJxHcZ5h1Ur7GFrc21n6/RQ+OYj0HuH66bWR/OvKemADH6B/H4JUzq9LfMuXLJjr6IJWomQ
kWwATBL1KxSc5eQmIGQsq2x4a+aVSNj+8Cdvs9zRsEu+Xx/M2m5HHI4PEjTcoZXsfN6K2cWF5uHq
o/mOBYa3vf75tWU5/bzkGFMC2lrTwjia/JDRje7ddwSgg88HP1BUxTsPiGJ0XckVTGwKv7d6s3hi
6Uanx6k9NIPi/lxb9FMT0v6ifsdZXcNEnZENTe5rEcuXqozg6mqgQUGw86M+JHe/6Y2zkMlw8WAI
Mvcu+aQAqnhHIgOIhAYkxwSnm7RzNS8f0Ia6INhmQzA/gM5GkQZenSW8GYB9xCvyogGSDF1uN/qE
Z0NSbopED+l4RxyFN1kL1xAjoi0Rz25UAuWUnG6Y41IlmCXGvLvByI61Duy1zUEd56LyT0Oz0fak
S4wgb6qX1qlC048VLAdrGxv0AND+tJAawvk5PzcNmWo2TSV9SqtB301tbG/9zCoPRVks+94Zq5fP
HyQgAIBbxQKini1m/sS/jVBiJS2j5VOGGV2QmdmP6RsKVdetfMihyLfxqRkx7BMzok3D8mdQK+ST
ewdC88BLygdapNuKuNBn9SCvWGwqpIdSl99YEKYcK387kvGn3effe5M+DBnbMsu5dxrvi+K3CVd0
8duwr4SYuWtcZHtFiszUl5g+Iev722l60FOichcMWQ2i7wKcH2NBiqDRl2xfGfmd0zV7liyjYvet
LvzJr5DuMkOPucly/Aq6JIH7jet1wAEr7cjX/zRcbG/RCItVlw5riuuZWY1Nn6wlv9e0aq9TY2+l
uLTziu3plD44M4lad3ksyuqrs6gClfWB/mNfRtzRdAF3SwL7/vxizVFiBXobmqqOgzWPgcIabjlX
nCXZdWd12TQ9KSqMsgmt/qFCP7Oe7a7PpcqI5Lw7Ap1enWbV02j/qvqDNv7mpiIqX7uwQbkASie8
vS/rrE23+G6SOOWTiXK73twtmh/qznzQ6E3TqqQM1qCKgJL+a026VsGkNpOmcssnN/2B0g7apdIQ
SfJghJSkn6cQ1W0DVt4Qco/mWoWPEJMlH8NT25LnYw1hemnCdj7YQUleRj8NCyiDOTh8Xf4VtTnF
pbKWHT8brXTkXOQAQIrulU+xUezmDqSd+osxV9thePZEi3izNQgPpuGTYiEf16UNeSRBLQTJLRkQ
OrYQj6K8R84GTR2edbPQn8agguqubRzQdmLPIHMjGDvOPS701Du2JPC4DW9fuO3flpVx0+sOqlmz
e8xiFZZide+cGpRuko4aWj1Z4gHe7rImKHjIrU3n7bMCZKjBaD5T59Cr8KBiFPKmEVe1KHeiH14u
QFsOHybwCABsrYXFvlaR1K5+HlgDcT0Z5kUrjk9J0pkO2opqsIGV7L7p/kPML0CNH6kpJPulVaJO
7/c8A6ZxtKOxPmpdFOeKiGJtDB9eEISOEC+QiXb7up9zsLYDYlrdluOrmyki2LVzi0BF3CVofr1Q
DonnzKzTEUOoQCZWe/aGDdozYIfoduBPVjtuS15G1/3uRwuHvOynNiU/lVOwzjUZYLNV0u9oVYSg
Edontb4ZumJbgII3QZZ7KOkGHU67ukl3sZNtkBJGIhhvHa96aigPM/zN6+u7sk/vQEFyrGy2wWjC
tE/fc1JsM3O47UGTppXNxhv6Y935t1bsHhvibPVSJaC1dpdgDwtpH3T5X4irAqXNwbcrWgrH41Bv
3Xpf/oc2a+gO4FIUNbJLZWNEsLntZQzdvcMGGR4QR19fllUXcGJALp2a6LxKRkB0nxzbC2zruICA
1u7pztGeqbvtuude+92C3Ez3VLO3ugn/HZqc/bPMpUETARDIg7bteRO07pdkfmLdU1z3IVWxjq4e
qRNr0vYr48kxExMo9LIfX/p02YxFoXryrKZYTidTug+dGcBEv0QxM3aKQ9U5wdjaQeG0QZaRowNO
vabib4A/fCVms8tL75na6DSyrTCdwR04Od+uL65qzJKnGgvUizxRW3UzsFb2qCtxxX28egJOZlW6
QOo5HtGNgUNtdFOwxAfeR5YK3K3aJyI4PXmHOL2Wme6AlcvrMYzJlwVEdQk9LsW4K+rfhq+IaVST
Ji7pE3Nd0dvMjXEgtOHWKhO8GxWJuLVSoNASAcs5WkxE1fvcQpKD1hfk+zjTJjpF27c4h8TZkx4/
zMZzNT54dqTxLmiKryN7LWkT0HpLujgkVh/QcV/TN6P+1c+7qlHUKD9Y9i9c9MkPk54Z2eKWSbPg
hxXOwwhhLA+Q+aR90pej2S0bZgHUXj8N5i/O3vXq59js0vhv3h2VwnX/n3P0fzMEQsfzGULnf2Vk
FF6PciNsNOdhBrwvyIxqZyMu4b0edODqSUi70eZ+z/suJPi54J0+GLF+A16n9+sHae39g8qkYQOc
h+q+/DIZlw7qRQsaibtlCKz+iFaDw6TFm85WXPyr5+nEkLQ1+DQQbsxoyCHmclOhLt1V7e2w9Aqv
v3akgJVEBzlIyMCBIB3bOdfiNKW4/xfbDtFZ1zlTyOwkcPIclJbJnsaqBunVvXVqUjrFfEmTlrfw
9rQbw2zY+d6PGXno3n8uMj2cdfRpFOlm7t7mbIduodDU5q0zPXQ1wm1fJcuw+owQOqSgVgbO6gJF
YfiaRZnoSar468L2s58H5XQY2KM9ZsHIfpL+bS6erm+iNcdyalOaAcdMqTEKx2L72YEFKU8P1w2s
rurJoCTPVdVdbPACg7IntkW7V1ix776jBbzrNwZ5GZL9dXtrzxWEkEKKB8XEC4bSvhvy2V2wi1qW
7cdm3kBAHQWa6d4RbSOFqRje+vz9Y06OVCxzzAdiYgeBawzC0GRUDGft7EGoyhPiE2hClgt3VQHG
f1eH0zGB77XHvY0u4EylSLd+Dk6sSCEC9jIZBuAantiI6scSEee2Kos9GGjm9qUaI5I/xuZdbhmB
y74wcNjGXTT3u7I8Xl+81c1y8jvEbJ9cc+DCMLW4x+8Y+V35zc/DsQt0a9t6d467u25q1Z2fzqzk
brpBN6c8h600/anR59F+h//MsrdiYYGff2vsp37ZO/kPr9mPLgtE4y1RMSOuBrrQIMPvQLIbfK7S
xPO+4loNcqQnq3rW+6/6ApWf/pDndgAq4dCPswBKIYHjPOeqc7kGbMGjXjQ6AVBiXci2e5zxDER2
aECiU7PtieFBpWn5kdusDNBa/8dxGrrVUyPe2U6fAyid/80Ws30ZsurXlHeqJMrq0mOXo6qAVl1g
Hc6X3p1m0CqKprWWtNsm0Z/SzNtoeIVlbbGjbbEZRtXrb4VE28AU/GtTCr/hhVufuWjQA3zzAUCn
7ViYW1q1W09fdlo/bkiZP3Zl93PO44NeZxu4yg3rs7vRMjfXt6Nq+NJGcLzRrCbxEiAQXwK5dpg5
x8JtAyej28k76Oz1ur1Vv3IydOmkGdpYaaMJN6l38PvoL3e89O/i0p/XzaiGJR0yb0wnPR9E3Noe
Ksvf0OEb6+HBIK2Y6Ci0Ya9dNyiiQTlaPF1S6T6zq6YHsz/8cZZUL3FTvZfzfEzjOqgWkP4SRsKh
GrconBz+g10kwYWoJ5qNPg76iefyNGuiEDRB/igd7g3a3VU6+w6Bg21Ji1tdq45ZwTfu+B/6FSEW
7JiQ6cNb/JKuxgXu0qjQX2z6xSHj9bEBZq8HVobZtmJmV3fMiSmx1CcjrFOjjkmKw2LRZTsaWmTw
YTPmpQJsJBboYgHRzeJCUw+cG3IdqZz7jDQ6zBRVH3TZrQkoRbltVSif1Xv7xIy0T6plMJnmw4wZ
9z8LjfzNa1cxktWteGJCRCqnE2YlcTlxeDRQLd6nVnpnsoEG2mKPANihQZC2r7xYtvWSqmiy1gYH
w2hugs4oZlI6dQnYPcepg0yQ3RYhRDuCuFGEJWsWIAMPDiaAYy97ASY25MZIAPh1q2P/wFQq3qrP
i7+fTJ3fajmSE/i8Vv5Ysp+xCtSz+n1BtgkcBh4bcnG0nzT8fA5IORrBH7KkfcYRUsQXa8cFtf5/
TEhDQF8btQYDAG/ibTI7LMcwVc3S2gY7NXGxzNDoHOwBUVsf3/pg9XLZGMSot5XLEBqk+INr9FFL
WkUuYu2E+iiIodYLqsULUd464UlbpRz5pAxZOd5vLWv4RmjyAHCzYhIvTSFXDkwcuicAKcM/5/ug
glYHiKPL/AlbELjH7EeDSKSL3ee69pzNdQ++EouJxLzQJbXAI2vKVXstK7mfCy0l8G2HnL8D/hDw
JQ+0et9Nr7rBcIyQ63Gyba6pXqKrA0XPmINAEFqZF9HP0HOTxAzCSs6E/lHgmEN9YtYeEVprBA74
bFQWL/cnRotivY9EOzCXcu1onoCXZhD7e2om7StIoQNkqpHoUaQOVsclONIhOY8uALk9MZ543EAy
AmRni1+Hg91uqUFu6ODfmYuKWO3yOGBEJ7akE+c4GvftFndh4ebgxtdui9LcjIu/Y228ycpyq/fN
c1uOijbP1SHi7hU7BppF8rbhhcMcMD2gQXIgm7aa0a+aTIGf9TdFA/2+65t0bdWgl+bYYKhD9l3O
+fB4ZnZdgTfHZO/+AhQnTrqrKWKZS+8IyiSkHz5IEKFRLsWiZhsbTdohsWQvfEZSq0HhrVHxQa0Z
MQWsXkhZYA9Kt6NrDstEegRMtfeCTovALlWcA2tzdWpBClimyS5iV3CVcNDiVDWq94j+stjafn5J
IFEG8K4D/uELCbbEjNEOMaByyOObRjtWTjBPCo+76ppObYg9eHIfgpwr0dseUe1S58HsQ2LiW9ku
Gyffx8MUTOZz3D8scxcY5Mv1wYk5Oo/GEEGcDE5aJdA6GpRbeJbkVrtlJQlS/XuKhlPGodmM28bp
VftifdX+nU5p1bTeSNrRhkWW2V+Gst03I93koEhTnKSVnMf50IQ7OZnT1O2A815gqCz3TfJFz6vQ
rw+G+TdNf7W02DT0diLf0KEYEOumBCU3GcbQGo5u+nJ9jtccyMkcyziWGpJwkEFDucLV2zTQJzsy
q+GmaOluaFTa7Yr1lBXosybxfNTWkeX3H4zlDul9Xy+CGDlPh393Ve2vqn0r64hn3ZiQ2sbzj/uP
RfZHN1s0FGHDst8DFMTiChwglcD2/zYmBQpKaVpyYpnQizUnMavNRq9fgZXO2J/Jfxo93Ojxd4vf
Q3kjcCb6v7kDGS5hoFWogPg79DP7bTk+M+M4D4qxiUN35VDK3XZN9n+HElHRt4KYx6RND3lqBPNA
N4OrqU6KZA90XwLrqUM6B0Gf6Gg9Pyk+bUqap2URNT1r9i6lDcA0veHcsGqytotZ8qD3oKVHm3k4
NJ5dhtQwkp3hYprR9vZnpLzY+xrT7qvY04McbY7P01g2f66fI8lzXPxM8/xnGkAix02Nn9kt6cNA
qj8aMTfmqGL/ky4uYQaUDnibQvcFcAtPMpPn/ewvptFG5rNrbBtN4evXPo/ew4/uBlyPMnchz3rb
mVuzjfqdFn/xWXR9klY/j5ehgKGD6UiOVlLTKNHW0rQR1HFsurFVV9Xa95GLwNNA9KMj7DtfhHIa
Xb0BZ31Estv8MKgSxKrPS7cDSC7s2urw+cX+YpevjQKCsvJ5Txe8c7j0dNCoSXfCUmZan2l6F7XW
xsu3iasA4Sm+L7cyN51WZWmM70/FhsSByumtnIDTn+9KBxV866yeUBeMSNcd6WBvE79HU4V7uL6H
pAtLnAChMScAYRAIvlA/ysFp0Ne63UaVfeCZHfA2yuw29PNf1+2Y4iidOLoPQz6e52A3EAGBHO1W
VuxAo6avIqF4F3q9Z4VG5RS4p6m5S7XMD5nL2ZbCc92mfoXLhc4olTk+zd/bVG9f3HT+bsVL+Zcv
Wf6IOs30BSCebG+MiffY5O68Ax68C/VkRvQ5t5ar0rhfWRE0d0G1B3lBoZcq3UKTVhI98SoajcN0
JHQxDw3N+KaNrbfrc7VmSMTsKEsDBHahIU/KunT9rKNRx6rxiVeVfusW+vLMDcZ3102tLD9WHVg2
grcjHsHSLrO8mWYl06qomA9DcUzY3Zg9o9X3upWVowIrEDV28PK/ZGLjXsWSqXSriGV3hrcrPgmY
E3vr7PuSJ2lGDdu7xvfz5tn075v8wSsU97RqCJI3sRpwBlsZTOjGfnl02s31Gbq8lk3dQ0u8AGtA
mcYT63QSwEIsxkx7B8jnjAQm+d77O93cJukv/n7dzuUwYAfNN7iNBNOQKe1hwApL187nKarRIrMt
WoU3Wfk8Xk5ofgdYDcp8trQQHfB3XkfA/jYPf9NDm3z+14uQBRcpilbYS9KFNI/2WOiJP0Ydurqs
16r6ZLIVG0lQ5wIfhQ5OsMtcxAPjiLDJplM0de+m+04/HQ+YWGNMjQU1GAjUSuFGu3BSNtoyRWkS
A5mKhLnCwKXngAHMPhpe0XKDppjzbTS5ReKOSABFdmEDWBN5OnhlVToEK4uMbDGSW+D4cnCvStgZ
Oupx7jaZHfXeTQv/1yvgS5c+CfVT9IeBAQt0Xpd11IGmFO3xTmTfdfo3j9Ft4ddb23i9fhRkiIZY
bIgbIEIA3hsVeRkeyGMS92mDDt02jYzfXrnXyK79Oy7vhfnrkKjoUNdmDTUdNEQBzSD636SlqdI5
SRdYG9IlcKO6+g/LgsEQNP5/XLIfva8nLoQnvlfrc9VHFFDXe79RYcdXBoDvAzqEXnxAx+VocLTN
tE3Tvo8AKw/Nre+qpIWEcziPEECvJYjjUHrDI8WVTsdc627mJl4fOekUNtljnz129a33VfvGCr69
vvirgzmxJfnBCn39/hDDFlTs2iYLtcYLrltY2cXQuxXE5UiLwV1JNyuZNeIA1dVHtv4wdNbBK8Zg
dkGN2Q6765bWxoIypeXAHIK4j+TIycLPLS3xhGnHqP7ZO/vE3f+HzwtWUwjFI0iQUSvJ1Kdagn6o
yICglLt1VGQBqz//5PvSUtRGyu0hzoeo4rdaHlJXkdNd21YIb4EMx0sARQ7p+wycapYxFmOUkz/1
8r1L30ESiObnEjwPhjITtWoNeA4BfIf8qsx8YI/axAUCJwIlEHqbt3p+6J4XEEb1+iv0iX16rOgN
+9U0IQixp3iTly8tv8f7LUsVd4GcNRH+DW76358ixRR17fuDqVlDtADy0mgPo4b6249ceyjorqqA
wY54+mhmX65vl5UrCAcYbYoAsyCslHujE4tZLQhh4Ybeuh8gyu4TxbjWZtgjuEFdbBoE4tKwZqZb
GsmFH3L7bZMdWr89jhzdYuQAjrFd7X3/DwMCjg/HGCHahUqo7iFH0xk+mjBs+7EFJnNmy9dRye60
dgzwvEA2AsrfwjNJ98OcV43J8PxCS5PG9pqKE0b8/7J3Rd8yIjNEmEh2SPcP4bpGtCRuI72961Jn
My1PA6BY7LFveoVDWtsC6E3zBVkeQDkyD0DFwEGcmCYe9mljbTkBA3G6AJfEoW+v2AxisaVRQf4U
73tUOcDSKJPy2bFdO9k8DdFk0eKtKuZua6SvdTxZG7NJ6rfrW2FlDtGMiRjRAJX9JUEnynm5Wzrl
EGnNfYFK/6DdeOYh5dvp8y8mzB22Ax5LeJaj+fh8N6S5m5KRw9KcbCmA9aOngoCs7DdQNeBdZKO5
Gak7sYgnt0ZnxFmZLm4fxXWMi2mTtqpgWuwoeW1QksQ+wIYGGlS6Af2cgmJQq6aoT8rdQkECn88P
+pgfUMd7LNz63rGaJtAT/fPbD09ZME8KaQPkfqSTZOoJSl0QxYvm2Arc4W1KsjBZVEx2K/Mn3iBI
HQouSNws5/PXzn08Wgy5veyb8Yv/vL7RLj9uQZAEbLZI6gnxBGnqgDH0PVb5WTSOxS2ColskshTX
4uUhPTchRVtD3XlxB4cJRbQp5LV38DT33ucqNjlTvAbOdwHs4LWAU4P35gXn7NDMZLFol0U07urD
QqAay+OYhJDYeHD9+kiMt6QBvbaZbL3WSe6auFh+Jlle/fJYy3Z+gWrNPBlk34J7M2C2MYInDsqj
Q+UlO/TiqbAel9eLwKzjcCNJjqZM+QJHB89E0HWVRVle7tEAEHpQUeHLcfTmo4OwVwkXkMGruKeF
qADuMmR6RCJO2knD2FB/7q08KqhuhATKp7V5F2x6BhlEnU1byJ6COk5D81zuOUsAAvjfbUPQngFk
0HYCbEThU1cCB/wghOAfwuuoZklXBUqsKCJwcMDl+deFuqgTbpvito5vvOk+Bec7NfRt3/7ynVYR
M1/6V+jUw1m4uG2RCpEpI1JuTrxxiyICRVXA2fxaVFofpJPXBkVvPVdWt7l+zmQKAjH3gsdFdMvo
K+GaaTJW5mjgj7zCCpbulrMiTP3DmNobMr8O3o5o90k3byzzhjplUBlvvt+Ejr0pyDFbQrNU3DAr
B1/wqUFAECjxS3KRokRzMI/HInKLXZccoIB9fcArp/7s+9K90lT5giLhUESATxRdFXQDmnIBGLlu
RTUKaQOxwobabTcVUZLZW9b8NNBPc92CYhwXJGrl4iT20hXR4oVtfZzNvdsr9sbqIDyUhxDy4dKX
fXBi4bWGwnwRje+5t/MNRXlidQQnnzfP7w9I9oIIh2OO8CYcq2DyRUP09UmSuUs+djciPsFgDWbZ
y5yD7dDE0UgRZcvN5LOgt3fleId/u+SAngCIKYfu8Ez42xyrqBZWjjJUvIUcOZw+ymuSU6tsc7Zb
jxWR6d/ZxS7jZQiy+1R/jH0Vn+KqKXEFi+cActmSKWJC/ScnDRaKbZJ4A1LLOD4UccDGT1d8gG45
MSS9PAbTbirCYIgYzx67747Xl2ttwwF2hAYNQE/wdJPyavPUjiCZph9nfyh2k2LDrU4TJCoRT+L7
FwWYduqBywOINNKskNp77cH6qYF+S8Xqsrav8fZDkhO98agxS2ffAeKXUYLLY5k3ro+abVCPigBv
dST/mpBZ3PLaKM3RcfIoAS2DuC2fvSwc4y1VhrCXzwus+IklKQ7L4yWeUsfPI98IemhOjDuoaAyD
IhRbXfgTK5IraFnXeBWwDFGfBRPk4lWFq9VR4JmEB4WPm8WVlqTQvUnTnbSIYnAuIwM1B1V5tOvo
+vZdXXiQOyPNAgiYJVMKgCi0Rn3Rxqrk4JtNvrnzsZ3+wxEBIw9AvsisgLZAPupGMViLzarIRfUw
243+9voY1mbq9Pvi7yePoqpFnzw3uiri/ld76TcZknbJvAQFJB+uW5JbdoRvBqQb2RnkpUBXJ08X
K8s4c0GRH+U07QJ3It9p6n0Fc2ios+pLM9QHtAMEhZVCw68P+oYAvJdvOzf+vFMDaR8kxOFyBLe5
NOSMksJzchS2zHjbgvtABc9e2RaCpQYBDSJbPMuk7xfFPDSNXZaRSdkDi+Pfhd8fyzn7/BnCZQOv
Q9A/gcDdOl85s+zA2pJ3MJP+/mmrqtcrJ/Ts6+LvJ/si423L57gto9QEIjVScSSoPi9ta2sGVKFF
2izy+au/dejX63ttbQlc7DG4ZNF5+NE6dfLrp8zlydJ3eQQugLH6otlf2LfrFtYGcGpBGgCHUBJE
WIQFsi3Jdnq9/vnLAaBqRlClQRyGXhJX2kMjaX2ElHAtZtHuzerrYEKSMfl73cjlGM6NiFvnZJYW
p+0rkPPmkePMIbW+kFqVMlANQwq+4znWOjLDAh3BZTA9+n7o1EzxelMZkZy903WVA766PLLaQ8qO
vL7V2eb6TK2aQHkUCHdQkyA7dT5TxpLwrm6wHK6249wIJhAy+eanX0JYjhMj0qU4Jz5Dxg9Gpvw1
S9/bWMFFsD4IxKgmtEoshKrng+A5AXngjHnSQDPWlk3g1SgF9aq7d+UxLcbxjx2Zcxwx42DqaEaI
+rd8CAgI7RrobOy83eSG3WuWBaYKdbtS2Dw3Ka2PbY48A9NUHmVVF+RAltPmOJZ3muCadve1saNT
jQf1y/VdIQ7heaLn3Kq0YNY88X5Cn3s0Npt42LDl4NKAfL7YBZCEoMMRwC4QMsqntO1d8PhrmM4p
Ceb4wUh/Xx/GmhtAz7mPQF+Ax+TktUbaekgzjSJMTgMjfopVBOCrBiBTiv5noc5lS6vD4wk9I3lT
RhqUV3xt41XD/voQxBzIK4G6PDgr0WuOjJJkAS3zJrdTh0ZDv6GEhl5+x/obnmehnylcwcpgRH4S
oiUCEQUHfX6KynKilcOmJEqMemult5CBVgxGZUEajJ/whUIeJInqh9baMlXr+MrnkckX1BsEN8xF
GhzKuvnCRj2Nqu5Yo1nn0wEriP7R0ulgTUXnvfBCJ5dKRXhm6CllUTP9pGhD/nV9pVec2NnnpYsx
7i2WdgyfL7IwxvHOHbCqd4ob5fJge9DQ9MAlg8o/AAzSkUOSdIy9bqxfdLKpKwZ11XRj54fe/HQI
d25Huh7JXLBSG2DHbV8mhgvy/fpkXS41khEoEflISANXIlfYfKekgFkV2Uv/23FuUZm//vmVacJR
APYChwHNWHK+aMjdSR8z2we0yvvuoOk8f9LSdo8ix/frhi4XHSk8vH08YH0E0Mc631NJU3hLVg5x
1GlP1bBL+M5RBe0rU4XuNcTtQrMJoE3p0Jk1eFkZyv4vCQQ/ftXNp/GAyKOcfF66KkhFmtr08Xmt
efV+sV7RqHbp/1AgAcgGdU5A0S4k46u2q8zW7OiLn3+1rJe0fPPpC7je4s87D1AP41UjIG84GzKD
sg0EszvZffnCtDKwQYTiqvRkVhYC5DkI3XFhICdvSwd8JFbmDMSrXh5rqgUQIFScbdX3pbPN/JFo
lMXVC+FbMh2qSbEUqu9LZxoI7wnpd/x+cz4U807F+L1yFFDNxrVjQWnQRq3x/Cg0RqPjJq3pS+79
hOBlYOcAFIMz+/qBWxnEqRU5MddVc9WWBqMvmh/Uv53X/+3r0lkrSOfVpVPRl8Hb8HnbkU9fQR6K
CeK8CVTGhWz52ExYX7Dyv/AsaMBhpWLZW12Dk+9LS2wZaOyldkpfXLJtoWLAoQes2KUqE9IyQ5Ua
ZS7Uk19MsvPTTebtjUxhYsV7n86SJwUy+Ujn2gXw8KXw3PF9yYkVkWZZQrtjMWRaDX64vupiVs5j
NKyKJySwkQlCICg58ZnYmsbRPPNiQ53JyvJNMu9r+09nF0FlvbWcBdftXe5hFDSRHgcGClfHBQqq
MOMyjxEqvLTaz6xDA1z/9L8ZED/gJNIZhpRaJmuwzdpnpzk20+5/+77YIyfft+05qZcZRz3mB14d
lTC3yz12PkGSp62TvOGDjwkCmTyzNqP/QIdP+xG02n/gM22hx2tKzrZCc6m1oMMgQhIWAKy6VOzh
lTW2BXIWlWu0DyDePJ8iCJrVJQR/nchsH9jBoQpffnmt4uf/+3k51ueMtQQcVnZUt+zBI9ofH73Z
EADaIKWxh5SHYrYuTyTeYC5QEOh8g6awjGelDR1mY4iXiG7SXyzdjRW09RQ2VmYM3SiipwN1Pjz3
pECkzApoLUA6MirY0zxvLRU8SfV96ZRDz9A1qYbvp1bE+ifTUqy4WNFzL+LjIYy0LfADSMcQYf/0
UOTiSUadMarqZ6hvt8c5ax863/6DjrG/zdzeDKRPb/xPdrmawDWilRx1JPwXBXv52k2NUVt4ag6R
DgqHmgS26HV1vyXj+/Uzf7EFhB1g4ZCdERrm8vBaa5g1T6+GKPOboBs34NxlhAXP161cnHxYARu8
KYJdU0hwnk9iPA9uU+b1EBXVHiXE1N1Y7LPOCyYANYe0p5BNu4RzmcaQGnPTRYXmgWN4gBi7vyj2
wsVeEzaQygeZM2RdQVx0Pox89KjjoQ0fQJt92R++XZ+kla+jw9BC0wgASSKdf/51yPOxXFvKJVpu
UAVLmu3/9HmZek8bR+hSc3x+8u6M/fBJumuxYU9/vQz1z6vYctoRn++1XbK1yeeXF58XkHUwguMx
IE09hZJiDMDgEo13Rn0Yk+P1yVnZoGeflyJEajpQanXx+aWAAvU9ye+zT3eqCrCwB9I6weshPOL5
8jpahqa6utGjrIuD8mYBzf6nxwADwDnhNOMgyEDNvp5NNi2pjj7DGKLQVjCXTQhiI4WZlW0q9FER
64pkDqrc5+OwfSQQcJ71qHQ2bN54qiaIlaU4+76wf+Jw51H3WTrj+53+KJjG6x3PFJHhRyP9mVPH
WqDqLNYBpayLXrA6zz00llo8KpKBHzWdsZ3ZmXQTowM/ha/tnlMw6BNveMPdMr03JofyWz3poPYo
CtOIMi2rQkIKg2yhKZCi09srAr/r8mOeJjQEZrF6SLs0e8erFTKYBdEnbWdOPke/+eTceNwdd2Nq
Vnvk9ubQWmr6A03M9DGrJjYDycv7B3eGrp+huUlYeOA4KCyz629KUKX76NDvoa5hh44+QU3KrUBH
F3f6ss2XRHvGW9mC1KKR7m27phumT2kaQB6g2IGMLPllzun0HM/2D60bZ7Amossr18eBb1nnAmRr
JiE0cOmB+y3PA8vMjTv0FWpB3/Keha1G3Ne0TumWpFl62xZ5H7Yp7Z5ZvfD3hFjjbZ2iV7co+RB6
mZGGntbpuzZuQRKrT81L6eVJ2AqFMq80RrBnQzKwR2vFb31y3V1ZOySaLcanwEjsOFyW2nl0fG78
LjyIF4aMLs3/I+3LltzGlW2/iBEAZ76Skko12FWUy66yXxhut815AGfy68+Cz93bEogrXPnujtjd
ERXBFKZEInPlWiF8P4kBe7BGC8QEkfcCle3swJz4n96MXBXAdrsZcenDtSErhw2Px8TlZmzXwuyb
MTVPhpn4VXQw031k/7h+brcH6tKGuOGngbUtQB0nmu68jwm72XPi8zzJhCSHa27oaVx0C9T17Bgn
e9YeuqAGzvAvfj8wULzpmLMxCY5NM+u26mMsXYzAwdVPQ6YYgY1JvjytGMGZAf73M48wotEnprNl
nlbrZ+EafpvFYNbmUp776yORGkLuEu26eC5uEFVgaOtYETHzlLufpvnOiD4vy7urZ4qHomxTgegM
EA7uRjeFdHss9GnC+xcdah0EhB8yAD6z9vP1sWyeEnj9cPkRLjuAsEtEh7E8yYe2nY3TCkmV1Sn9
ev7IzHs6fM7yn9dNyTYwIHwAdwJPCZyDcDd3NZl6Mkz0ZLDXWXtRcfqKXOu4Y6Ckju8i7wuPvSlI
FfqcUhqN9DQUs+8tv3I23aGGFCT5g+f+q3cPGXuaSBxonbNvmse5/4xWBZ/Z7X6tTrT6OEGGiP0w
1juWKN5rspX888sg7HS5M9ducI3Yw8jTDHov0LINHJU+lWxyeUMjmjRx3W50Xgt7zspsanV0RR/J
8rgqcgqiXufvyUW4gANmQ7UGae/LIRAyEB1XGva8QQKndv1KL4KZvdLsWBRdoC/FjmkfHPeQ6PFu
nA5F4x5o+jMCm0Bcf6uro94eNVU4th00KNrxLnGBUJZ0gTj26todHmMhydrAz90bOfkw6MvvCy63
oWOadRm+v7Bfk+HsTb3fL8W92483B0uXhvgGOnNdBYsMs5lgyMDVNOpBrlRv2PosWMA8AQ4G+MZG
1Cjh9f0YTWqhadYvGYOmatPcT6z/1s4q3IPMFG83g3d00DghghIGPL6idKhtsNFMH0Fldde1KOB2
Hoje9VjhvrYnSwcr+R9bQtoAUk29VxSwNWhvBk7zFD8yVTldtsuQsQVszuDIGvFVmnvTZEZpZIXM
GX0P+nM3Q6g5TTUicfROUbT1ihF5lWRlgVZFK0ygfEDg5Zto2uPw3Op+YQXIQxM8IwhqRfiXps3L
mpuWFXptEhDIy9yMaOfD4NcIKCV1DnG83MR2BuUKq18xjKHYdyPZ5Vn3Omiz4qxscRyCHeER5uij
C3ggscLUjQKoFwVOSfcGA4X2sS324zgEC9T5uvLdcL/cPIW8fxXbDbkDdBsJYZ4HGkt0vdgkBG9f
rPkePVz/vmQ3X3xf8DdJ3M82m/F9bQhA62zmQfp23YLkbF5Y4L/gzNE4ae6lcQ8LU3ug7tcUoMof
mQpQLzkwIFZA+gPMkYD0iA5gjOyauMNEQsd5LpLnm7vKkK8FlTQ2G04lmC2EMocW2ywZjJGEnsEC
Nu6zyPUzVT1rUxUQjAhZlmhqtJ5EGEMKaTEt+qdY6sCxXyi0fNJjxxTLIlv4syGJR6dtnZGSesay
pOzZqezv7sQe3DbZX1/9rZnfRGO8dRzWNpcAemxiRvJoBbx5n073seGzUgFilZpAPQU3DTHROCHE
CYlVJSZl6wrE0x1eiSP4s1Wc9ts9jMoJmtg8BFJIfYoha4z++8bIrRUQRzug7SHXwJEbVnOviL+3
2/jSDv8dZ2elxTZe89xeTxQUSP+uN2rjIbgAFxayeA7uZFSCfru5s8+ndWakqdaCgIIFa7FDT9P1
xZb8/IvvC1cjm90eGZLOOeXl3rJAxFSoqGFFskc+BISDKIuDVfw3AvFyhuY+0ZPczqLTTNf4e5dH
UVi6zvcCve5v5ZjkQW7UOjg2ABb1y0FbD7yTFjIQ+mOUVPejToKRaT9bS/ukLyrdWL7RLl+DF15C
5GRcWhtg+wUHeB0hC3eXdieSftC9BOhCVapLagpIODQjA4EFGb/LaVh1jcZGn5PQzn8t5duql7tp
HsEyfKqaQpGT2m5+DAuCirx5AL284i2OdrgORHwVCdGXv6vI94iH4Iiu6Pfru0duB5E1MBVczUFw
sk4Jpihi9yQs4jsunFBn+8T8ZGT/XjezdRd8OH/MCG52MRd90PuOhEOcBKWWdn5laf5EY8VwZHZM
wJWhqg4aEFAuXi4RbqnMjllKQ8c9xvquWX3v9faRnFvgv+DsOFvopKXI5dEQegW+Vx07aFosilFs
jzQ6A85GIXikqvLWqlxhIzd9Z9mVKgIQ6SzhUKNAgmzn5oUeL8io0qig4Wp+N4snROzeqNi/0iGA
yJD7POSZxHb6Mp5qb0wqGjYF9GuPLjJ719dBZUDYUXpFoG/edzScrLfh0HcKSqRtFzUCAzS9/GcA
v/9+ts5mYbdMHxjWuaseGerH/YB7znCmd4eNR9tFT+pa3UVz/1YOzg6c5juE/nsCUpHGhvglyJn9
vPJAWz/vEgMp2i7dFXmjgFRLJwHpAE6WgTkW68/LtKat1Xg0HJO9G+9KFc254vtivBJXK1ui3KZh
Su+y9J6pPKr0+8DIcO52UICJNS5UJYp4jHT8fvuz279+vr5FZL7NdHFx4X+IhMTGcnv1iqWtYp0H
kPfr7AWLfTdMyX6axt11S7IoEi3Nv9l60MMtprz0obOMuCPw1kt273jlnlbW/WK6wUS1wV9mNOS6
puIASEd3ZlO4jazS7dIlh00UyHzNu1+rRx1CjU778/rYpM7izI4QX2SRDZ5ntpJwqb6AE8GyvsWx
SnNSNRbhwTXSrsdGgw1knz4M0/JhoCiKNai5RCr89LYNjB/ss/HwPXl2sMt8cKJlXEhI5nRXWc91
/uSwfWp7O3dp9ivUaWOQDVbtez1/aQjeAJ+uz6dsrBaaa1D+Rmka/GSX9ntSrQZYWjCf0Ncenr0c
Oqz+qFK3kO1Ii+KJrqOIj38JVsy6s1CVwiin5EOePbf9B2187ZJXEITsSad41vymARSDsHNrgjPO
mBHN8wRr6CJ8sFZvn4JwBBrmAWKYPSXNPbPGY502O7dtA8jOfpvnYtez+EgMCoHg9WvcukHPlOqX
PBVx5XeJTnxp4j4x+Fo7ee173k8jgiwUsnyDT4pjkns+odk+UvX9Slf4z9yLcWLiQhkqYjiZugmJ
zcT8Yk/arkm7fZy5iiSJypRwOHsAYu0ix8Hpl0M1vTTTrmZHMMxf37LSy/BsfUUSy6laVma4eIpH
Wv4hozOEnAso0NdPtI38JUaHa2whmbmcrKo49EX10s32w8LAqJCVhyxuj1CJDLIk3xlx4WfZ3Aas
jI/Xf6QsX+RYCGbg8gFERqx5ebCmtPG6zONbvnio66Njawdq3g/t09Ki67qMnhKG2LNi/owS6HXb
snvs3LTwGnbzIbWx/UnYdvv8IdP21z8vPcw63sD8GQbUjODqbdRrNTwH4LKKXx6C9LKECFiGin7/
zZi/J4kKGyKxB4wvriTEoB4XmLicyTwfvU7zMiRFon1eH8ivZr5bjINFX2MVyJB7BuGE4jHFOfsM
rv2lC34qKXLi2UmJmbOXX627+hk4Tio3PbkRQafWWO4A1TzM2nK4PqWSWw12MTzcBqjjito46KBJ
2qhMSDjGkCncWUlg5IpVk2yKCxPC2UTidLQGE0PTpiqg7A3Iutu33YUF4dpMydg60PeBewNLDZci
qOvx/9OEcFsWlTZN+gITUf6p6x7Sm1GykIAAVxFWAV2BvF/2cqvpcRwXZVbgTZ1BbmbdAxOzu32l
wewFAChvVt7Uo/vRSobcM9awYua3fCp2QAf+rJQIPdmGcime66hSoD4p5oyzNsn6MnfWUPMePPuO
aam/ounv+lgk7h6sXn+MCKuhVfDCKIquoes0UFaCkmjqz/QpTxVbVzUY/vezGKmouOh5bmIw5j7p
Aq9ED6PChCSZgkILVFlB7wuqF7GnZkYBpu5Nbw1jer/MDwi5xi+TdXOWEuTCgGuiTsEBG5ssZdvb
iTOSNVzoXdvetdUdoD3Xl0QWT4IeGUTbDqCMYAUV5iojRofraFnCTNePEYn9NB+eB6B1xszZjzXw
5lS/K7vhV290j05mBmNbBr2hWjKJt8HPAE4BeSmwEYvQFOKNmmsyYwntICvywFzr20ONCwPC3kuo
OQJy7CyhCQxysW/Mf7qC+GV7a6cStjewg2gtQcMmoBfCdEZd3IyoxIF7HRx8vpcrvIEsSgBbM96c
oIEAw6rYHYxCcg+SOW1BKDOC+jQ7MqMMaucxN7QDWl39hX60o8JvrRfi/Li+VSSnF27IBCoGAAzc
q4K7HiI9R9KCGGFnH3r3B1clY+XBUJTwJQcL1TnUFx1OPA4iosuzOwK5uLKcGmFWPJV9u2uXFAQk
v6raC1A1/YsRcdosGxhYZHmEuF8HD66xDIYZutPzGn23h+eCAh0GyfHb7QDlCdwPUCWSPEGrm0lR
zLCTdXvTeuhq3xh8NHMo9rjsEJ3ZEUGx3aIXzogGqnByPzop84c8vD4QlQHhukOxCfgoAwZI/oAO
20IF4d8SUOH42CC146hhicRZOiUgdKuJGdZ6Qe46a2j9hg4QQqZu+WTEyBNFa8fumF1/17sJitQ2
bYIOWALfSyCOfX20/KwKwR2OMSTpwRCCrIgpBHelFRl1ok1WWPdPDOIN1RPtFRkwuQncubxoj9Zu
wSsNfR8DddBYod013wszfnIhQ9V61v76SKTrBiztf8wIXmnK42TtCcykJvhO3Qmq9oq5UlngzuPs
yi1Tt09tu7bCInud97P+6foAJCE9KPc4NxgK29vHUUohpVo11AztfmdFj2aKIOWQ5Y8uCZRwGuma
nNkSPNDSzbgqcEmF1aD7hR64DXCuqpSRdL7OjAh7axjaJet+G+mDn+R2dDaOETo9LLCbITgVAwc7
Q3F7TBM4HKy1UWtPurPcX18R2W1wbkIYgDPppNJYipOa1O4jemu7wNZARdxVWuM3JqQQb7fnIOVv
A+KM248Itw/wWp09kAr2enPndpApN4cgr4Zddzv2HxNGQX3DC/cQLhCcnLM0s+Y1jRlq7Nhkx+P1
ccgWHlcbbgK8fcAQLRzF3LCLsqQxXCjkgL+XKvoQ2eY9/7xwDqt6sJeUL8to7q086Nsn11TABCVv
XgSLf0YgnA83LiMIeGEEcXUHvHxdoUJwrLQ9GrNrf7YVjkU1IGGfQdehjJsW1iDRjgz4x4lSAPvu
ri8K/4jo6aE/Yji8XIlOGCEQAA2V2VdGZoZp/mnUoG6I1uDY+kc3vjTuSw43cN2c7Oxw6Am6yBB5
bIW7M7f1QNplAnmiA4L/xR61XTpB3FEFD+FLsR3XH0PC5EXg9y6YDkMLevEeumx+HhIwk+VJ8aVE
NmPnMkMV60j3NygAwFRJ+T/COa29bmryOTfDeX5xk306KGI2+fdNvFGR/ECTl3A663xGYGytZmgl
d03he9P++trI9huo7+ABdL7HxfOJ4jlzi6bRQ2M6DNUBJYm8UDzrZMt/bkI4o0UyTQVagPQwAY3/
upv1hzpBX4Rik8kmCowPFJwGLtZZxAMOawx6ZF3Xw7xnrZ9SYw28nqlAgbIdxonawBuDuA3vt8t7
n6SNYcxdCkZFauzT1b73Cm9nLBreiEl7MBwWXF8e6agAHkabIkgzNixMUxRrdk1RFIPQYPI2qt5X
0qUxbIDCUH3nIteXw9Hb1lsXmkPdb4mjL045G/u2bsvUtxZTCzxrsv7iOsATH9lD0O9A/4Bvx7O4
aVq1mppGp6OW/eQ0Hy3VcZRuZw52BPM4+mItPp9n32/RflT1JdHDgpY7loCd6CfNVD5aOmvwmnhE
EQBPxWRI60A2oppszFpj+WS1d0ZEDmb+bHSKcFlmCClPpMhBx4JOFmE03Wh7i5ti9YeRFgHkwT/r
k975OgW2zshpr9hsss19bk5YnN6y7KyEMkE4WF/BtViUhwhKGONnw3u/vqtlq8TZm3nOgIe5glOD
6q2RG56GQvLw7kzfovXQqvgO5VP3x4R+uRGYDmDVOsKE096n3r5Z783unqZ31wciiw3OByK4A1p1
blbWmDEA6tf5ED8mjT85d2nkG7+iaPcXxrCpoWeJ6jjSr5dDahpN7w0Nh7Vk/XJP7ML6lJHOwQOh
pPfW7KFWwthk75DXzAg4fiFacP0HSOcUJBmIHFAQBeHK5Q9grptHiVvqIY2HD6zN/5m7CPUZZO38
MVJtRukeOTPGf8zZSY4ZoNmLVsDztfv23yo7Kmlf+ekRowXePM2LNKhoWMJwSqtYa4/71tE6pelH
u1Y8GeQj+PN9YQRFrkOokGR6iLSW3+n/ttVx+Qt8E8L2PzaEPVEu2dp5I2x00ToHs7W+YefrflqP
b9fXXjUYIbQah3jIqI3zBBDOHdK0vqmNu1RT7DDVkgiBKUvmbG5MWIF/T/22c45R5f6NUwUpF54j
+L8N3LYcF6MZ0Q+FjbWLP2gkaD/MKiYL6Wyd2RBmy0HPpKZBwBJImW/JfOjpcRh//cWCgK0EgDD+
j1gSK7wqzmmNqdKLhyr6WpupT6ZIEVRJx3FmRPCiTa8XtDcijMN6Jq3nZ/PeTFWM2NJFPzMiONFs
YGlpWDCiay+cMeP27IDBARyQq+BJLcj7XHoSdNeOUHS0kMitkSn+PhFV0LEdAMj9QLYIHRLcZWB4
vjSwEh1lfQ053Bn6CLZf9TfTjXHmdkCjQO36mydPOBYRXeZWyy08AjKyd2dIMKyKR+7WtaOeiy5A
sKuAo42K9D5snte2n5GINJolfoon+hnN8MBeFfXJa1Ud3NwpXTpepDxRHgd/Gm8OFPEJcTTldj6U
Zsj63Zp/hUYi+vVJ/A1UKdfPiGxhcJJhA+hJpAP59j67Q7oWNBJp25th9AEIh6hSOHj55wHK5EJE
eHkIG3fu9W60MrzNSP44ln7affqLn8/LbkjQYPU3EjrVGFlaiv6zbgmK8a7Xw+vf355uzAtKeiis
8CZpkcUucYrZzbzECpmDKtQxtYGBVDgQyRSByJtLlSCZCWyTsHOtGmh3Bpx9SMuZvjapN33T5sQ8
Xh/I72eXsKMQHYOnkndrITARzHgV0JZ9v9BQg6pcjyw6qJ6+z7ODuOQLs0zfncu7Nn3o5ucFLF9r
828xKA6QbKAARvJ6EVrGoJlyudXA+NLElqmR8BCZ5K5O9bvrQ5QcUC4N/J/vi4WwtV7jgegAGS90
OcRdt5+rxNdbbR9FN2cckL0EYh64O0DAkV24HInVrK1WV7i7zG7Zf4Q+0f76SCQzpUNYC9evAVJA
BLKX36dmldXplBuh5n4dw0EF2JN+HoceWxrF9Q1IFdwWJTUBXwldYHunL+btERdKtn++vyk6xUXl
2K1rAKr3a6mfgNDzvVmx2LIx4ELhEmfgNgTJ0+UUtRaU0y06GWGOM5l+60zVC3Z78lFqRPkZaG/4
FRz/SwOkn42+b7Ix1IpDCSBK6qfx7tZlhgnk4yFpYEE0WHytxElUjI0Jvooi+xwlWdD1igBoeyJg
ADMEZirUaTcCY85goTHT0cbQKOoDLqmA1btOOxSu4jyo7PC/n10iDXDrNJ9hJ0YY32o7A+xHkXUs
lS2U0kVBEwRAAcj1bZgFeqqXINnTRzSRVLu2Jz/GwfENW0XgrDLDN9/ZeHRkKxcro2NY9ebBaPP7
oqn/cY3i+/X1l00butlQPEfTAkGi5NIMrfD2X5thCLMsdIwUYKfSz6xl17W3w7nxFERwhHAe7mrT
3Ibm1t7uHaMPLfuusl5G72jHve/mr1P8fcnerw9LNntAj+C1iMy5sQE8dFafIzmo9SFbj4kTFvnR
6BRXidQE8uU8sYAOLhF4gE5XvRhYPoRJZvoNgV6x5rvN/i/G4aBLzPHQEUhEZrduSOscxGl9iMSS
Oe9M6luuwgPIxgHiaAOhN56oG3UlkmhjopnYz0Xz2qNUVpFnU1W8ku0yF1AePIBAXLzJj2btQAuI
O03wxvmD05gfvdo6NGO7ayxXEe1to1ZEkFwv1uH5gk2uNM2dBqmZYg7ddfCd8n5K9yDX3RnTa9aq
ktmyqTu3JT5ZWq+fgLOcQ3OC5MkXNNT7TCVEK586vsmQ+N1SWrVJrs8Rw9TF8zdoxczZQ7MGriph
rrLC/37mbSwaQz2uhxVTm+9oPP5ur3H0j6RTAGm2dyaWB/sMBHWoBW+oMKZ48JLW6OYQWX8oKDK/
WBS3snRRziwIi2LNjZdnXjuHrfFjrh+iDDh5Fa5AEsmaQOhA5g/nBsfSFuarivrWLZYKRua3ZPlS
6g9rbu9NrwBwO/OH8r0v3+O6CjT9odWf2oEpBilBXOEHcOwEXuSI28WCkxu7STY6+gTYU/M+OsYD
5P8+5Q17Xl1jb6x2sDDj0eIZRhvI8tVuv153TP+XHwCqQa6n7W6Sww04DMZJx45x21Ol/6LjuGvL
A9PuyfDmZvuhOfb0yTRuzgrxYf+xKkSl1dIvXWnDKuSTfIbAiO2W9J/YUjgR2XE4NyNEdiwrBitb
7Clk7rtdfW3qQwNo0c2822DbObciXvFLbSWEWwEDqZ80qZ8o+u1kvhBSpaBBApkIEO7872enui1X
8MEuEzZJmzUBmbtdvBZ3mufuUxJ/Be/Z2/VNwY/W5fsOA8Ljjt8jv6m+L+0Z8FNLEq0gPwOJm87u
aVn7w3xPJ32noy+kqBW3o8yZoD0MfpHzhqKt/dKeVxoZuIHiOWzes+izqSIN44/BzXDOPi/sgiKN
dHes8XnSgKE+2TkxWDV1HyUlcLX5pTfuiHZzEZZ3L+HBxYmYtq8uo01SpG/jOjTrz96k+2a2T2Mj
aNIv11dqO3M8HQJJB+g5gDDWELYe6AWrAVRcVVj7NtjYPSUj+3br4eOohaGUi8hiw2MDWtVqztal
CpODR/f2L29BPWxf3F0fxtbXcyu/+20JMl3icx6djsmajrCSg7rVNxg0YhQLIpmocwvig77Ox8Jy
uQXqHjiPnxVcH4H0++DjQDoEZUooWF9u4aQzuqFBZzKiyFMZGLEidyRdBtyzJjAP6E0Wc0draa1T
Ykz4vLP4ZUr9fPyqaTvq7Wq8ka4PRbYYhot6LtDhgFmIabx5KsBolOQVWjM+OXhNVHvgcK6b2DoY
C8EjGtEBtkN5TWxtbUfLyZNxqkOS5js6PHTruwXQPlqF9ml10Eh9uG5PNn1n9sQsQmYPczMXXR0y
ffRpAd58K/1klpBRJE15jKtSFVjI5hD99EjGcS+A9v7L7dDbmWdVJqnCjKRv+pwhTMqCpfAU45Lt
Op4B4whS0I2Iig9mVrnlkDo4/iBouQclgmKdpMPAewJROCqhIPS9HIY2LqVbTloVuroLMIzzk1Yg
95yjSdWsIwnEkE0ELRcFfTP+QxRSMmYdLiDJalxxhd839xq7h8y1T2zQYGtH277vytd1oPgRta/P
z0W1v32HnNsXo00zHYZqhX07b763Jn0qo6z3AX04xG31YlaeAskvm1lUloF2R1WeUrGLTM+izO2W
GOSpRVA5LYKs5chUZJCy7XFuhB+Ls7hhHfKhS2cYqchOY350uj5nks9jT0D2DDkUeDzR53WLMaAQ
Xbah5aeoVKn8kPTz+LjOk1qQsOFTePbrE69o16haGmAZY78b32pF6Cv9Pm97QikBEKPfxLdn32+1
CGyoLb4fNV/KO5J9vj47khVGWhTXv4F+JxONPJc/P4qoEw9l1oTekBxs0u5z+3lUOTbZGHAhAM+O
3AViJ8HPFFPTMSTLmjCLv/dj6vfz7fcmv3H+a4D/gLNJImNnjYiemlC335j5y6Ofrs/SNkLnVak/
3xdmKevGBJI1UxMuZeSP1t0c7TwLGoHv181ILgDABYFSQp8b8q8ihqieyrEGK1sdlgSqvHNrMl+v
khDlxbdodN+1WCW/JF19F9hIKETCpYk3HPpB6qJ3aR1aY432wxmlHhY7j5rXqmS1ZVsAFVckrsDp
jeYmwXMtdcOyatZZyHncX6tJcQXIPg+qD6AVOQk0yj2XG8CL8qJ0bZySuKHNw7yU8wmKdLe3g6IQ
emaFb5OzbVYlC0S9UmyzmmgP+WR+aAYVPkQyEODqUQpBFAuct8g/atoRTcZY70Pybe4e5urmhAgX
uPvzeWEZVgYHk6T4/GDvkpeV3F3fwNJfj0oI+Co4DlIsekOCGGkdhs/H38zhq6GpmrQl+xV3OEIx
9OkBaSc6w6xxNZYsxRASgJMJavZFvXNU+C3ZIDiXOAei8Y5mzkhwtspOSrSRTeUQgps7yPdRqqJM
kXgT1G+Ry0dmgeemhUWo67RMBivqw8V+nJuHdH5cgFJXCTDJ5gq4G2RzKYV7F/UmvL5jcaZhrhYQ
ecXVz07/qQPWffuCnxlxBc8+AtBS2yPmqrPeWTBUistPMgb0H3CCOmhLYsX5Up0txYzeo3YgtAu1
6C7Tg3ZVPFhU3+d/P/s+bYhb1ha+D6lHzXudjGBtFOGHxKfjUQ8JKSDkwKctLoOeIH6f3bwPO6xw
S5edqb9DK3uuTvHwdvNicC0LF+hTNMtusp2ka+kwV00bvlMvLBbFXG2PBcAGNp51HuTbUMARajdD
51m9nhIzBKS5O0a9ItSUfB7hGa4gNAgaHG8iLMWqW01SzQY8eOy3oHu4WS+a57M5DRtkt/DKEiso
A9GcGbUmAEzinw9j8u+tc/+/TTmAsKDKjCLz5c8vRtZTmo1WuHwouo9RowhAJLPDcUroO8VTF28o
YaOaRuFMDBDj0Cv0g1GtX0BhpKgwbb0SJAvx2oVcCadLF9N3WWV1qVlRoAZbP7GC1ttF7dEaFJHa
9sTxrl1UfoFPBMxEbG1d0qQn5TDR0O3jfWHvM4ccKvt2ThVYwQXKWaPgnkTcPzPZ7EYa0wFimfza
udeWfbOExFRkPGVTBtYDOHGouyCyFbxfHdvOAq1VPaxpdSQWXoJrXHxEjhVN1e7t3eHIrEKjBlB4
OHTAMS53mOvGSaFFnRY6ftW+JdGX6xtYsjBo+PCgCshr5xjM5efRdeoyyho3TMf+85BHMGKANlf7
fN2MZCNfmNEFM4VlLqXD3LDUa5+u/jgr1kRiwEaVBDlAlCq2zRGD3UO2j+Igmu0P/VXPFb+fz/Jl
lpaLIgAIw7NoeMvwaTy7MSIj0+2q1q2wLH7E/aF5J/XTrB/IekjnXzdPFdabU1EQVI83VWV0E3Zp
zsA1zfYkfsim4+2fB3MDfC5aJJGxF8Kc1TKSdSSaHVa6n6F+osqWyhbi/PvChnJTki2Epk5IP7VR
7ruxqjVZcvoQ1iB5BQwZUDGGsBQguPEqp45pWIEZagKTRp5kPmvKQFMxeUqGAvAWYloQ1CNPLnJQ
ZblWdkvDSAhhgvElWhRlJtXnhZkadZalWg5mzdx3IuhGBDcv9MWvF45cY6QtKWd8PrV2WRKkt1NR
olcIsSwa9Tj4RtQbYNlgrVmcrWE5nAb7xcy/zdntzglXN++kw6GDvxWWetEasM/WLSDHmet3aKhy
lgdzViwD/4hwtBFlIv7ABQ4YlBipJSbJV7vIQBcJdfl8DufO8J3x9fpiSI2AYwT3H8AiKIpc+o/G
cActayMSNuUzxE8iCPRZKtih3AYI5LEsBofsXdoYsg4pQguwQFt/iPPet9bnSVdRLktOH89TIKRC
KQQHQxgIlKiiLMrBKkSqX7X+FCX3kQbE1efr0yU5GhdW+K84c7dkcSALwhKw0lk/a/KSR4fr35e4
c8i1UPAiQzqKJ/kvv58UGcDhBTh6rexkZl+07t4r741l9XuL+ZWq/0g2GtABIwHCQY6bMvoU556T
D2BKikZr70ze2zKoNrGkUo52Wt4LBBYjTtsqBKLRiPIuK1sS6mT5p530/VBaCbAPzbFAETux2NGd
zb1d23sd3WktbjPFk1Cy+9DEAHwfYOOIJ0WsAIMODtE4K1CrfbaWD0ZyX4z311dNNo+oJiDdj0Yx
vnaXq9anUaOBFHQF45TzZIz9x8gbFW8p2fbmGi1cQRFWRI9DI2rHbcFNsH/0EjoPXuVPoHv8C7CS
jYGgmIjkCCJv0ev0WAWrYROcP6lXv6kc0yfLvLNTIw2aZv5yfeZki4PSPNehRF4AzCCXM+emFV4Z
zMZNVqeBNSKBkn6K0mR33cr2zcuplP5YEW4ct041q4XuRFhq1oeyHvy+GmDtu5b2dzZRuIjtkH6H
3kB9QqoKaVq+Wc5cRN+2cZvOyRpmQ4NKOQ2oWe517f36kKRWoLoF2Crk+DaY9SixUcQqQJ1EIy0G
0cr6sk4VSFvrWHEL/SaavbyGMJ4/ljY1YJIuDbr1YInqfll+ipw3r/xlpa8dCB/IgH6+5P8hTbHd
72jzMACChkvn3Ep8/GezOOQaMQvQxIF5EZQ5e9BrgtV0VdWfZbPIexe4q8UbQ3zkR7o9o/dtxqlK
W2CxFjz0X7zsx/Wl2noHDOXMiOAdrIF1TVsuYD4byMPaTk+W0Sk2uHQc/HJFQofrZghOFjwFw2p3
1hI63l25PmvL86DSyJKMArUAgu4bTmCyETRcc3RZdVlXn57d1vTxEFG4adn38bBAVgp4bzhSYZbA
Dgm8sZfUJyuqfJfm/u39SSgqQ68MiU7kH6Gpe7mj9NbKSryCK2h87ZbqkHy+eZXPPy9mafOIwZs6
+Hyif47Xg528/sX30dwMxA+/BUSocjq3Kc1cWp7WfvJ11HRrBYRctgAAKP/u30I6zRHnJy6LdonL
8pT7XfRe1ze/gwHwAG+eh9wjEnZiUXwlVeO4M2EnUF8E6A+HIvDu+gxtYydYgP6pi5QR3triLVyZ
M+1pTdnJGoKE+LX3mFGflE9VBhisIjm1nSzYAu6Pl3aos7m3jDGdmpr0LXDPT83yyNb25uOArgEw
jKMWBtEr/FvYrQmgfslqsVOy5LsSCh+JCsG9vRS5BeCtwNsBQlRxQw29Vq2kXNlp13kfPW83DIHt
0/lvxoETrYOBAKkDEaFQEift4slrTmAt3UWrF+DSuL7ssqVAmva/Fvi2OLspZrdAlWeGhWKogikl
u0kFN93eRZgpNLhwmjjEkDr/BWcWvNKx8hrkMCeWP5Q1IGnHbnjoVSQnknGgrIAUIfLNSKkR/ivO
rMQLsKwrjvmp65sDhUqepXpcyCygKwg+FtAULLzgYp0kS2YvdtnJSD9X9Ut3cxQMahOIaIICBsHw
xoNrUb3SIk3L0xK9QEu1ut1B4fuoQYJxCr2SMHI5QQ26gRyviIpTn7BdZBl+rx2vbyXJQkOQBnkV
dIPwlRAOHbVAlrL0dnEazEOjfbDbB5BFFiq6FIkVjl2xcO44TswTxhHZtCjcaaxOIP1pf/7MvR8q
5yG1AHoZpCdAGQBveDlT9tBABbqZsRLGQ+N+T9JX9Pij5VAxXRKHy/MfHCH4m3xSOBc5stCz1ePK
06z8KZusnTaZO9Z7h5mgCdtn3fv15ZHs3wt7wsQVCYtGsH5XpzFZ9rbZ74mqEYB/4TLWBYIPBx2Z
NWQh0XV6OXEjydY5n53qFLGDGyW+6frMvLt9FLwR16EA83Hne2kjrmlSVRGtT8PyTdd/QgT5+vdl
YwAyx4O7ArEvci6X36eF4wyFq1cn55PR+177mBbhX1iAK0SmEyENmIYuLRTZtM6dyRDqoPfHTdPA
s2p/zVS1XNku5h73/5gxhIliObqpWgtm6nJvVi9a9gkNQDS4PhbZnkLtHtV11PGReBaMgEa8ccs+
r07M+1l+GlSdWNLPozyGNxrOPG6py6lqi9EBxoFgQ3mISKZiX2SFYr0lDzQgEFy0IRgcA4wQ7tIG
0Znmdtn/kPZlzY3y0La/iCqQGF8ZbCdxho6d8UWVpBMBQiBAIODX3+XvVN3bcVJx5dyHfko1MkLa
2tp7DU59G9pW7AwbL2QpV+9lWWbSmuMc3R+j7FiddOv8bqUdOLKIAd/pJIVVXnf94slbtbzT6M5p
78n88fPn+SZJQbxHMgfYAFCOx+x1mIAPXBpkvb6MEqehzwEX68Wr/4YtiSP+ez2Xg+YnhIzsg/sN
Eu3PU+lqXHD6nsnbEWxWCuk8q4U/ZHRizX03bwc62H92inCBPip6NGU+wmcco7TjNgzW45SSU/zo
7/YONPBB9AZKD+viaIiJV1YZtDhjBnkBZEdWtDLuzVVvToFTvvlAqBPhjg5rLBz67tGMGeLWQDvO
+a2W0+NYOykStdiGw6Wvx2wywcOv1wPKiAB+IsXArf3YFSdqNZ17UVe3kfxjY72Vd4rQeMY/m+1/
HuqbrQsMMvzpEBugKH+M0xSTRII8ekgGggc/HsnvDzNQRaABBg4RsoDjRcDmhXUan+W22hdDMvBT
UeHwhY+OMvTP0YrC0w8k9qOowJsFX6ZDWlz6rzxI5FSuQy0TMa60vebRivVl1tRXjJzK+L9Zep8G
Pvz9nzy284N+CShTt5NlLrVv0mCi20ayM0i0nNhI30gToxyKqgQuYAdzieAoYbObvIIEEzJzCp0x
Xl6F5NIdL0v1JIco88MXP9pTWMQwXyfDqS32TfaDUqyNtYG4biM6fX5PMDq50/mhulXuX91dRHQL
GkYWzGvWbrhZTr3qN8sR+QJKv0CVo1FzXJft2mhSfDK45iw3aEIkKoTh76wSLmRSee8+37ht1oPn
QCDvpdqbiGZN9PTzlvgPc3G0qFBHRcA/FNPp1zqTagPhEtPdjot17TCsWnSoUpYXK8LpnkqyGnr6
iNYY+KcyltTORqtfcVwI5Kwlyq516hRQ7uto8/LzT/sSh3BFPjCeD18DrORjPxMuwzFfmN3uzHQN
ZEw8O6uuy9x8bfNfV6owAM6k6CDTc0BRHb7UPwucTsrA935QOyplslb8lGL4d6+CO86hjYW67hfN
AH+2ZpKHGs93YnhgplPdpf1b377kzevPk/ZlTR2mysZ9DRbeAJIGR8G7EqWmU+12Oz9Zpkzmq58f
/2WH4LoGp118FgTsQ+/v80R5NZmdpfPHnUc/RL0rprXdrY11yzzoD7knToZv3gUCkR7omJCLwBX6
MKv/fBUyWKajftPtarjF2+fOzc/v8t3jcXF2IaEaAMZx3EXqpWCjW+XdrqMfPKP1x+8fj9YRMFXo
U0Wo437+9YfafSh80u1A1n7TpxKO7378v08/mhs1SH8ICtrtWvmS+PREZe9LOoN6wr9PP8px3VLz
0Q3x25/L+dZ6NsP97+cG1R0EHBeKL186u1ZvqhGNqnZX1U+67pPBcX+9UA80ZtwCUFhFkfg4tjaQ
k7GcAh83jy6nCWmzvzXuXxpczMvG6n99r0GWhEMZeDDcMlEmOdoWlouDMWzKbmdyFNykhoHUygvu
2Ck25devjnEAnQMQAq5EX+xjgHWJmpEP3c4psqbITlmSnXr84e//bLjJtqu+rvD4od8W6q76tQDX
YZp8cOUhmwF7jeNyrnKjMucMz7d1mE4Nv25bmTiOTOywhjvwKdPfr6sYoB1kEChPY1BUTT6/ThX1
OuDLZHbANcaOeecBPNaufruSDwpvAIsjYcA14xjSaBYukFaW084EJvWaLiW/DoIYAMk4pgzP/8Kf
4Kyvcr8YDBZy3OeXufX756MtDDFKIF8Ocq9HgQRT184hDEd2etVHCni5X2OoCCg/QNRgt8Nk+Qvj
ZJGimkmQe7tIPHvlroCXib06xWn45lNj72Gj404OhtRx5gao+4z8pnB3/S2EkuGjKrP813qBeJF/
xziqK4w60FhtGKMoCHTE72EJcyLD/3q6YgQACtGVO9R0j694bjMMoLRiBJWnkl7hYFlV9bs9n8Fg
SdinIA7fzBluWyA0gVl20Kk7/P2f3W4PYwNYCiW7cLE3wk6hUGZpvv55fyBZ+yaqHMBhBzoFBOu+
KEa23bAww3y66yft7moOU8WpcEsOJBq5BbmwuWYlvM8IC+i6IzP0UA2IXHG0yEkm0WTPJCkjv11P
nqy2rdavfRi82gI4NuVVkc4cyYOXxcmLu8VvQNoIcrS9EpcyduYa+ua7oLgAS0TPWlEf3JijqUzL
zlKZGWprHXX+dJtPw3RrzZH/4uLyCEeXKrBW2lEOGCD8Q7X5aghKiFUVgDO0rQXjJOp0ycgDFMmi
yTkrWPlaWiJfKe13ceSKakWdvH0XkzNsJ8gBXtShRuGxI8VzXoNwEOfzTLBGNWJhxd3V0oHYnLS5
99xJ7aE1FBSPXat9EYM7v4OVyH1l+iZdgkU8yCho0qFwxhVen66UrKdkdNiyKWCTF4eDIzLFLBxz
WtxBOIRv+9myMzpYrwvMZrt41AvJ44CH8sOapzwe4GGRuUL5V2p27pixxV0H0d+Nozq4cnhDUCW8
WnwnzUHoodkQlwebOqGjR4MuVp+F8JZbO2p4Ee344ET1FDvNTC7CCJMe15HNk06r6alUTYCP03gL
CJhS3s2qwX2HWBE7myntE0lK9yYojNvEYVfLKq1rGv5xB2LQFchlwloJZIJwOn4T0GZ+K+zxHY4F
/apV/XO9oBYW59TiTuzaOToJ1RjeG1XdT334QJZlzmNQtmz4cQsVA4EHWWtr5qm91KGK5cih3+dH
U9Mlg2XVf/0QOJyKM56MPatvC9RlNm7U7YEtf/acCZYMZU5S009Z0dvv2jFdzBp/uo76xei0Dwev
ueytZlibrv6ojBuwFcD7oPT3o7f3i7EdEqbA/E4dTSGeysewD5Nwmosd8BGPta9rnCWWP6EMYm5F
Vzw7bfBnLrXqY6usH42j3qa8teJW5G7CoglMvnowCXOLIC5UHq565XdnkTX4UIsvVJ1VqsxlaoNb
dqHh8dLGirbQl+BUxXbBxsz3y2LdlAuPR0+r1AH59wP+AupMCHlXzROP7Ua4Wd3wh6G36L1fk+Zs
nvu/ra/7MfYVr89VNVvJoL3ngdMlSK2A9uFGFovzd/SgTA306ZQgvumMQMe3+2NrAe20FgJN0gwG
4oiiQU5TwACb4wKKns09/DsWsoH+Kc9B6RaDe81soAiWvlvi1tNNOjEqkmmM/DSoig+/bOs06MtB
Z03oVbGnh6ZahdO4YCl5JCbG3pYztevYnd22PetnCeP0wXMSvzRtUvMWKmFVA4F4B/JaNkgiCcpI
OrVn8YfkEADR7vQKydh2DW8RnhjmeklEWkpWJkdvK+nn8C9drF5ujeguBfTsLw8OeQRLo7sjUm7n
0vpTBY2y1suoaglDJRuu56zYs6l6csISgccUnrukXmEeFZSYzHkXFuXWGzuEtaEWoxNbit73E8HU
oR7jXitqg1EkImHuaht26mfas/jGeIrvZigkWKADDQqpllfHwuJ0HS6Mn7Va1kVWWsHA1lip16Kz
15oVRTwQ8RjY4LTjGOxSHz8g6QPVJLmwhiHmnBSXJJzym25iIjXjOLbZ7JkLY7fYfHWhbJXW0xS+
ERyUqyln9hvrVkO1GoHOzmxmsP7Bwr6eSpcw4HJ8Ds1aO7zqCiKLVDRe9xB2dN6jGfgK1Wf7Qurx
pq7wMSzHtR8BTApN7BR9nkQiaDnsb8D1zfO+jhdTTUkF7M+We2G1qjx7ehl0x9Z0DOWdbU13S10+
gTyjzkLSeltS+XQbtlge2M1WMnoji4HI0nFp2UWK6igDkbueVwtAUltLMKu+oP44TnEll1coBZXW
mqKITf62fRBCOE+7JBVmMumAYB9XueunaBS66eC3LSBI2lvspPKbKDbGjWIaVm9jS01SWSNiaw2G
x9mkckdeioOmxnaQgOPM6FH3aVfBCQwS5F4eZY2ErIEmMDwtiG9wVk8Qg4PVJmP9hg7zUzNXYepL
kJ8VWeQFX7ptb3Id67ECCM+pXqMwR4xU+bUOFpL2Y0czz4Pgvm0QWD0zunHvKusJ58bH7BaFneim
GdKQwB49XkYkeXE92Erh1Rmc3gMcfyJdYLgm1vNcSyzTnDexu2iaJ3ooqjivI/APvebOnlul4iBE
MY1qNqXAjGzKwEqWChxXp66hAomfaFOJVVUZum4sSrIiJ2FSDGF5SSch42qo1spjMXPwXfSIH4aT
etgBiGzfkI7XCci52KPu2EI/o4Quc9xWur6HoGi1UrNNMq8QDIuW9Tt/miB0yFT7x6D1vaFQ/94C
I8nX1bTkcajNx4ypTHDgqiREE+zGB8F/fagcpjKiJuNjybAfLf3UqkrgazDz1FbQMoNP9A3QKiyr
rVI/IR6ap0rMc4pQ3Zw3Yd7fhrBDRpAIYHrNAiOuNGFOBhm3oU8giFjrZlPkVUMvrcExz5AqJvHS
dTQBphK7UDvsqevkm9P73spHpIhtUZBknAhLlDWIM7/HJEXB8Nel+tY2zj1RbgssiBXuQlXSVTjk
fpcUE/rfFM0KVGx8tnFo16dM5U0CockiceFms51zv4TBed2fITbXcV2GTSaKLtjjgGuvDBXDuSeg
tCEI9sxAmqBMJO5hayPcYQ0DQ3MRRYzHYT6FBJmrXmDWW7eXYB67T3QsHzQJ83ujyyb2prC9qBBZ
YlKW4Gn1yKZU0GI/TUjxbsKljVRmjRONeUnrv722A5hlNzjl+76S8czsv7xCsy8dlb139dRPG8sf
hb4eXSd/6wnym5F2511E/mhXFtt2mSt55g6lELEDp4YuWZpuaxfBrfCNwAJ3qtj3uice6htVts3G
imSREJGvkcSF3gSBzGlV5mzd9cN4JnzLTR1r8s+gnaYToJLbuLNHMq6KBrJlnbMcgEo4x+ks+4TU
II4PnrziC+UZc/MumyxnxP/o04i/dH0gk6G1ugzrBfovPk0LpWBXFIXLGmfwB52dV6PMCnoKNUDk
6ACIaO2WYdoy7y+ntR0vggGLDyZfHHQFqB6lRKGuyOOoNHgJX+kEVTbMMqRLE9cRCKEmfwcTslpN
SsCLlPQPVLRFUhH/aZm94lxo79pQAqmoUH3Ipg6vSm4Pf0FVsbdFyIb9EjK2dqoa/H7LlHc1100m
mT1vuPJNlM1uZZeX0PBvY0tG/MJuowVSqWAlh4FpopR0g6djWKchKxNgAmSRmQFBDXHSefXQPKPL
WXix50r5qGYcg7Hd0nznQkh2TqyipS+DCbonIvpnKLK+GO6zRC55j4yuhJWI2bO5mW7bTiMhzBF6
tnavR5VWwq/spCwNLMZDHFZ/p3AJ1xClHl+QTXQpqjleLN0CjZRSd22Wc6vNPFbNWSRIeQF+e3dN
pLFveu0Xq9ZXHj6FL0RS8l5GsSpmdie0AqKPkb4KtnoIGhJzd1yWlAcWWVnE/mC5Hq8rUt91vi8z
hGTcJeyi3Tg1nEUBtQFeaLQkfyn6WiN57fwOs9NH+bpBqEoMQAHPrtU1F7hPQMNrsfLJbGtXtmRf
Kb+uN1DzLNTKR9ILEW9WrkTVilQU+R4Nt7+NQPrXeGVCvWFGLBxw0YiWjygaNcK7h4gT4NcLfP5M
ilA8AJAVbhdFymwqgYOesad32l+Q2jetfi6Ip/eWa1233QiUUxTAlJXPQ2J7A7ZCyXD1UXXu7PE1
Q7125rIoGQzNRm5dkFnWOeTxR5jaIWtFN0EPbYtccqlX3NigxwyW/zTiAz2xKvL4padRag4AQNvY
xdS4Z2p0rtDJHKFLONImke5gb6rSo0OWhx3qPnxGAwUAbveq9YsQ7KTqjZQe8lxI7105UWGgcGny
85EDYBM7KFDdW0PDzwrKuEkVgWaFVfvQSQIZoDmPWomgg6CfP0w+D2MrqDAPAOZASks1YCE4tMlA
/3nxvUXYwKMjN3an8EbpXsV9l7eASS5FIni5t50ZZvddvZO2vmtQ1T93I4XUjy8aZz9s/lgu5XVj
yzqZ0Fd8qP36ZlE5kjR7CBJ49GFX501+5hAIThaOCteQdCDYzDRMAU6uzyFnaHe34LaQOHRZW19y
k7fyCpoVt9q3n+Ef1A9bxrUb/mG2DbGhxR6qmLXVm/SGvU2rO9J2HtarOz7ktqfuwqp34CdN5uVB
ucN0NbZwvZPcT3GICqz6KHwei+XBDV/rvIb1vLLsDfc967msSzuG7gzg3kXQknxVBEbeMqjCPPgc
v95tmuB1XAYcgy79A9FmL5tndd+UQ5HUJfaFDPv3fgw5dlnz4JoJRukLron51DZx0FoejEqrOukp
KC/DFNl75MR3eegWD1AuD16g4ZWfL57T4hjtgyquJtZcsYZMQ9JUuNxWIGJkFfr32wHaS/bKWTi7
bcI6qlOYE9Rqs7jDbV/7wmwLcVClrHzc9/IIFK7BsHdnnN+FHi7GFqbkvS9f5mDZNT6BvvXoqVFe
Dnn4RlntxrIFnDJr8wGHkrGdAVJ1ISA2YVBD5y2E8hPat7rBB4fqOjmLdBOAPOO2Z15jv9qT9+pG
Q5k0NQKkJ+1X0oOTSBCK4qXAZKD7JNEHnnLMWcv0/QKISjKHDsMOqsaP1l2suPICnsxdsFQoReR8
q+txOFfUGmgsjNqyhVvg7nlAmZRk9JxUcP9hUoDRO8V8M1V+kOLWj1ugKUoElmjf2ezBUoUVB17l
rpeiUsm80GqzmDBfNSUb8NOK9o9v6hHXe3UgG7CyewYJXafFguy7FgoBO5+bqymkeAcD7p1YqnFv
maV6ETDVegT3rx43KBN11yXQxjHB0TMmJnB3C5Sj7looFWwC0xVlQnJbbCEt5t0pwQvscL/TQKzB
sChGLkmfFEi9ZwuZzJCyxgraVd1Ifz0O7cpTtf2Au7JJJTBQVyPUMrNeNj2Q99R5qRo9zJuRg7CM
exUQfhyRAqdgFEfabpM+jJa1msJHTD2LkZWAPhEiiZ0Xe99UrtmIAoWBYNzgkriKCh2d211gYHzA
iuFKa9G526gZlmzwCnJe9PBZRau5S12j71E1pRvfIk9R3k7x1ER3+YgXo8KL/dzbstLeGaaRnAv+
FvTqCYlZkC05jc5Mh7thhE79FAizUzzXOus6u0o623RVYtl2nbaUFWkX4q6jZ/YaQMIq8awKmn1u
tZEV2ZDW3zTWLLsE6XMLD+Ala5FeRX61od1jSDfa72Nn9t7JxLtV3yrnguY5UImoxr57KIq85IHG
1by2+ZD61UFKtqqvcQ29Jz0XmRhHibyzL1cmCvpYDH21dQ2qq3NrP81WoS6kDAKZGqZeolrTc6ca
+6zLF/+Kua75YzrOcN2EyowdlHupl7eSN956hGz1HPc0x73ZRplnzBWsGKvem/ZhFd3Vll3lgFT5
qMZVxZjCvt5KhHais7ayZFpCpaiJGQ6WN4ZT5A5QjNHZLGX5ppAiXPCJ2pcF99t0MtMY2wgyF0uo
yLV2pIs6jrTseHQZNGpD6zEi5sZdFnjK167JmlIXW0MgpstAw4qLof4Ic+u98xqYKoflLhAQ91JI
mFPQml8ZqyEvyoAjYksRnHEPPpLnE8S77t0FtTBnsKLHaeh8kY68C8PE446+drtygTyAp5AHRFaO
iqoM4sEZFbTCS3VX1Pzg3xw8jBEZ07EKnVtjqHovhhYuIgyRE1z5ZXlUOA7WmuK6u5pwPfzT+QR3
St9X6q2nAnKhfXvbOZpAhBeCvYkuc6MTh9T7WvjTOU5ZNPTmqJq2Y1UEq2lUrxMXCEb+aIY/Q0/a
R6jGLNA47GTGOyu6yuvWRqwBiaMEsTCIOyYnlA+jZxQHyoRr2T8sQHZd+xPhPAlDtuC1kKqc+6Qt
bJiHsGBl2GwSeyghLU/C+7nvivcIldAbyCk9AHnkbxYy0wSV4QXBI5/dbGH+g4NSXrUgqPpQcoek
Xi7eho5o/Pqyr1BeGMsi5f1An52G+ffzjCJSwQwCYMTps8Yl9MJawvYvGw5f3HZv8Lv7dOrYrJMW
hbOURMOYARbU7lmEC64zRrdkzFkyuk0QE9pgI9bSxJVbuMmEgLPSbsNfSmAebiFgoG+dvl9WZNGX
o2/oDZBs5RAbUhyuF5ZwsZLoNCHE4nbcjp2zrosFtRCgdoEyUChUnS/Un9auLecb0OXCS9fAOGuW
Xr0+BIpb3ZloSUu7DuGRbo1xbsMhJ3b0YuGGIVw/aR0qTrRlv+s5QGHEOXQ3wOg4Bnsp5TrIq2a6
C8aHJchGumnM7xtaUC8BNAE6FiCOuEdtGhGEyCykoOjIpU654adYyd+1MwAU+Q+G5XzFrHuoZVHU
nOhOWlnvJQ4/AQv65vmHFjJAHMDzw03yCOwrhc0i0UfhTnuvCKFYiD93ZL75BP8+/xgQ6feBQQEO
z6/UiNrRxq3POCpxPw9y4iXoEZIKRfo5RPknRKN6i2PEOtFV+u7xQFRAQh5wOxDADn//p3VFUPWB
lYgfAD58/s5PKe5/fTrk7oDmBtAF7qTQhvr89HCOqEWLge6AAbPOQrn5eW4OwI9PiCvwi/59/NHc
4Prmkj7H4221jYKzcTkz8zpAPeLnYU69xdE+QKUS7Q9L0129vC3Tvnj9/3v8UXOdqF5xNIvpTukN
Ct30xBf+dpLQngQBEq1QMNg+fwMIftV+oTz8ensVinhWsfvenNIe/W6KABCHE02EK+IXDR+mnFyo
Er1vOeFknJsYVpa/n6WDYsVB/hJY52N106Lsa1lAAnfnojZZuJlsfstaw2L6d4DgaJ7KZikVdLN2
Ax1jE6bMPgWg/m6SgKSH9QQFZxdjfR7BakeKWhNxd/cK3og+O0Vu+O750PU4WEwdsO7HTW8ThaKg
avB3BuchMvbAWCc+wmEOjjbcAZ+Bnw+s5VcD00G4aKe6OtiN5mrhKeQXzLq7jerf74hPwxyBpixZ
Ch6FGEahhZDy6sS58M2OIMAnwmH6AJr/YmvSNih35HkTIEH2LsWUenLtonPcoQjz85r9ekBAMwsw
ReCjwdoFEeHzB9e+Q0epItwt3KXYzl69Q6/Cu1bD6J4Y6ZtXAvsLdCOQTg46REcj8Ry9ayJCe+c4
7+hpJWZiaOcV4DgMvx8JeLMDsPgAnP6iPGYKKFJg8c07PRNcB1rTjRcAHJBnYQpUIfOQ/RpciIIG
hCMA7MWygyD950lEn20G+k27u7zP+jHTp3S1/6PKHC1qAEkJgK/gDh+ANZ8H6GiAW0qDNMSJUKTj
llclsqhCQIa7/nKRC5/A7Fdwo0bTh6fW5BigIdwg1ovTXixOKM7QgixuHaAMYo778xpFpuAKqeu8
pXK2rfXs+8O1gy7tFZ2e4TgG0S5/IxxPryqbm6zuwBIqbBXUMfPK/tpeAp5Nnm299pVwbssSqefP
6/Kb1QLCKYg3cAwHYPpYBjmCFYPtLx3dhYilUbWfCYmnZY0y3s/jfIWgH5itGAodP+QAWDefp3YS
4GINhUt36FvH1NwMkGNAVWvuUaBCJ5xP22FYE3mGayDqzCeC1VfuDzBrWKQ+DiYQMBDcP49OD4Wn
OrTZzrnuAw/qvBwT/Kbcu6hoEkvh7odS2wlFiK8xGEsV6BwQWDAwOSaYscFvwmBSbJdzvmaWtfrz
85R+83zQqsFdOFhyQV7uaEaD2TaVz1SxbxtzVTvynDonRP9OjXBYPP9khI3UUQ95x2I/oN2qM8v/
LZUek3Kg8B4wZpCmDI++ivBgizRQUezLEllCcpLi9+3vh967jxUHvNwxaS0a1GBX0MTbOQQgGbmG
wO3/4hP8M8BRQOrZ5Kq5xQDKXvV7m5wIsF9/Py4saB4BbwsK+hedQnvUjDaoju3A7BMKwsK/znPw
fHwBSOYero7HZADhcEs3hlk7GVzUztqEJ7bd10MPgNT/tt1BCxa6NZ/XD7E0PCAcT+zD5ayO9qW/
qufz336Bz0Mc5Qf11Ho24DFi71kp2E3ylKzLN5/gPwoqaG7Iab9sMg7hYuHV8J9z7TN53vBf74DI
8QEVBc4VJKovB85o8srIxSr39VsOgPP4+wUEmjmAjwgQiH3B0eyIVhLZzpHYUxTHSdw8/H7y/338
0a2ajJ2vgxGPl/VFOFx2wYmff1gfn4/jA0v+//78YyNjF11EMbp4vjMkKgBcgcQoz6NnnhThKa3A
b9YqKifAfwNTCUbzMa55Kn0/ryJZ7wP/rhnGeILD2Sly0tfD9qAy+//GOCy2f+JpK3voqiA921uZ
MkU8Zs6hcpn9+qN8GuToWAj9Gtx/hkEaCu+08mKpf32u4S0gQwWuLihzSDWP3qL12NSXdb1HQM8W
dz5n1bD+X7zDP0McxVXTM79mrKr39/18OZW/PtZgPAUFIAjceDh8jsOSqMZu4mjw7qR41U1CyYlc
55uYAQYa4NkRJgoU9qPPXDXABk0obu4mOy3OgJL59eR8evzRBxYWyKxA/Pu7sZhW0AFrxHxi3337
AlBLhRIJ8hbk95+/cEUKfxkXgwnqAH0M4GdjToxw+I1HOxtIIpxrMJZCOfH4flqy3kFBNgx2plsB
8OaLFRtXP0/TN5sNvh64Y6Ps99+u/vwSDaA8pEGDcwdd28QtrxrrQvEuqX5tYQBFSFQsYeQJ4cYD
ufLzOAoXhALqkOGOl+qCncuTWdI3UfDTAEdBPCd53s1o1u/EB0BFebTyiiSoQBc9semOk2RQLgAG
gXQV6kOHy88xQX50XNarKbD2OkA+RrKmIufWcB+AvTAMZ0s0p8B9oSmRb37+Uv8RCf5ZDQcuCe6Q
uBxADgu31mMObq0L6nA20f08AVoCZqZwYw78w120zHRdwGMa7YvmvtCeeWeSDO+m8aOLWhn2ISNf
ntfMvlfwxFhJwqLYogtBN3cEMo1auFrotodExVzl4W2uW9iYDSS/hkivgcs71PYTeT7SBEQT03LA
EKY7K6wBT1B9Brv5aA0QhFo7AwU2DYDEsx5YFbh7iAnIdRmJagvkaX5rIm8PZqed/jwxR0v4f+aF
omAKmiP0XI51qjmJRpkHI90X3sXjuqm34vHnAY42+v8M4EJrFIYV36QfVd/ryLYHurdHngJ3343k
xCucGuHosOjht0zcHK8AXwlrzf4XL0AgYYtyHfLXg8z6582X1yijNb2Dx7vWuijzzYn8jH7zCUDb
AzfTBVfS/kL9pKZAHS1s6R42XtD+ZEJc8cBRd45u+I3tQenI8hY41zSsTBmUgxJPKO8SDWnuxaMJ
+lVAB+9cEeHfyr7Ra5QMyIdvzCUDZG5jExOiOGOVaVta6ixaemddehZoAsGAdNDpgaQLe7UaNUBV
I1gIa8fNp2QuwIxL0OzvYyUG+28LIeJ4YKBXLPNEL4BMOiVP+s1nRHjAJDgoJ2KpHJ85JaikuT+5
e0o+ohdO739eh0fHwWEd4gPajgvSFFTsj48DpVkYyZDRPWqKsQvYwTSdAyD+8yD/Ka0fhZkDKQcM
H8hToVN29BJyCfQkIu7ugzlIm2rN+sdoPaJ64z4DjAc0OG1S8X4AvvupnP/6zh8/eB5RKLfGEymU
cygkffkpUFCCFkSAjPD45kWinkFGsXH3ZGguu7bKjJvfOPDsHTn8ifLlijIgnSB4QBsnI01zYld+
s6oPgmz/d/ijXQlk0TCUBYYfe0ApBYgON5a64O5y4gL45T1Rej4wKgls1w5yQceCi0s/RB7D7r1C
rfDagliIrxDMjRIrWrVlZkpx3YbF42RlTi9ubLc48aLk0NL4d6Ihz/o/ehsoGaJSeRwghKG4o6O2
dk0GtHybIXISYtlADDZqL1u7uoTvUXOWl8I9lPPIGdaOBlITO1Cgou3ZmyGs+P/h7Lx2I1eybftF
BOjNK8m0cpRUpSrVC1GW3nt+/Rmse8/ZSiqRCRUa2I1Gd2cogmHXmnMsJ+itP3Mbw+HOghLB4Ag1
oe6HPZL3a3evv5v6+i9WSbYuX+cM2lis+2SEIhs+NK2gbaJRqp6iepzcnnLF25744f1USjml13PD
jkOd7IQybEtkr2LZ/4ryLrkyhOu5YlFXgFw+Y8fTSHpHvlZiMa3TLI0eh0DOD+WQtHeGFGlO2iFG
niP9Wv7obHvkdmiRIOw72LIlNkj1gyJ+DEMXr1itPyoo2JXD5c1gvaH97dWbVlYrIJbLaS46WpGk
X9YM/+masXG9pa0bWD1h6j4dmzyigdrH92B8lvqnut9c7sT75cW34YGxcDXYNEn2nB5/nHxhjTcs
eIyG6SaJintVUHaGgKS37LqHEReNpPmuH/meIWFEyM3Pl/+Ac50kmWjIRFWXnWzVybY1I3RGYvCY
hp0bRMquMR7K6col5dyEeNvI8infvJoNPICKhG3pUZ5yvC4UQZ5I+wmPwgcZ73SA0UQdAFFcY+Wt
XbudNlgoZK3wEYnrjzAqfuk6Tiirv3IOLff1kwW+NEM1NYRFVFJBhHraHykfhyLKlfAxBgJod2EP
JhENXSQ9l+lAEkr5U0nX9sFzbeLpIr5PufslEn/aJp+noH5dHD5a+g9L28fRpyw6qrVlV1ZjD8a1
gmvn5sXiul1EKZB21y+JpsClFgxV+Digpa0/xfUL15LLU+/cAlaXIASXBxMb+urZlUhDRfDPDB5x
Q5nScx5/LNe0TAaDBzDDZYHM4X13OmK5FM6ThWjVqzDVSstB/bEowd8GiOwuddkRpaC5OG0gzfNO
kBvV8rJhI26Na3vDmfEBAEWyEcAdr3htmRFvVo1klsYkBZrlpf39ba/9wx8PrQTFBYWf5HfY6VFU
ckksDMujVFyhfRmyK2vkzJo3YQVBg+YA4Gq/mq+xLsTKFA7BY6PZfvxT0R3ZsuvgY8Hj5ROctLLa
WQI8nvkQ9Gxfab7DL/HdqJOPxZr+fxNALAi/kopfFx/vRZ8nXMsOqU/TDlnoTY0h8vJKOD9W/zWx
GqssAIQ6jzQRyEdFcE3NCfNdey2bdWZJL0xXZBewuKD6LDfaN/PJUvqy6sHKeGmt2ZMC+fFQPV/u
yJkpS7aD3ZfHACtCXy05yfTbuQZd47Wto9Z7BIiXf//MQFEDDfER4TPi4WsJUiZGZjK1Iiuu+C0K
A+ruY9nLzvBBOibfnFkFYxCKL4gM6n6dDtWYmlqAe87y5p9t8pC+dP2HVx8NaBQC4Ojlm6wr6GDH
zGstME0vD26jQ6V/eM4uIaBFX4MelIDMakJJQkPOL5VNjwfldKfFV65e72YSPBfSWX9zzuS01lfy
URNMP40q2euKG/W3PNxI5ubyh343kWgBrAf0IbCxCyLh9APUwujXwtSoXlmHrtogwZ4/ljlTmEd8
YgAcsPBRzK0vPrjhzLCOJdXLUrvPDpl5Zaq+fwXwhVlmCqo28rtcS067oPVB3+R+OXth2rkZ+dE4
3PF6tYXomFcTtq77aHoexNdA29T+3q+uTIH3N8ulfTicxMi5qMhrJUQPUKDG2jd7kvak1rIb+hrs
q5sZUwUxsYe6dnkRBVdmxpnvRiAKzysVQtDTrl/FgyQQZYW05+k5bs+bpL2ywZyZefwqch8m9RkV
a5fGgpp15eSJwNi6O7U5CuFHrw0sHQ5F3vTUZOBdv/pufj5Yiq+Ko5fKvyQlwsf4+/LcXgsplqlH
CxrR+WXlk7k9nRlygCA8qIaRyV3bUTugUHF4wAztgzB7kDletVjfaCM2zibYX2777PgtDEHqLemo
RVYbAyn2QiyicvSUznrpp/xrMunPSn0t7HluGshcugDU83rnKDjtYTahIIQmP3lNJfZ8qKg+pEl6
TTW9/MrJNZxxZGqjDPhLwl/fUSMrE5o+Fibvr0mmZS8Sf1P6zNHEzKmmp8sjd7ZLbxpbHW16gGkl
LwOWc4NxIHMRJF/bMd5FOpb+kMlfjh7yNuv+SDVPDkvQmNzWs5liWNLTXVe9ltJg13LoZFNgZ81W
vFZF7OwwcvmA0MykfBe66/HOJoT2Ji/sGop/9vqnETlKoheOr3W7JhWv7UzEANZfzlgublzKERVw
mK9lYH2J6wCn9OwJcxttGz+ZsNZnRoDiXqoxvSS145uMMZ7s+znJK1eI09QtNKt1EuTtsBi73hnL
ZrRb3Z83ZW8BZwiwjMw5vmy8HVlop2VT7XtkPXaq5N1z0Cm4Grq03keZbG6CoVHv1WmQHpWxU9wW
LspdMZr9PpWCF6Vshi+Zqoy/Ei2z9loQCS/JpP4SDLjG5MzjJz1Msk0zVqprsMs7kjbwbcz8R9lJ
OBcUcS4ztyu6PKKcWebvZ6vMthQRLw5VNOr7QK17u+302W31IbuxomnaVCJEAKOBYKFWsYrNX+kf
lWzUbIUiSBj0JzwBYVnedXNh7WbCddsm7Yyj3+M9koq8xM+uqQ4oMRHSmjhsjGrRg/UttlrZF4iZ
ScH0ZERx9DRQ4vzBohikrarBn8IUMTFpdfqQgjh3QPbqji8KkR0kBQkkjJJ3mQLjhMo4ljsq2uBW
WJQ2Xd1+jxWcsqqWSdilJsllTy3sIsz8WyPQxftMzsWnJlNvA0I/JUauKR8xc/rZJrISHQpCHRz0
oJ1wTSV3RCClbaAbhD1i85emZbMbxVRiBwgVuGkciZtY1BjSIRY2VtckX0n+Uv5Ry0WCFuTvbFUf
Dem2jaKnBacLVWL0H+PY+qEUybCfkr7sGfrGwpxEfGAvqF0IfiJ8taaabRbY6FdpjswBtIMadE5d
z69THWuNk0tm9iCYwuDCpZZ/UECnUd3BlK1vkRmIr3LbNhtwjELsCJNhfJYnOf/hG5n0CatqcUu9
Vcq6y9bvWszbL7MCRoGheWZiTBs/a39nwig8+4k/32bBlHyjIrJqHpQIG6BmdKPuqlqERbgZZPgH
Rfwn7Gf9aWiwFUWBhSnPnIJ9nuu9AzpH3xHGCZ9yMTZhROEOfLGEpvkRlVHviEJI3KWWh+9+A02Y
pIbg+rztAyc2QjAfY2rcKdXwbAhjeFNH/Zw/lGoX7LCqzgxOE8Fd6oPDmGX1fVS26kZq2WXDZZJM
GtClcZi8Ui16xjn6mShT/C0PzO4hVGbwJwzG55jQsn7wizTb4qzSnyefsbd1OQweDeAL94KUB5/S
qvwmG2X2pSnl18TXeaMMUF97dcalNABXxYv5dRZGbctHGh8YW+uLMrWyg7ZHcvF6ti4KzWKLZMZ0
i0R81WZB0yDmNMhmoq50uBPzj5qkIWgE60XF5YzjLctdMVCajTGKzbeAlVk6lpEFd2rVdnTUTO3W
xC84/TDiHz27cEDRnl75HaTajO8xSVyJguV85JL/oYZTWG+MeCdlceOYg9W7s+4XrtZa8bbF9O/k
eMwcnjHSVunr6qAUlorFKzQ+N2osHvsItFIaTIGTN4rqTMw5e5h9PFfBKDpz1VR2FhlgG7pBwCmp
45LFrow8PIJ2rSZK9aXpVeEHtq3enlVcWplR9o4cpcKNHkbDbk7NzMnw3UFI6kUnok6QIzcdwr0q
UptnI4U3JfuRuYMUVjh1Z4x/oESINzWPmB9dEaUHmAca/s4CRoKcAHSccLTs2XhEh7KHg5uKvfQC
kKIpHCsdutssqsIfmsDZY0c8pxwlrucFLdYflbjSduUgGJuBmrFf5C4hXTaapeQKPWb7YBrMfamF
VFkoYrCqAE/sOKmTT3LWRrs6ItXT631405MDfxz9rmQbFzBh4lByYqkT77sk1rapIDRPWASnxzht
OrdrTUS9+ay7nZkUXi+0+lGQTGvfdsK8CUo9+YqBPtvH0yRhPAMO1KYiaMyoKI56g5nNT1pMlF01
F78bWBE2aJnYFcT2EVxO7sS+9RgIku/iw/mFfgcgzZA3tpqmX4jxZnYRCIiPITS7PRCFLVWx2TWs
fL5PhhbGnAm9I6kqDga88HdNhdedd1Fvy+mIfqOFYVarfr4BxQStPcSOfKwrmb+JP+q2j9tuG7VJ
dzfL2HPFwqw3CnqrDbCXyVEnoXBDbVL3QSBKWz8PrM1I2tWpAqn7xumbbqYwjjbzyFvIEEpcd5EQ
b8qEOd0Xqn6oVY0kp66SYRcgu4SjZN1VfZc6ep1T58ZS/6SWPj/XZlA/lXGZ7RqFZo2u1qgtAVjK
CpLxJW9Tw60GoCcLzecezgPIny4WD4nlt7tSaMpNyK53tNpo2KRZr29r7Jnbho3/UCdAsoQ60Q8q
efvnjjrWjtBIEA/EoHKNkrnTJIa8McJed+eMLKswkZB3hpLE7Kg0gRu0oMzAgKi36WQKe+T1wl7z
DbzgIa5tq6BYTzawaUxCUh9BnkkbsFnJUwMobqdg4n2qi7Q8ZPXcfa7qUXGlyVQfa5z/Gw6yFPhz
335PugWnZk6VbUkIoGOtHXZ5Jwe1GzNYtmwF+UYDJWon1DQ8pLKvuCDbqptyMborkxXtayYxSzpq
n9VRjX7Gehe7fY1JWo6sAWqGkNnx3P0qNKWxkXjEtiwxzcakkG5Ysr5DwFDeLgS1nYEj2J5ac96T
S2aR+WbgxtiFHehzs63MqXpoc6G/5xKvq0dyQNNghzE8DKXRn5M4KI8jFnCM9yJzVp9DN/WLYoMa
Vz+WgdJvq0wzbLOXszvclIGjNyVos0LL0HRwuwoNkp/go7lCBvlrkouz7auzCpVhQb5hCtoOptpB
EUxNe8r1Bq53V+Jm0qxNOYKVyCv9pzn3P2tjNF77Hpy6r0VseZ0s7uq+iMkpoWuaotLft3Wp3sRT
GECWC6MdDJ7iJZkF35G1rt0laa44WQO8pAqi2BURY2w1sah3Odn7W24FzMGpL+yxg3BQF721IbH7
2AWhpdmSIYN8Afawi/wCKUqhQw2alsMmbnu+6QIJ5EGvPo1qATyNOn61I1n4ptU+Sp1K7gdw7Mm4
8akmvc+xtnkz7vZ90XTNfTaTqRbqVr9nHU3QQ4LgoWgS8b7Oi9BFsSJsY0kYdsVA3nBCWmDYGcgY
l3BGuY2T1m/drjO650kOfqda4aSK9lAtkBmpC4cvuhn1k1PMQv1NMabGk6ou+aWWbfLVmvVgo8UY
XAcx/JlICSwWYYD6588KgARLcZqeq6xMRYd9ofXWFlqYuEGiFeKlbQxXm81xA8VqdPwM6ngPa2wb
C3prz9Wg7i0JyFwqSEw6nmwYe4vXqbAkNgwrezDVOXaVPESho84TGKXStEfiJ5tALYRNCPdjo2tB
KMJwKWVtp+bT3G/rAex83o++rYbBl2BWQzto2xpLfxlqG5U0oxeqcX+rIaBIj7EVL0AtDSUJSc7O
jdVaOWq11dxbgfFrqJPBLgsmvQrXaQvbkkvpEJh73xo4djKOwSilOusU9+0BBUWH9UoKt0ZQ5K+K
DK+GVEb7yWiF9Ng0xezpQhDp8Pvmpripg1kTSc/5lRPjTpackOT4QzOyIYTyDOCPsAhHCgnzdEoA
8aVa4jVIqih6lgO48ct0GxJQvc3H3vwMbMkvnXgou+OIRzy2W18cYEZKfvQ77fPOUwUje07hjN20
VU+1lbgPInswk9FpQ710Km54O79ol6rAE9uDFmFangGgzLI07FOq+u4La2hcNTG+tcyFO78s27t4
8LOXsdLj2z7E7J9kS7xo6qPPYdxNW2yl0DVnU7GVqhI/mXIZeXIgAG3RopDnUNXtlCk3N3LQF5/7
tOIVPoPssMpkufSAZgkIPR/Dds43RVB+EZq62eSxvtSs68ob5IrtHS+egDNfqR60tB6fDb0KDmId
M1Xw1x8qLf7D/yt2w0Hp0LaxNrVw6ncWvpADz63Kq8qKm30tmcgT1MHfhEnQe+lUCLYwGPFGkdsU
ehFPjCwMhs+KD0ZWrzXxwWJhf2pFvdiEoZ+5eTyEbiRmvV2MVX9Daep8O+n99BSpWfukJvBglVkF
+jZ0zbZOfMeMzQOArpfEVwW3i9EnBPIA9CjL+3t55K3UsB06opo3W1lO1e3iTHKURhx2odZLLqSK
335SQ9/Q++pYUPzwvpAx+Kfgr0ZdhNIzDz1KErO9BZ7afk9zvM8QkZQ78Dh41A1KkSRDReGOYkyO
IUBK2ABh6SazuAslwTatHDzNLM/HgYTfpvXj6ghVKNgqGri2YA7aJ1IDsoPBCLpYW2c3iulbW9CY
QAVAltxKeEHdMrasba9HHOt10XxSpfxXHLXmg6iwzekWnul2gLwZCUp6mILI/C7XUkZC2+9cua3b
Bz3L1Rspt9qj0Ym/daNgg+5q6RiPymg3OK9tAnLpdtZQkYZkWhzYFqqt1cW00TuAN35o6hthHKUd
ODYoOqkZ/1Hljti/EgBY0pP4GBVdtk2gIznkA8NNM0BTYAvHjl5zMERag8FfhDivWKgicanVQOk0
eLDQX20Mr6YrRgnQCytMDzictJtx4QL6QxnaWhSUr20VTxtxAJ87y33mzGI6Hy15Sr4j9tG3Zi2N
t3MNIy9O0s+qIjCWWvIyUO1zW3T+z44ass+1Epdem/oIJEdZ9grZ6G2uo8Gmpxj0jot44OAhkV3i
IwNIpkKxQX0Ghy6CnybrlXDsgggEMJET8R62vu90LVzVVMrvQ2mQDj40401gTcKD2hKU0GO1uCEC
Xdz1ajw8ZhG8R/gjz3OboQ4txcx69i31QelF4bNgRcARkrSI7Cq2Qi9MBugq4XhXKFbhxKr/x8qT
7sbQtPEo91V+UDmynAi4ll2go6Esrjmkj7kMzq1gcASa70TjoC+0qCSOITHkcenkkWjaQ1MHjh9p
5Y1SSeKuz0XTqUqz32ahnziVor1Q9MLcg83J/yQ9wNl5guXSK2G6SbSg5ylWVw9wKQCPytas2UUp
zU86GqWD3kmxw41X3AFI+VOnibXvZeheY6BzL4sa5aaSZ2ObCdJtWA6ZYwal6FVUsWYIjenQWoLl
RkryPcuSaJfy+NrGddoRVACnCihyQe9CKEMKUmtHNA3j52LUx60/i7woxzj7mghC/cUfI/0INrbd
kdOr7KKy+geB+5QNZzFwzaoivNVnEoAHf77nSK3sPsr0xypCv8TL1b9J8KRtsnIU9nhzoeYMuOK5
XRjhVgxqoE9p2gKRyqxNTvDTDrrqtwmqxE5Z4lD5SphpwENsY6yFzVyW5SMX5tkWUCTZlciMCiyN
qqr1KN2Z3ZjehlkdvXwwUroE9zB5kkpcaiWt7av1OID5As7nddJBl2/n4kqc9FzwkOIFeBMwniG+
WClG8yZodCQzs9d292N8COUrOYYrv/+u0BMqTFOK+H3rIcV4+0HhPLlF/kXeiWo9COffeRdGw+SM
G/3Zw9hNpPAI9n2KyyuyvXN9eNvIKoHZaJk26D2NJCFEZ/uaG/Paz68+gYVoDGo5P28Qciweq+D1
41PIWhI82AspUrAWq05GNYFaJhuSNd+8Rvn+4V9fCsKibKGYB67xpXdvEuF+PbRC3euiJ9TyN5nw
EBGwj2YXDeuvooskC7lkWjltAtfCkJRNqXm+mD2QAiKuPil/LnfjXS7nbxtoEsiv8BZZKzPJIFgK
akHNk6wHqfHqnEjFp8tN6O/j9Iv7Fd+7tsjD1pyGTi1UdMOF5nWckY1sPGtpT4w+/Wbk8jUAyzIl
T7I5S3cQo9Ag5AmaOx2yiUBjNZe5xgE57pOsP85+9wih4hNYrJ/i1BGO/KgmmoVIk7qKXXyBOOir
JsVSAG6pVppX4OJKj2Hw6/LwLctg3SXS46xxZELIFVazIJUT7jNgmDw5/zW3uyyabGKpEMu4wElE
gcIrq/6d/2PpEAltFDc0i2V21aBWWlaaYwf38t4AqSf7GgmS+qj5hIeLEFYtxKop/zQqwmbIYcxd
7u6ZXQEpEa93BhX9xzppT1S3XUqb6x4SDWcajrH+QePUsneetLDKnPac6eEQy7oXoFrKmJLGP0z4
xczJ8aIvNZBWG1vBZdkkmsSMwCtAjmVQyeAAmw064aODtWgoKPKqIv3UMI8uS+/NJjRJ3PsHo1O8
hhBaCE6TOO7lz3FOgbCU+cHjtxArrPX0i2e5FluKK3gzKbOg22W5l9eDbZTHuYTuBz9MaLOvoq/u
GivfhcTz1PH35b/h3ZRYUpoooSXMw9S3Wd8FErHSeMZak2cQIE3C7HZWmivpxLNN/C2LjQkdT8Bq
IEveYsQSlMkbmvKPWPtHIzN3l3vxbhtcevGmiVU6G6VRHKS1PHlJ+13KJTvLH8YckLe2vdzOta6s
Tm3eH6ZZ+LSTA9K3SkCo6pUd4lwLXJ/Z7NAUykzz01kXInyIATLSwhIKDNTMHgnTXmnk/TaE8EjB
CYLzCG8ENU5OW4FrTiGBTB68uoHJjNYMe0Q1AurNY6tp7DwMK2C0RXozjXL0uQBAu1WGa9yZM2lt
vCgUCCLoL5JWX/0RmUA1ChifSB2IgRh6bJuUzJDBwylS4/TJNaPE2eZoRaJE6MI2WW1NcUNsc2Fl
ehSD2ygFGMLGTonhN90Xtbiienx3rizji3jM1AxK4b5b2Abl3wypGAdvHMUXWQu2sJJrWyNRxTVj
ioHW526kpz+l2byyp5xt2eKugY8K6s5aojCoSln7kjR4HZ6ToTMoVEKdiPzgK7dS/9hQr8aHCX15
Vby7GNBbagssgiIK5byzE4Q9BZR6yRw83KDUrJiyez0rnbCo3MJsdXtiM9tksnyNjXOuWWBnOFxZ
Kss0Op3EatNAk6yt0dM4AyCihoBtY0HmXSu5/MeivPJRzyxNdRHmcF9AePjurpVSZoWgtsJ8xcSY
ERW8pqlbZuDJbYRxROW/QPSQN5JRP+0QCSvY4X3B2udRbVohVSYIHLcfvgUszZBnW7xmsgo+6LQZ
lgByC7kZvVk13HHWHqSkPlyeEWeHCgLNIhrnibCWaIWTQI6j7kcvKYvucaKwNWnXMXi+3Mq5CQDb
gtymjPAetdRpRzLLrzVNKEaPKUkKdK8B5qzSY9lRxFbbj/3r5ebOHDILSuP/mltt/m039VPkV6Mn
hUg4xt+m/InKS9s5/nm5nWX819PAoDIbjS2yx/U9uxNLKwy0fPQIbT1pfskmPFGFSH0xGsmWlxrn
vXGfoam+snWcPRVYT3gxEY8uhszT8SxgSePgjScvKkDN+gKRIPDxGiCo4VdlfS64mwbKD/WaT+jc
tMcJwFULO8B7HaQgWFrbRBKSxPkzVHBiin9K4dflMT131fprVZdQWjLl14pYXYzIX1Is3gvEB40d
WG4iR0gfOl8HGQ8OeH7U8z2Q3FD+IwyHj3uh2IrZlfknFWvp47Jg3lwm1aGoUyUSZa/KJzsj6BtE
Vy3e76fNSROr881sqyVuPcuemTX2mO0E+fHyGJ45QE8aWN3jalVJOy2kD1JM6kjZht1hoNZQHL92
8o/LTZ3ZPxbJr87puZimpdVMFGfs1DGZQc/Qf+r+92u6xCs//9fR+OZr4FCdzSlP+XlKzsT2DOP2
8t9/ZkobIncMddn/eEasnnlRr5LGiiQiVDXS4WrqpM8VKqFjMkjalVNJWn5rtV0AFFju8DLWQfnv
f/+mM1PR5LNUiDOSfosqQ6+qcjsL0TYsXtTwF3VIyJlVexNhm3olhHJm+z1pWD6d07GWKMGodbNX
x8EzsuJNqHzxB6+VG0ry7bv0yjPi3PZEe9gXmBgowtdOvFLIFe6pzeyVcvBDT8QfpVxuyGSReggD
O4rzHeVQfs5+dav06F0uf9EzU8Yg3YfwEyeRYq7fnZ1VambWocGUcctQ8+PK2XLl561FefrmI/Z5
Ek2hzM8TNSAkvWnNP//w93Pl572JIpfH5mkDQRM1sTl0k5cFwks3UoyJQnrXylEvP7Keihgm/reR
NaK37cVYtIYKoapPAwiZn/IEwoRg/RpD0h2i+EqxDrgX5jWuxrn1RoFG4ng63wix2mnv6prkgeTH
SOmbr5SY0ikGYrqXB/DM6W+8bWL5gm++kNro+tg32exFhqt+r6VNVu8b7cocPzsNgJ2xcRCa55Z5
2kgjZbLSAEH0FCpqTE5+bZzOd+K/318tWZ+CiqUWYHkYAB5Yu0DaDu1evha1O/81/mtl9TWa1pyo
fUArSrWhEkr0VbnWj7Mt/L3A8oyFbrGazYU+tUkb/n3vI19PzfBbKjf3Uq1tLn/0K+2sab4mRdrU
mUponsY7bpTb+4A8tq2FzRVLw/l2eLMhtQals74v+3mDvq9Djk/9RWpOjI2HQOVyV85OLSqf/28T
q9urFdRGUKU0Aa/eXkpwaPHucgtnJxfXRlPlybuQq04nr4DwoWhinSAM18ccFtpS48Avj4Nc/0Nf
2IiXUKO2VKdf/pI3azHBEz1NgkryhPAp0rsrP3/ua7z9+dW7IuXRamXIWtHbG678u0eQq/7DbsJ9
l80K6yXH2fInvOnBRC3KaIoL0QsrimU5wQEJin7tXX7uky+pAQKZKnep9X3e6IU5LhryZOaMRkls
qS9nap8//tGJvOG8JBxLuGE1Vmbq+1EgBaJHXayNFdf72KdIhCVtzHh7uaVzveHk5xZP3MrieXQ6
ZKhnCUAIEymt2ux3Uipn1PgxxCvYkHOtqFCaVAJSTOX1zU00BE0XIm5TQ7MVNgiQLnfi3BrhW0ga
jmpyr2s+ip4hjvBnbfYmsNdyUDmpYWy6Yq+3V66F5+bwX9TLgn80yTSdjpbc5JoaDv7okdK3++R7
jsInv0aEv9LIentEf9woXbk0UgROWX2hPoRtXgtXnG2EZ9PixgL1up5h3NUpuGVqI1+kdjLhD23Z
Vft8+buc/exc8Ai8Enp9Z7uSidfFOPVGz0QkfGzmUt75QffnciNnHlAGX+P/GlnNYL8yqCGv89DN
qFmXVq85ooNSeeXLWMW/NEX+dIHxEH1bT+NB7TNrNpD9x+C+bFmsbyxBeuyL+a6M9c81GujLXTs7
fkDaiFuheaa8wel0K9NarZNKxRmllbYp8TBUrmzKZ1fOfy0YqxtyQhSwwYw/eZaxiwXqd94twsBr
FzDp7GwjtiexCXDXVlbHpN/nZdmqDFweTg03i7tBpzBq2nwJ6rS98bsKJQ0JEyLHmfmVOsUTZoEF
ikr52F1HTeAi7KkGk12jNZ57awFtW/QIxGYgMpyOLxXPJWrZkhYos/pHJkV3WtmFjmC0kdOSDrOt
TOx3VZ59/B1uvG12NWOnoBxQ2YSTV4MnRJa4ueraW1dZX7yW/89gzbwhpff31ffmJDSsqLNCfDb0
jCoueYtQLZ8oCcZlW78RJ6m5EfrIukf5jtUiQh8z5kK2ibMEc7xVlVSPKypH6NT49fKMPjcRFpcs
WfXlHb9OxGizX4S5yojHw034tatcMdz8QwuQHYCUGJBl1kkYCqb2ZgRVxpMQoSYUOPeFz0VzTc1y
bt1AGqQUBbx6Ea/z6cypTJTkvcUenY6Sm8/tkWBv0+K3MK7EPK41tJorgZnnLQVmCVtOCDfEgtrW
1cOYjQBlLPXL5aE7txxADHBVJuKBkG61GQxRMLNfk1LMBeFOHqZNYQk7NULoIpE3Sof4iyhG3y63
ea5/y3cCoo4z4V3YPKiogGTWWCJT/6FQH81UtAf8IVejsMsbbP2IftPO+lAVrSmW64lbW0K13wIj
UoMizRopIZq8GOmNUhBhYcHHxz4VD2V7jSZ4bmjfNr+6xWdT5fuI6GYP1WozOfX8pWiOkuZmsi0a
+8tDeu7U4DxkMDnb8bau5maUjFWkdzIPxRr2SElNXl6O0ZWD42yHyMRRrQGhD3ql0wVgxpFRWAHf
jbdXv1MEYb5VqsB3fKUlfJSkxiZWh+S5oZyfe7l7Z1vm4sJVDzSaub7kKykuO4qHECBr9jXMs5q8
wSx/iiR1a+meZFy5up65XnDTN8hvkg5bnhWnHaXk+mB1PpovTXjkcZ9N27K+YVz1D8M3YF1DKST3
RjaEcNhq9amtTtEvqh57uB6cuf6FDaINXy6P3Zmpgc2aaQFKAM2AuqzGN8dCI0pTMqFE9or5kz9v
teHwD7+P/3256vOSXFv8yyLIpH6sJK+xnHGi8uGV3fDs3//m91d/v0h5k7xTUsmTrdhJpNGuPqwg
XL6CDqSAiCgVINf3YpH4R5ZOiuiJYWLL7mx9sBbWcjKb8OEgY4DnXJImp5+gNMG3ZiBTPfNuihVb
wPl0+RssP7Da6Ziqy09z9qO2XI7gN9+4Ffu08dVe9tQ0MdyO+jY+JVSFobtRRm1fa23iLKXe8EJe
Y5qe2cvhHqEqWzJspKxXXevyRMyFRR5JkdZhcPQXwdr0+dPl7p1vBF0ZNdHIOK2DOkriS7ExhqKX
il1kw6I8UG/Pd0Jr/qwr2e4fGqOMj0omTV3W5ulYqoMFcxFlmdc1+hPkyefFSWhT2+dhMq+RFs7s
ayTB/2tr+e/ffDehwdkqjwlv/v5bmn6T6kc9ctGJQKzIYJ1d7tiZexgFfQhYQyVaEL2rM0IxctOo
DZSm/cIVlmVQojxow/DKKXFuvZKaQ80KME6BeHbaJxlviOHPJBdypXUsC2P5x0O7BBUo+4YcZNnP
VpOdQs544Uud+DFeAe0mHrsrA3W+B/81sNpxFH1GVtAqs6dWW304tr8//h142LHTMEQGvLDTARrr
waDcKimt+HUSj6bi+c2/fAKogBJzmBT0OvhtGUM4xxb5JDP7Vea2Rl3Ry114f0ACc1GYR0TY+ff1
ni/JlEYFKWQ8aBFWgeAYWF8jrNxKOLrjh9l2iIxojHpXKrydd7sz1Y5LjerD+kMhHaObyP/wbDr9
+dUSjAYoG3POz+e3Jlbua3emM+lyNFLs+ovQkmTbejuxyknH9d1qD9h7whp+xPzQBdSNrg6Sdihl
0dXbX9LinRZuJIyl0vjp8qd6v+pP21/1zwLci32O6l2C9bnC21xHxy77H9K+bLdxnen2iQRoHm5l
ecrkqDvp6UbYuwdqoqiRkvj0/2L2wWmbFiwkH9DomwAqkyySxapVaxkr/rBoBIgbWdcDfkkFWvBg
rBpRYJBG9qkZ0J5Jw8KLbw/kDcN5eclJVCV6s4DHQqShYjyZANgiRwh8Qm6+2bWcuiNwfZbzOR2y
/CtmGe2vjH4K5q7/MtSmhUC0ztJQK41kIyB1eWdBIeh+Mr32CcBaVB8hH519HbTB3/f2NNzbWUqe
+2qgR5ETundIW+xrCxA3fQbiAI3iZn9AKNKBWb6ap7sJseOBINEQdsBDHGfel//wJiMxKk8Tavm+
8bUQk/aVzA4YE+e0fubQT3kcWmhvJ26JZgUiirDKjWLjUXA8j8VgVHtcPBztbaJ+ytHrCCizbb1O
efC5Z/2fbNTMUEv1Eh1zIuvFDnmw9NjOM/nOZl/ct7M/HH23gUpUyRv3zwQs2e/SnLXo9kosrba8
id+4FKGJoNz5XoVuK506WO3mVKJrFM3c7yaExKY/M6E+3awuaau0holgNxRol9rdHsHS+YV8hA9C
qgDNF2pAwRhmchqIe9L1EUq6B9H8rmkf2skdQRfibVvXt4kcyl9bygacmt4uSQtbM/f3BLRN7juV
l3D+AtKP7iCckrh20Rd9eaEYjFRWg5v/ZPBdvXXWiLSuoy/Jcy6TN2/EtiorpEdqpAuJ4Z+M6fOA
J1DjSJTPwV7L4ixMFDi0ZNYTYiqSWfFyGF2ekUYzuH/K9B/8vvK/3V6HpWFgHOg+RqQMjKUS14FD
V6tTErgnA3yv8eQL0Hc4jfYiSmt8crhernC+miZ+7+V5ZYMVWrLSAT8KOKeyTZJhIFyUbQWUVNPE
Yz0fDR8d0ts2KwTYi3zIpBvVd1+vi+0oiu7J68GhBKmaNEx60JTpGdIFnd8FnxmOKH/ru2Wzm1u7
wuT73sYCTf8/DgB9saQ+2DCNDe++OeSJDposoBBklUX5/aQ0eq5RQU8gDdAdHqJEEbbvLq7YLnLD
APdKeuGrcm2KWNtGQ2d+8nRIqgEo17kT2CRWDqxrz5JWkItBPLQQrlRtysx88PKTxu+NIN2M4v1H
IiwgYpTiANCgUS9AiObNk61Xxcmieuh4aPzXIdQ9/bntwkvjgOIAHkIGHtp4T17ukInNDop3rDzN
2YbF8xrvslxQxWGxQf5+Xpo/e43kRj+mo4PPJ853kW21/gFkGnHT7/N+b7xTFxf7AnKfyEegjxYZ
q6uVRzUFmoATvMusykcPzd0gYnvvbIHD1kO+GWVbCxVI5VgE1aaX+z3rTrUZddqescPt78vz6HK6
3uRqsb2hXIomUGV/ZLaeZoEF4UvD7PJHrvvpi67x9A5Kge2DnfDxaGm6F07puNY/du0H0rIs17uQ
YbviHEzt2uxKKMWc+l+8DPPX2+Na+7pyDutzAXaOvO1OEOrYuP2RfyAfglII+kxQIITUIf6/dDQo
0YDDAkfeaQJfwRzmUKt//xBwZGFVkC3ETCkbxSKGXRk2ln5un7TkQbdWV0C+YpXFN12kQtHQJDWq
1YyLAVmegvjEPPWwtSXV6GySFmxMG72kXnAgYshe8M5jG/Tv2ptawytjE/S8was7mTMTZ4Oj/cOS
oN30etJusLNf4TFGWIJLVUfbiDvsNNRR44KbfpSy1N81QamBDGIuI1QcIDpimZ/J2DtPfuJohzyt
gNwDV7t4nSBy64YGM8mhQ19IDSY5KLvoLBf3o9mMr7THHT662QhoSad52qZr9Tmq2tp798tKHrou
TnXcglBLUvafib3gVjQ1T6kZNRa449+9yJffl/fv2XGVtfXYda5cgvkztb/azj+3neg6SLz8vuJE
PTfyitqacRrLTH8e2757NICYAOmizqFWN6ZmBiVTvXn3sQWHcrAxkOoGJbp6bOlNag7Q4G2eB3H0
8he/Wblyr7f35feVaWv8dkjqAd/naNc1cHxMK+fiArwUFrCtEcPIbJOaHehSMo0TGLgBb/5UAp3h
TCDOA40DtElK7bFJS6hXfZ8rGt1eL+VZYutINkHD3UJGCO9DHC2X/tDRosrp1FQx+DXR7HFoywNJ
6UpqZckI3gsBMDqoNYJF5NJISYOyHTJWxUX7m9Y/kvEpqb/eHodyr7yN49yEMg6wLpWwDxN19o9r
Zccy2IOlZAMZF2qS3QAuww/Yk/T1eLkjPajG9ykVfmVqWRVzDcR+Am3uYAjTKI9afqrTn9oapbbi
gG/jA/IY6S/oSYDYXBnfDI42C4R2dYzeHDCXRt7MtrdHtGgBrL+QhgNEF8QDl4ukJf7oWmnDYifZ
Ee336L1vC/03grPvK1sIHSRFX0F7O0Y0Bn6T34VYceWlAcgGJtljAXh2oFyQQ5+bbNC1PPasTYtZ
KlaOziUvlm1LLhYdqXu17pQVuqFVncjjItgk/Khp28ZaOQXWTChr0II8Ug/AFRKPY7P1hzE2huaU
Nd7+9lIvmcFNj9rT4qsuq91M99hQxD3ZBiVAuHu6plG/ZkLZ8ukQmFOQjkVcclHvfdZ1e+jqJdui
W9XQWzOlbI0GaVVnaiAmhnV7Rhb3yZ2Ogn+6PWXKQ/jNexG4yG4QufZqQbDhfiBarhdxV21z6yDc
EGxuyb+3jSx58LkR5bVdT+jcJ4FZxLMb/BJaN4eJMa6s/ZINNIXgIWEi8+GqgAww1BqVY+RljFye
TyBIvPL9hdXAjQJab9mn6FwFMC2kt4IgyepY675pUw/NwU89ZKTePVEXRszLs2pq0SdGjLyOg37b
AGD2zuZ7udoX31eimFQTIJZzMAjXyiOHfypad2UEi9NkYoJkuCIbdS9HkFHKKSU+iyloGL/XIP1Z
8aVlA0CQQVlSZuyUIXhWXc6UCxYP3H1w5voOr7qHJqk+316JhXsXrXN/zUh3O4snQRNrmUUxsRjh
fsj5XiBRN6G4NJMn2/iepd9vm1vwXjTg4PmGnAHQN6oycYWrkekGRjVm/QYkDWik+8iAziwo85Yw
R2+6TmexUfmHQAQbwz11pN5MHvo88zCj326PaHGdoM+J8qKNhKFa+euIkxPdrVkszPzgmeLPPDZv
WZ3jbTvSoc7eXv+59Jkd5WrJpobVTjOw2DMZIIUmd7dGNzdo8hiskIO18BMV4Bq/bXR5cIB+O+A4
ASxT8XIotDacuPCOEazKzX5AqnhYCSvWTCgXTdYwo9Z6mAgyLXTvyEtef2ivyr5o+W4F/778CWc+
7kwut0CaxeLcAdfk76ABy/X29kQtrs6ZCXn9nJmokTHUhhrhHWMClIlx1uuh6/5Ki19GHr3fFDhY
3ngPkE1SR1MlAJ+CC7aKhzTYmKx8TCiL0A4ETLCwvxrUWeOUWFohxE3I6yLPjlSZ4nlWpemlPXtV
bELpMkuzbY4Gja5Yox5YM6PeCTiyDRApVrFm/soZSPabn4754wNzdzYU5XCggs1Na/uwAUhNZ9aR
U8YZb0LIP21d8em2sYWQA1m4v/OmHK0aEZSREgMKsDZ2+8WZecRNtkVPy21DS4cq3sySMw0cRFc5
Od2kDt6mhMVm5dxrFnmw0nTFxNLiSAgcHhZILgHTc+nfYLWfc5LBB4qAgVH3JNAFGOzeP4xzG8p8
tcaoJRZ3qphOUQ3myrX82NoY5N/P9qgzu3YFghQsfgZQqehAw8vDzl45p5dWHZxdb2wWjnkFmOXQ
hGnQ60djYzL3mn1q+xq89T+htfCB2XJkMwjOZR1sfJej6ZIsAyNJQeNE+5Q5x2SN72RxHIBWomdb
EhipoukWHbsg61wa62LflzUyWRCfLve/bo9iKfyQNQTHRLUQUDTlgoFUMpm8Go9KTVSbtD4M4ofV
3HGg4D2LRHa3Fni+FTnVaxRujDwNcE6QNFccmVle2bZuyeIpd8Q92nXEJtdaK9InQ9vnfmMfXM5f
E70BGbbpzFtiufmWjwPY2RkbQqMBZH+2rBZMChrbZGbA7hKI8EW3p2XJVWWb7VsrESg9lCPX4+44
zn2AI7f6Upg1KMO/mcMH7vZzG8p56w61rhm6VsW6GWvNqXVYqNUrW3pxec/Gocw2BOkrQgOcTF1Q
33nm+MmzxCtobe8apGghAd2Edl6s4FjX5k45Rqhh8nIEz1fcfqPeU0sj3nzEAnKUeCNJ4i31MERH
qfCMJkDIx8Cxz48p/7eaefgBFzgzogxjor7w5jlhMVpKNjakOBqnDbv85QNWEN2hlg5cGSLyy1PE
Q+nZBRU/Fojdp6OA8Iy3MfCkuW1lKTpC8IXWbpniQ/Xr0kpeN9Ywzh5iPM7Q3P+SsD0N2nBuXtLy
121TclrU/X1uSh5rZ4d8DuZBwx0Q603Tl5E/WSufX3IuHO0QzdaRw0PJ/vLzXuWUXpFYDJmX8oH4
UO8dyVFL/ecPjMKX3VAQ8pIchoqZpEGOBzotsW6DnI7p2rPm+//etrEwFKTCsBwAeyMhohI/tABQ
JJrlFXHR/yzzbWPsCm9ltqT3KIuBeh3iEqmgin/K6R6wXEOxXitit/4zgsrfDTYBOh7G6pjVaQRa
y2Ze2ZoLt9aFReU1URR4oxVYGyz/FBbWY0PAIyhckAesIVyWpk8ygQF8DOX0q0MgzThkXooAOTiI
Nkz5rs0g3uKvhF2LwwEZFyQqA2iGqX5gUZoKKD0g2UO+ObTeF+4h7/rIYOP2/c6AJwUgzUBueGio
uHS4oW0qzgY4g6199VwRGv63vlkJvhdnzEMDGnIz6IFRr15iupBXS7E2FQS+tAj66fr4+/YwluZL
vsOhdYaSyFXSxGVN5vutXSKb4Wz8og91Y4r0AtHLvLJ73IWDBiVWZH6AHUAjg8pSrEEjQrRDW8aB
nXXPjTv8aGhSsY1j5TQPE6o9gxn0lJXZTotzYu+00tkxxCWgG6m1Qy8M+g3cesU26EUHdH/u4tko
qm8UhdLDKMziT4lk/i4QZvBYuJA54JxAnhaSD1undlA/0ADMQ0VtipMOaNd2HKd9odl5BEficVvm
4yMftSxq9dH8xcoeCkG1oUGKoLOCn3o92NPGrPwhsoYB4H+oO/zp7bwFwGYef7dCz14JdfKfhLHg
wJLMuHMYhXDtUPI9GNxec16BPh/c5YdMcwX0aFJ7hwprv+FaKvAoBXjGSOziUBZZ9XuwKuAq3LyB
JoRb7Ezb1fYfWHbsQwdvH7yB1FxZl9tFmaU99mKz17XwCd1O9Ro9weJ6Q7kGqSV0q6O/+3KHMFF6
oI+BDVp32ye9ald24LXrovsGY0ftRqI31BZNF/Tvld1hByYz+y0cAzTf5dcxNR4oKF1uT9f1UIAN
AYEsql+4x8BGczkUh00845C2ipN9MqAOsvICUvUvkarC96WAug2cN94OStTHmCGa0kB5gqJoGHYp
BMYa6FNsoL+yE2N/R9h0P7X6jznxH8pC7E3QKep5sfIzliYUiDcL3cvggb5CzupF1erUQzIesNp4
yvIDgKFd6LDu4Dvv5BL8fyP+a0sJC1DrTSwHNPLxINodM/rIFcdC9Oig+uS3PqQ3VpxlcQWRkJH8
DzYyQYozjkPr2YjfMcM82dXEeOCmu7KnFk0geSHZH1BuUMuJIPULeh8JwFhKM0GFBrjizQfcEP1f
eIYBjXqF4OSpVkEc1cpjgX62u3Z+990JokITxXFUXMEhqHZMEJB/Q+EGtTiaDqeyDLZGXiQg989f
Wt9bideWfA2FZEkugV5EbOHLHTVCjbsImiSPc5GPUJGyp13rdVPEQYsbpegzjm9PnfzeZWCFseHd
L+lrMDT1BQLZhCQIxhy+be4Lf6txZK92t00srT9Q5zKDgXeBp8obuwOUYpjHYGIi3o54IMsazGRc
eYRKR70ciAyfgJhBIy4OVxVVDRaOqgsKWTGbX3K+6UlYQQ/n9kiubWCyEGc6yM8aEqh4uTjofbeL
DD1bcSlh7fSL0/zri52BkhCBsNEHbHlgrEQZEKefo9jq+tbtnT4tkGqm/MVFunHj4BGMEpeVJHs0
PXr/iiR1Vo66RXc4s6ocPwECDyOhcIc+nQ4ygti41mBsgKVkK+NbtORLiCHGhgeK4ugE6kZFl5Mi
dtj3aurCfPxkrombL9iAS4P7E7ztmEXVucfJt+Y2DbI4w/NK8CiozMheS9gvuPeFEfn3s3cikWAJ
6IdmMf3H9psoRz7iticsjkJyQEhuWcAllZnSZ6aX9dDkcT02Ud/rX+u5fDTJsPLgWRoHWEUN2Sbs
gP5SPsHOxgEJ3qGDEjzG8cXsXrXs8+1RLH4exIAS5YvMpYr88U3eI6jG5xOt2LiQ1QtWHGopWJA8
I0hj2tCtvop7ppl2wtSnLLZcf34oTe1zYDh01yL+3DQNwndvYv+2UPp8dPnItxXrqzufle5DzdFF
svJrFocLRQdA5cG9iBjpcjYrbW78Ecp88WRqEZ/4IzhwXm/P6HVKDKcDHkCgG7LR26nuoHlsjWbW
4Hil9cV1obun2/u0e4AqT2QAM1hbKyu45Id4gAMiBuEAlKuVIaW1C0kxj+JqStpP1GmfgiY79CP5
dntYCzegZG9BLIUCxEKRKJnmoa+tLG6T9gA054+UJcdATHE22N9vm1ocEZCCEPpFAHuFc/W7rHJY
5mexB2lIHQCFp/GdvYQynkOi6q8J6SdnuwpEZ1aj11gkoFNZJKFbUFsCg8jtgSx625kV5Yhop5ZA
3tLDQVccTOvJGQ//2/flmp2NgvYcUl4+vi88GllQvHcYWQl8loaAVQdsC2ARSXp2aaJzLJ7g3Yvj
pwKjYZSvxDkLVzcAoUiyoJMI6EYVbU6sDuer7SP9BZ5B9970PwfZV32696z3Rzs45JCbsBAlXOdB
kbvM+6kv0pgLbceDYGtZ75SMefMpSW+HQAS9JVe5HKcpemDAszROX1gQZv++f63Pv66sdRnMmUsy
fB0S6qx66Izt7e+/pQMvIzXQUJz9fLlUZ87U1t1cOp38+QaI2WmwKTpjo0EyjZXTyU2hm0uH6Tca
Ah+JPb3W9Vq6cumiACIJbGRA74FGXUVQ4syH1u3QkJgU5snhz3X/b6UNX8xyhFIY+A5zy9lXvbG1
jHznEuNzYXxgv57/ApVraAL3WmNX+AWdaz/rLHkFs9D7Izkg1FD2gY8E4CxTlpFAgnQcW5PEevAw
aY+0jedgZU8tHJ8wIcVjkOvDca2cbdDZayAE7ZI4c3YdvRPWnZasOYsJZ1CcBZBavFCQBtCBhpeN
BGfO4mZOMaC3mcQaDarvpscbyLoZ/KD5vfYAZh6ytx3kiJiXaJsxQFoqbWxoms1EOxYWdEdv++7i
iHGioygrXwBqNW2smdnqk5PGvfFc0m9O85usKTao8G+5u02cgwgd8JrFra5sDwYCLUTGVRbjvP2F
WuLPlNibov/dN8POcOn9ULWvVmEOYdon7+wJ+M+2jFlAP2DiWlRs936aF1bhp7HP0bH7VWRr7AaL
E3hmQEkYae0s7Dnx0rgWD0bxkNWoFr6vAeC/Mfh4CALIgPZUNVweILxo6F2NQFM027GHBkvzctsL
Fq4q9A1JijAYgCUlEPKLoeo7kIHFBEqom8KaIKxa0jWwzJoVZXf1uW1V9QgrOTdDG9CSAd0vtwey
EEFiIOCQQjISlWz1PRvUPgu8lmZIcjfdFGYzov5c8PZeiLQ4zLUxnwKdmJEFceUV0/L4udrX4D+Q
Tz/kBdRyfQOJ32C0EaxrzXDnTv1d6YsXc+SvZLZXHGLR585MKT6XTIChQnUVIZjXJyEf0voJ8iDj
xtfzNfdeXDOU2aQ2AzgI1UNXOMzScpC1xd6wrz4X/UoYtjRpaA1B45qHEOZK3yTJClKDlyKLZ2tf
sunJh5ZKOWyazt3ddow1Q/JUPjt1LfDet8yHobZ8TQb7Xus+AbGPVoo1FMXShIFfGq1soIXFu1M5
3pMp7/OKaWmclPvWPMwrSaHFzyN5ghgJfWZIBFyOYyZlQUWNz3fB0/iaNB+4AAHaBXUTUt+oGCie
hbJRbeRzncaDY5DIE6R+nYgzPrgt2kBur8hi0CJZriwkxIGcUnMZ9VxD434y0xiUvf0mqQDZm4qi
ffKSfqpDK4d2dpbuJxDgIEXFIyeHIkJd6O5vaxyClVSBjMXVzesAKSSLlkhQqa3mU+rW49BTAAdL
IAZR5ug3qSXqneFXfuR5kHWtQPEcDlXwCubhaeXoWNrPsIqQBi8r2blwuahoU+KOAZX62J38e6ME
oxFPorTc357wxS0AgTqIJ8n8kRokprSuUsGrNNZZ/9PP2X4Wwe+iQcGt71amc3FAkkwBfEkQwVL1
BBh6+p3Rz9PYKAK+HZu5Pg1OU92NzbjGzbN04ss8tpTHAyRLZW6YtYE36J9E7O0O06krgZ1xmmen
c+eITIb52JLGjqy2mVckGhbdF5oFpgwV0bRqyuk+O1ECLXMbHYJiQEtVz3UaRCUac/pyDue6jnqU
IUuPlxuvC9BRY/bRiOpHMlvvx+/64NCUrexoNb9WaoJQsl+LuqR48EM6wYJE/Pdm7cW/5DhnNtTm
oDppvcT0YWMa9mxE+55bQ2vraIGj8baHLh1uwI2gmx0JLdAMKC9mE11BRgF1zVgvDlBXhdD77e8v
DgQE10Ah4X6GDOrlkiHFPLezm9O4TPm+a76hLBoa/ReQz9+2s+T+stPMQw0KJ5yjnKLELLSZJzON
rVSECUq/wFRDT2vl1FgaDR4pOEENPMyvKAYci1QkgJ5y3M47YW4y/9gDS0v/Rytyzc7cPJ9YC3GQ
kcZjCzl2p43K6Z88Ravwmo7Q4nCQKwFW18XMqW8vDpF4SP/pZZxbkYcu6CBM2D9z/5GzFhkT+Y6U
LClq2iQBAqJ1m66MB2MYwqClT8zqfwxOsVJiW/IB2PBwoaAr/wrfk2eTFUBfEIgO0eE1Z5EmhJz4
XtDu9bazLR5E55YUbwNcgreBMZWxARakairCXPcfRuhgF6VzzDI3com+E8L/LFwnrMvs1WbGysZa
2rgyvYmthZLoFR0n6SABqJWijD2//wHW7GeWriGg3/LL6hWNggcoDQHJAlxOuSSN2pmqOatoHDTO
i92IqBAZ+oYxvIJtcNkAr253oTdODxZgQMUU3FGWH6dujcV1cWHxtkDZF50D17kWSIvSIGtpzMym
B49EE4nBT6MOGODbC7toCKHIG55OUuNe7rwCSuwZ6Aax86Yif6mcjOzQpQkmrWTwkxVbiwsIMCrA
ezI0UG/RQrSkd3tMrtHtg6d+jfpm7fOKi9LESxwortOYG244Ej8cvt6eK/mMv3IOUAXJxjwALNTK
QZsPLq9MQmMosPyCyGvgbjRa3VnC2Y5dv71tbHFhQP6PGBk4kSv0hBGQfjLAnQ9vP6HfJNS7U+mt
Cf6odOlvr348+HGwQ1AeA1Muw27IgrKhXRWDlbEMAyZOTuLv/Szf2YTv7KzY1uEcDnVkm5EptEeW
GicQax+6YVxT7ViaXZTRIKqB7CKaueSEnN0BNElGUhlopPfRRR/MxveGQVN0xmNhOzXenyEttQ9M
saQIfwN5AlBkXVrM9ZEXCYoZ8aw9SFBRkH2zzX9uL+PShQNpbwOwRxe4BPVAAWEk6fmEmN/y92ax
NdKdGewt/oGspczIgtoR2XNcBZcj8UigpWVj0xgFxH3T0/2oG0+iXKPqWQqDIWwkJcRlQOqZl2Yy
CJMWeMbTmBrfAzfdJOS33vEw9b4NLg0HY/7AgXFuT1kg2+J5avo+DoxyUzp/THPtnl46MmRBAOxn
Poqrqgcwjv3XOIW8p48ZuXeeby/+4ueBEfEQPvtQ61R2F6U+x3PCLxA3Q9RKa8O6EZv/yYSaEkeu
XYARBgjfKu3pcZ6a8slMyRoJ/WJ2FdGSVPqFquUVbxJ2+9zqLWAiTka973MyZQct0+jGsfl4mIqk
2ENs3Tg2fZkA5pPZu2qYyzW80tKRiLQ5SrdIJeOskifI2QlBeDOUvcsR7WhiA2DPNzAdHqpy+sCU
IqICFyPA3yhIKV7niRTKf1Q2piXJZkY+YFzLSiz5xbkF+fezgQyoQml2BgtQ2fDLcCoO73cKKX+D
dQJAFhSml993ks5PPaaVsfAfy2iYVl4e0m3VexAFbdk+jBo9SJUuP19ajOddjeiW2w9+3oeu52w4
kC64G1LtIcjNjWPsbo9o6Rg9N6kccAShdsYCgH17hCY+mza0PZqo4ll8ZeoWI8BzS4qTCbsHnI/2
eB5m3qFqi0Nlu9uB5rshc+5GEKSEpUfufFALBFr/tarcqPK1lyHJV57+iz6CEBSBLK5E3M2Xk+wR
jxM2IrS3p+41KMc7INFXxrpkAh0OKA8h8JNst5cmQEPospoCJoqOrPTFT2hy73t8+nJ76ZYuDTTo
y7AJrfRXVLScATMDntAintwpSsmrnSP7+sich16y+2mfbltbiiIQMCEbJAV4rzhhiS5IN1Gg5iyw
QIU1Dw4QHjmmBeRmCus+KPnaA3mpLot0wl+LymYLtA718xzotjnvHnlN002lt3czF+hKoMP91JCd
xqGi3XIS+p7dhF4/RrcHvbiQZz9B2ZAmnYXIBAW3RhtOVpTSlWfm8vcRiUKVAJU1lQPX4RaogIwG
9xj5ZJY/hbbGhb90sqNP5f8bUAILMMX3Wt5i1TI6J4AIV8dBL39a9hrZgnKMSM5o+aoD0hEdV5Kg
4tLjq3xuCO8D+wTYxBz14C99MqERsweLXvWQTkNjvS+C+c8gUFVgBcK7BynRS4MCPfWigRDDySwj
VweMrlgLYpW1ebOAlC4CP5gxQMt3aaEAPJUQAXHYOrViY+4/Ca3a3HYv1cX/syEVOBDGAhCocjVx
4fZJ0zvWCeS4kGfR7ekno5WzH/Nq2Bigmb53ijE7pGljfi/sIo2cZEwigvbClV9iyvk6u3rwSyCN
gd5RgJZxrV0nVgp/tsqghb4i10JmVqELfRrgfrfp9LVN7gXZG8k37v5I0LWlkwNe7Bsj/+zzV9FD
EtsDQ1fn4T7/M5XTkY4yIHu0+UrUpxxBcrZwYqNHDek/yUytRH1pYXtljRvrNDNkmNKwDYaIkW0X
RLa+vb0yC4sPU0gMYz7QpKS+SDtoOncCEOWT5R5LNzbGFfc1lMNbfhL9xz6ueanYewWWy2nP0rpq
jVOrF/ROz8FN7wycx4kLoAd3SwuPw45mrWRb0w8dH927fPahecMIqq/a7Dw4Iuh3bW5YkICa2y1z
UvJCXC/b1U0/r/U5KueI6h5q7rXzGeCSQ9894zVXaxHzDn2xMuVrJpQMUVpatJZKss9D+ZVlz1aT
h53+entZ12wox6EHvt20tTAM9Mqb7Ae1+pBXu9s2rldW7iR0N4IHFclDNX2szXPOgY7tnnWajk8z
1bVTPmQgTAxGQHkEs6KJa68zLduVqON6cGiveVM+wdGERJ6yPZJu7qw2sayT7exEfTeL3ZytjG1h
W8CEzBUiMY5KlxrDZdgyZedaJ3CZszSCPNftuVOzoXJb4Ko2PYDfEDZdkSw35Ti3teHxU5ok3a61
kubVKvtUZlDq4pNVpOaLqN2fsn14x+lk7NOa90+5SylOrQDcZyu/Rzrd5bEo2W+wnCCexaDViFzv
PW3sGm085XYxRDUuz23lc0iStWzywdUOqk0zaNPIT4Phs256Wjj2nROSBOzPK3OzsLwXP0VewWdv
G6cg1Gz0YjqJ9qgFO2I9WP729nAXlhdnK6IFWYyCEyselM9dChQvTMzVkzVnocb/vW1gIUw4N6DW
ogow8RugVZ5OzucgCXv74IlN8E5wqPShCyPKQWI6g4acK4wgiZ63Yb4GpV5aiLNZUpM17owlNotq
Ovn6D5o9u+m+Yp9uz5OcaNXt3hKUXiB3gtpnlia9CIxR709tOY92WNSUjkAh6tWvxg3IT7fLSNjW
gdhMHjNFiEjrnZQimETwLEppLjxH5WtdcQVLjGma9dZwmkZz2ASEnIzWe0og/vdut74wpOZZEGAL
p0jM4aQZkVFHc7mb3JXg5jpuQASIvhVJFS/V/pRTy7HpZI/omT2BnJgXUHvdQOW7t+NhrUdmIZ67
tCTvhrM9Wo+iZ8LK+lNgfjHE1knvu+nVrHZOuveLLmrcfQZkEV2r8l3v20uzymJpszvQzoFZIEXF
kaauczfTYTjedsoFK6jvga0cFQYk6tVWMN1IM5sb0ANJoGYr8q+URLcNXJ8OsoD414BywlHSTqIt
u+E0F1qzKWqNbzJe0VeNFuMO3AR8d9ve9S5DeA+IA1KuSHZepZB9XzOKougxoNfk1aAbf94XG7va
WNW+HT/Cnoy8DoCM6He/KnFkU4sHiwd8L+sf8mYPwMHtsSzMHSCGaGTBYwJXqPoeqseCMs+uzdPY
PeT5LgDZRbebV47v65MPMAVQyuLuR+EEyZxL99aYQUSFe/I064cmv6dm5K3JA62YUG+Ijuisc9zE
OBWozBDQ0ITGGpBxzYRyP8wd7Ss0liG2n+6LHzw/tsXKYixYQMkYXSkQtkIMqKaY/LLSmNVU4lTo
nR1VZXGszLYMXad9vb3qi4aQI0EJBBJaV6jFwiy1IC9mcfLb+ihM854TCtGJ2V0LPhaOUNA/Q1vF
B2cSdo18Pp4dbIMD7vGk7TCibNr64rWDXpuZVY92WodgMr49qusIGo8uwMRlj6bsvFHcLE3SbmQo
tz+7eR4S64+TxFP/zR2OGUs23qoi4fUkXphTK7V8yMB2A9IbMHT/cMsjYzwEh9rtIa3ZUHxOzNVU
OqbGnivtsawO9vg5tb7eNnF9PF8Ow7xcogkw8CpNE/asOcfRn8NuWtn9awYUH8hdo+lNA8JHM8/3
Xb9L9Grlhrk+xHCCyeSDbDC9BuEKUD/mNsXjz5tGHRXK9ECINYak9naJXb7/1ry0plzWdp9MHW+b
7Dlzx63n50+ps4onXXBlC7gukI/gRXbdBcwHnmVgl0ufZxox/5l3sZNvBojudPFMXm87wIKPoRPu
jTYNKKyrvuah6rqhSb3sGS06oYe+85qE3trRtuAEKBBBIgM3NUpFavO8zdOhs1uePffW8bOTHD4w
hLOvKz6sGx16cA18HfCNGPqMTwbTnqANuaZWsrQsYOJGih53mSxUX+6VKps7No1G9mwAoprfk/KY
V3lYaNDcito1+dk1Y8reTxtuDV6n46Vgf4dwmy600Cwz6IXpG9v5nXRroO9FPzgbnDKJNQtGprkY
XMHdKAHDMWTXNxlZAYkuOwKiakDlAN5UWzNo5+UEBZbsuXTb4rXOm/bO0wZjxaeXrIDnIgDJko7+
KPX9ndUQ5rCdJHt2IFY1bQLv222HW/u+EnIKKwFsOMvyZ2rqsUm/96X55baFpdU4H4Hy+NCZNUEq
FiMg9Kjnh1rfZ2wltry+nCXzMDoJEXTgrFHDDY9nzUQ5FrztX/rqPimKkNpm6GZ1aHdrsqPLM/bX
mPz7WSTgO6DWqzJ4s+6O0cz8zfzz9oQtbZfz0cgJPTOAGrU3kszMnhPt8+REJJ9C9EuE9P9Iu9Ie
SXFl+4uQwBgMXyG3WpPq6qW6v6DqZdjMvhl+/TtU33cn02klqroa9ailGRFpOxyO5cSJKkUbceIl
2vsw+Yh0UblAkQ4dy0CnIUA8l0fCySgQf8ZBeDt952uWRrVdp1+XFIzoXZlkfIgDU6PeY1WvObOq
sz/9vqRe3ZxPo+Hi1yc9fKV+i6xmpr8O0fH9WY/zbVqO7eRYZlrkDpo94uA4ar8ckD69Xj/2tY2S
nL5UK1iSUny/ML168O3t9c+rriFSeGjsACjr0oFlZWFNpsPjYG4ZCLowIadl3myucSmpjgNBLPIM
oE+DKyMp0zhFmCKEIbxB6uxd99bQP5ngydeI6Yv09/UVKe4J6gZgaYTmmmBslDasTMUYh+YUBUVl
eXE47qaO3OqoaRtVcQChz02eNWuEI4pdBEwELR9IiC4VK2l5BoZA1LXrRoEWbbSfToupmofrq1Ko
ARoPsCCAURYnQ3ossxx9lAmyAIFhRV9y88bAlPh3S0DDH4bxAKWOLKcu3UjT1MAeRtEvHia30a0r
Vozx5RbBL0IXCAYsoqsAhAjn94SIxNFsqvVBBbCkFonad5zhc0TWCMyXn3meIoQcAAyWrk+Q8MgR
Gc0xLxWzT4egzBzzMRfFsEEeu/ZCUTK0Lg1rfDYyUgl2chGI7DxAE4DgywSR1qwPeiOiIUhAbg+i
SKBStk73K2H3HbomI4EBc7PfreFTLvVhoV6AqqFahoqfXCHnPR5Qao1DULD50JTFMY7z7XWFUGTt
FhkYM4TIA41MMlbTIRNLpkQMAQf3W6R5SVv6RnUoy9LjRef3ILlJgHoVCQNAf22gw1v2UT5IBLtL
o8ECLZIHRGGwXldT5FoDp7MfRBJvssbZGHaxS4b01o77EjD30qtNczsVuvCiBmlLO9e2oP7xWFX9
qRKK/13f1PWwYmFUqgwAPJpzllLlxVw6TPnIy9mquyDSTc0Ha551F8cOBuSGjbuSolVp81J6RoYM
cf8F80XqmLwFh3IboH2gjDOvn3fc2AzTy/WjVmkTLBcwsEvF3ZS1KQbNX6KlpA1yTGIBfdIn4N5X
/GLVpoFydimngwGMyNmEmA2Nbsd5hzB8a7DUG9oMwxBXVFa1jlMhkpUECK1BDot3gctBkPawRvq2
PB2ySgLIAXcSmcrLGd2a3hkoTpM+CC2AveM/gsfenLyWlO1rHZjRoHHe2Xj5Zl1ORUruRY4Z7VOl
G31gVsY3xAKfc7Pfvf/wT0VID2aX5WEJQqE+0OcHw7otmhUdVh7Kv7tmS0FlhcbU0E7x/aj4k5u/
KvKR34+sK24jOvAuUJrgmCUt1bMhGJzRT3m2Kd4/phnlY5z30qmOOVsyQJNz3artifVB2jyh761c
Qd5deiwLWA0TdDFrAa21snNktOD2i0GYjLxecsip7nVNjwh8uM95+CU209fMMDfXz1z5asFVATwb
hh18b1LSKomoHbe5C5nZ3hUvPH4EXNnLIuqNSbRNuu9Z3Rxos78uVqUKDPg/ggUv/0hSR5vFhp7q
fWDxY/wqpqf/7fOL+BNfPJ4wJql3Z9xPTI/sXjFs+Pr3VTYMvhE4BhETLcwL59/vgFZ2zBmXkTRf
wS/n9ZbwqjUWQ+XRnEqR8hRo5wWw3cAmhc7EX7lG6U0eRtbnum60xxLDoHxMGwCv4Rx/T9w2PhJz
eif+7s3qAEKJCisCZxA0SCaBFnY1d7PdBxkdPL6ztDWcj3on/ytAxs04AytZxGkflPYmRaeHs/+Q
rp2swZUOS2NRoguBW0W7ZEtabVP9ua4NKmU+FSCdE5J9SZzVWEPHflo/Q/MjnyeE4LVEfgeB07my
NWnSabMlYDYPBsHL76zleVW+xeK9LIPxAFGU+W2ZlSWG5k64jPH3aIq2uZPtbXJjNiss0Mp9Au8s
SJYWjJrsRtoj2m/qHtZTDx+TW736gPVcaG3/83l5HJMJav6/1lN38tt+5PuWuEc7A/FjNT1GFuay
9mtemXpFgKehbQjely69aC4vgFArYDzdQ4Ihkv289upfhsvIiwNJv7S9YHKhHE/qcxk23HarIGO6
Pw5PaXPT1/WN3ofeXHwEwwa6TJTKEC9hOVJk1lbzqA1hWwduSbdjNex1Iu6Lai0jo7JrZwAwyaiQ
ytUsuwN1NrjpfIzdoNWjW3TbmBMvpQHrdlkVzPH7PVu0M8K9cRav8yKLhSalpjAsCMUkGK+5M6rf
142A4hKBVxnT1MAsgYjAWlTl5MkZQXEA14ZUQcpbP6l/tOiFFyAUS/5HOYtBPZGD8cvOGBlmFVC6
020vt+8Td28kKzk/hVkGyYsOCg7gzeAdSDazMq0wr+uxCpre76obPm/Dent9wxTODjIMAJ2A3ADd
pjK0VwOHVNOGUG1uT55lfHLKYzZsRPM1Lm+SNcyh4qKeCZP8jTDVuT47EEYnrzL8jKy4tqp7eroY
6fTpBKaXpMf3jerJzb9P9SFqf7ckRgFjJXxS6RnQCyAbRiC4uInn5+82wDCErt4GZvzKktYvUC9L
LVBA/Lp+PKodw5uPnMaC7r7QZ1IJAT7Mtg3CTvO8Plubwqv4PgojUDB9Ya8CEvR8HVmu07l00ykY
Xohxl5Q37/75yMIBsL3EAuh0k97kDIo3FiDhDfh9bP9g9NsHPv+WEgfMGn1IkqlMOvi1VeqKIEq+
1QmaReePCMAziQZB4CSQjzvfHoFMjGPMRAQD5T7m1Yp21QwvZlYKYsGvgDazZaAocvySGXYMjllV
rY0EWe8au4Q2z3XYfsPogUcxMJ8lmJDVN/fhpHkoON7phfN7QmLLEYgMyvmQYpQu4fZtkje/K2oH
ZTq834k//X1UelzjCO3gQ2wOAUUuTa8qbw0SpFJBVJ2XhxU27oKXhnbMFqKahoBpzMuAWe2ylVNc
1EDeYqRQ33jNAJOX0ylpXeYgbNeGwJ5nw5+s+tnp80Nddx6LM2D5wBN+XS8V1gHldHAPo1USYGfZ
B2oJKbg7JGMQNr29afv55+jUzE+aDFQB4z/Xhan27y23ykCfhbK6pEARqeKst5HJZV4z3bvliqVT
vEFYBz6M4ibCKflFNUOrSmnr9MFcbYt0N2obupbxUG0XSG5sJBcB5cRFO79lpll1Tm7wIZgm48ji
/KlPR1/M/JMo15KoSlHIDgMari+z1KULnbaa09pzPgQpTV9qcDt0Kf/sCOfQ9WujqJXngnd7GYmB
2r1sWiOkJcNJn4egrbi3rfCv6+eucuDA7ggYOgoRiH7lNIhLYQDCfhyDrKSGp/fjg9DrB8OMDnVM
5ht0ZOwGI3u0UnM/gRXhunTV6tBgh5mkFhAjeDvOzywr+Yhqby8CSp5s69MaSY9K61AHQMkQHjA4
hiXLzlmqN/k4jUGLrukyftXpMUxXSiCqJaDzAcTasOJ4YSW1G5q2wDBKmAWwUmx+akhnX98ila6d
fl96/KoZuStXx/dJk97MXR4UXfY6ZsNnF7Xi66KUSwEa3kWVGA1BMta7rHoezZh8EFja6wAu43h/
/fvK40AieqkYoVVUfqTQ+C90p3VxQ/t70tyZybFvP6BQS677PyLkd0aLm8adQOQVFG7q0RhdvivO
oeo4gDoFScKCr4ZOnWtsOWkGxmnbU2CFOyd/nMjj2B/0w/s3ygLXAyzM4lFdXPrM7oXo+inoyROp
n9pk36yBj1RnDStvoMFluf1vZuEk9DCaqS4Tq50CLfmi+b14vr4CVZkJ4RPs8d9WOzn9KcxWH2Ze
68HM6vxlBAR1wymL9lFSm57ezcUWee/ptpszezNiNt4mL5r6qRHu2gxGxUIpWLQQKtqgk7ugiykq
c7JAdD4HxoQcm9t5+RovrcL3OpMgGTHRt6NjC0iom13b+JH2HBr3GVyc3suz+1FfMQiKbjogbU9W
JKlgrAEPF2LsZTBErd9N3/Tc3DHr0cFYFCvehXHsl9OnqJt2fRH5tYlZv60f2aGnW/toEPuCB6W+
hjhQXAtEMfCf0dy7tExJlpY5RUkTvcKLSMr7nJUYEveCKefAZfKv1zVLdZ7w0gEvxNuLQUuSJOiV
buU0RIKuGXwr39JkjaZPYaawlIWfZOn/vkAYxa6JxksGXyXSHL8mD1x71Jty5RQVy1iGzoMfAhEN
uDGlZYxmC2epRX1DpK/cK4eXd+/S2eclnUxFwVLGkwG4oshv9yVfe1pVvx/OFpg9F5f7AvvRiEFY
4FLognby050xrZjZtc8v+nZinlg6mUld4fNRPHn6cbDWOIvWBEj7zys7YRUPuyCZHW/6PmNo2vUT
UGgRCt3IjAI6isdUPmCdIkU1inhEy5QvHC8t7jqx0lCvFIHpwMjmg33hgkFjEmY5ThmCvqZK9gXs
6jxuyw9krFGth3+IiUjgh5OT+lOSsAR8XiKoLR9Uemtd4apzOP285D5FHeXg9tTGAByuZeF/5Jqh
dkwImkUAhZJrHnxgoKQmGRxMzG828GfF31AdARLtDmZyLKZCzuCwuJwBFLNEULxNPWpzf35/8z8q
NsiqMVAyLRmc5SecXIUhFmHGxhnpCcvwtphD8X6vz0bgjJFXiykC7EX6vhPRfrA7ERDh95qXrs0c
X0yNFDej6W0hBEf8B8LuRQNOfj9CQjsVHCccRg+z2XmVifmEyYNT3qVoqsrWaGUUL9GZOGm7kC+e
RQsWMFxs/6f+CmKpao3IVKGzaEEDRxbFsV8yd4P9Y9CtGSI6vpvzffzluuVQ+BP4PG4bmrUw01fu
RuyGAo2vRY0DBwH9HRKH7JDFTvuHzBX1Qd6gxZ425dFdNJf2ds7q+N0RDdJsiGcg3URMKMfqmauZ
oVhyNWPyRzc8gfHO1xd4uX/nAqQjyvuus0KNIBn0NJG7WNx84PMY1r1k7/E4yTXCwjDgfWYIY9iI
ygr9Rqx32138/hMBUkjWD7k1hg4SM7TZiWHbpEfMiP/IGkC9hJz9UimUnqcxiWuna5whyOrHSDta
m+ufX3b4/E5i1jwuPfhEYLbQe35+JzVqdWM+lEOQ0+ReDGhth7ueIG8m3p33QU5hUWXQl2F8sBwd
Nw0AqlbT9kGul1uWJ3sdfzAsant9PQqNwpSNhQl84aWmTHIX3An8ezQ2uqA72ujQIvpacmlNgHQe
XUr0gnITAka2GcFpGZsrSvUW1ElnAj9hGbOBfiBAHCURQ9TFTe9CRFrG28l6qqzPvP3HGl/y6aDT
3ou62pu6zAdlFubgNpspbLb8/bAbeCxAqxjI1i5oCOkxQAIKw7Ocyjlq4JpznNq3rZXKrkL1ENGC
Cdh+s29yFZSwvhV937EjqUzP7BuMAiOfLF6saLjiwJDWAvYZfgv6EuWF6OBdpxWv2TG3LIxCr30u
uvebMYTOmAkHXAfQu3JCmIZOG4du6hxzkEyXuelzfaVyp1oEEnMwY8swkosxhGbijrpmJO7Sy720
hQzvt/Rw3f/9vmTImFaGljuk7pFOfsc37bd338qzz0vKlOhsGKcOnx8rH+SVoH1eq3IrNwhT2IBv
Bm4T1v7cjtVRN1Yc3DDHJs99ECWC9f4DhwwGsP9KkN6qppnKsSaQEBdP81eE2de36NI5whvrLg1z
8CGR4ZW2qCZVWzhhjM836cNEtcyrE3cAy6P9K3H6Q+NqNwb9yJpOhUq7Bowx+o6bzD2KOvW5pvvF
WmeA6pKfSpB2rctIM7kWJMx8F6V+0t4k73dbUYNZ2gwJghKkeKXAQWBYTtuihH+cTN2zdACH351o
wLnAGIPc3cBEWEd+U8wS3lEfsuPol+JzFz1fP/lLP/X885K5r6xxtsiAz4Mp2kvFIbbAZXSTOe/X
X3T+oeUffWsLZbJ0xZMIE9BGmodHvUQP86NVvF5fhuIGnn1fUuByLoBjRXbviMHQbr0z3x8fIqIB
whipHiR2LtB5tJjxEs1NeGTiU+ph/uH1n69Q1LPPS9uTRshiFAM+D4YWcKw788Z8vzd6JkHaID6A
63vuIQG9Ef2Wv79lAPsDtwG5BijrxTSQAZmytMBoHbxzundDM31FfxRqinIqvMSl5Q5URdI1cxJN
DwvRaLB/ReMVkbXJyyJoO9NDdWjFWVTKAoZgeU2X+U5SYtOwEw4mshHurvuz7b9b5vNAvmtrcBiV
xuLR/n8pckKDpBob2xxSZiff2IOLcvQHjhzv0UJFiMLTxask0DeRmP0YHjd23vtOt8ZxrV7Bv9+X
rCtm3lh67AwhGFAwROPOnD/wQGBuKgIo4IYW9ZIOAu1EWjagS+JYaK9O/LpGAK26dCefd6Tog7a0
DccMptsQd9z6GVk/ibbiTau2CFUN5CWBhwYkQtqilndVaw5VeORxienD+kNUGp+vm47FQEv+OiqX
4GwAghxbZS8/4SSvQTirCQYBucc6Q1fQzCI/t42tVbp7RqId2AVz/7pA1fXAM4ScImJ+/JFORVi9
FQ0G1mRo1G8xLtExM9C3BHW84nYqV/avILk2NOeC94OAIC35RManuGw3Zld52ugetXDNwKtXheHu
C6MHOsikVRFbKydqQJnNbmtvhwOf7yb2+/rOqbQBPjQKzBjxA2IPSeHqMOpBGAcnbuYpMjZeBYbH
6xIUW4bGergjS5r0sl2hD81U13hpH03nS1ofajC0xfFLqiWgIV0RpVgMRJlgKMHNxPyRZUNP9K7s
MydqisE+9g8Oebb679dXojgPVE+xVYClgXJZzmi2taNFaZMykJsamyT/lRflrTMG7rDG1vqmRtIF
wkTt5XHEHNClF+18IYR1Jneq0T6KoZy8Yk7vsri47W17E2fipxhH/Qb7+oVY42a0i+37l4mmTuTw
HAYAq9yIFhV8IkkXs+MgituYHuJHt9xFuft+O4RJT0g/L+7XZX4YGGna9CXE9MY+2vb9ii4o9/D0
+5IyWKNAhiXEaTWk2GZib7U3ox7o021ZV16UV5i4dwjXmEsU9vtsUctlONHAubVLTKHGorSj7X4F
jGz8ev1wFLfpTIBUvUI+TGiDCQGin3w9A2wVyam4SjzAG/H3z9elKS4UhjACNkdhW9GIK7k4qd2E
sWHjQmnJ0dZ+1MlavlO1HHBHUBQKTLBHyCmPohDgGk+YBqI026vCL1Y0epYldgYvdllW764vR3U6
p9IklcjS0OkQVGrHiBi9xyO0l0fZHehjV7ZNJQceISClmMYJ51zatryIQ52Hlnasmvmmr9r7BI3m
GV+rrqs2D1wYaM9bZiCZMntJ7ZrjHDVYDkm4F6JvFEODH8bOQwPIiqur0AOgvZHigsOAeFy2R5o9
ZrylGuhrQK8ddX7mrphWxY6BEQ0Tw9CQDay0PGqudzlLSpq7x4hvLNcrpq0x7a8fvmoNpyKkw2dF
TaykKpDRwZA5MCuv6Jbi8yCsWTrwUSe65EHR51qjfek4RzD/3TRltc3zeCU/uLz30quAch0KXXCt
AFaXT2GG6ykGTNc9ulTzXfqlsp9Ke2e6aP/6EbaP7WpbhmpNpwKX/35izZJyFhi+AYHdSxtxH2/A
il4pjh2TEmGaAB1VDDqIEOhXeleAJgEUJdrBzTzNfH73sQN5D84ylNcc4NwkJ2oY07EYTRNt/rcz
A+7jcP3zijsIBjz4ufA40J0u4x0R9eUYQGNEgcCANb/vHK+OxaEafmtmtTTMzZ+vy1MdyZLFX7p/
0IUvm5baEK0AZCgORudO+Cm5+cDnQYawdPrAUjLJcqEonAjaN3HA2B/RpZ678vNVB47v/vf7UlJh
CvM8GsIqDrJqmHx7qjZJOGz1jq5NO1wTJHlQZQH+iDrHQlAY7Lifc78dVoIOBUkx2oeQZVtGfmLy
rRx1kNl2EtaC5KMU0a5l1X2e1Yce8wFyh9zzgnEP5bANWpFqr0DxIjZcZGInNPFfP7O3TKhsF05+
hxyUpFHUm/MQRgFlWntszcwqt5VJnlw3BFcxtzAVyaLVHRVwwp3OeuGR3d3NYK/1qmYiv/V6jT9Y
ZahOf5CkRXUWzRkrsTF4vHZ6HWOg5mdwJ0dRQBayK0D9x3klMHtDYV9swoKiNihIFC4oEEt4kwWz
cTFcnDzYL34AXuQxo34WaPb3aDW0ezaWlW84mBfRZ27lkTJh/tz3g1c3udjobVVvkqhPNgho6SZN
E36HwlKzc+lak9bliYHBGSx94FBZ0CmAU50b1iZ0IxMzx8Nj2FUNcBGG8RTG7A8ttWLfTo27Sxre
eKERYYota/4ZtOI7Gtaiw8wm61iasfhyXYWWt+9k80C1oKMLCo4K+gTgi8st61meiHJCe0DQ0c6+
idOp8eZ4DjeUjV9dkdorVoZIuf2/8ty3jj+kkFHHPV9/VBP0R7LcCag7x58tUNYf0ZBvfGK5afyT
gNB+g6jY+tbVCLTmkpDG08sweUBtPs+8oTWam6pPnAcnMcdNmrDopo713q+0doRK096PajBkdE3G
/LhtxvvYmo0nQZsIF7JrfeaG7ktdYDpKrhsc9d3E2F7fT8n6vK0Pe4l0BNr0FyzY+fpcc45yu8sc
TFHY9G2NX7/N2PtM6X9kwG3WF4zqhU9WYmhBWGOwceD0zI9cscvro9WuJcml9+0/UhY6eQDsLzHc
jQ4AfF2nTmDOjTciGgwj+ggPZRdnCTpmmLbynsro2L8CF/AiOoBhWeVa7+wktCVR7wR6qf0YEvMZ
9GV3Isufppm0Hs/jhwpdoXqjbUET9Ym7xfsKfxfypQArK8JMT6zRCYAyvh2y6K6z2Erkq7ptyygR
ZBDQi3zBATxG3dwY0PIgbAtyq7mkeRZlj7lydubc4HLTlT2VfIa/SwJ/PSAAeKQueK8TMgzUiKkb
GPqjlc1+Gr0TiHUhQdo0Xg1Uq9FtG5hiR+ztO4u9fz8PQCV6hCkQXzLsJhZCuEVcusGQDwD49N4/
16+rbI//CmDoJQKWD3kXOSc6aVpTjo5wg7HY29Ft/w8r7gy6TRyvmbbjz3DaVqXP2Ub7fl2w9FC+
yUWaZalhw0pcYOSIM5OurB0n4PpjHn4l1mc6gOMHhENT+TLOP/s11VsOQjb0oIYGjzvajQCDldyi
WHNLXeSpGxRpjvJjeE+0/LbMHeGZzTSgMyy0tlr4zqz832WeSF0U9CSOcJsizlstcgORg9Bl6l/6
atULUm4l3tIFdobiglyNKUKaJjmIHgKUlPwsHL0kTz1t/p53Tz391LfpZhK/rp+eysoDYor4BUMS
lvFD58sa0TvI6tiCBS7uKLgEmhvOP/CQnIi4SM927ZhXwNEGUZr+dHvjudHdGSxvLLi+FJWZfyuD
IkhCQUsGqVt5QqsMQAsA26pfplXdFEMW+2gc+mOkKLqHFdX31yUqNRFJEiRTl9Ea8hNZoXsM6j84
AabKiq07dNPGBXJsa8Zp7utdp2/BmYbeQbraka1aKxpIMIN4AcFZclIr5HU4EUHjpxCBOvFFvOms
PToH2bvn5cKrQsMdsKNYH8L15YecqP08dHo4VE38RBx/NO9We6RVdh2cDMieId8A3J10mQvHajEX
IomfaHmn8Y27BuZUvFNLqxNeYXRVwFWX3HiMbzUxEjJiwYDeiGjQPWFY20I8raK1lYIWKK8LQ4iW
ZcldGjqtMephtIMQVMWlkd7oAnkzes/55rrSKXYMWGG4SzgMNMrLO5Yg56yXemcFfYp0Y+e57x2Q
tJg6tHqgdYhhSCxkSC9hE1nlOKfECkBWF9Rm9nnUms8dX6N6VS4ENf9Fi/VLfLvAFBrU1ZgVpONd
Y96QtYKa6vtwTEAggT6lJYt5rrpJbeRFKxIrGMxNNu3L7vn6QShu/+L4/Pf7kuqmUVYRa8b3deDy
f+Rttm2bdOugORkcTZ7TrkSHyuXA87EcY3ll5TbzjtjZ7KQuDeg+jA5FtmLL3hRUelbZ0tFgIve3
pLKl5Wggjq+qaKQB5prqjyKc3e9OwVtMtqmH26iEiWGj3dw7BUICMy90PwHCeF+Wc7J3egcvfoNZ
E7Vri3t3LNa6ohTPFKjuMK4ROw6ci4wEQ2K31mfW0SAanWe4aQcrKssN00LLv36oCsO6YGaRxoVJ
WuY1nitNzvW0Cu2CBmY2eBDiWbz2G4RARoLCb7q5Lk1lNJA0xFVGaeKyTDVzd6ryKacB0dAAWmzM
EuMf6ZeZfEBVkfrWwaqMcScX7IeOU7Q0imsrIO5zzHKP6A+z/iWj96V21685hKqzWnhcgSBAPvSi
4IJO89KuXW4FKIQMvqbn9cZK0OJu1yDGub5/qjtxKkq64k6Iim2ZZzAh4plWn1x7LS+lVAd0x4AB
d5lrKfsU6MwBQV2DSzdyp95SZ0o2vNKnm5QZ6XYYLHYfx42zchWVQtFHj4AV6LcLJiE7570jUGQI
QP6zCXm0zeDGU+e+Kz7F6a/rO6gyYjZWhucdkT5IK8/13VoQilnrWEFBin8wAcMvWHEzNMZX6nSv
01h8DmuyxieiUhDExSAqBYQfg0KX9Z/4FBrpJqR/oY1lPPp1HhjkYLJ3IoTfHjHU/TB9Ac1BANNI
F7kI8yIaa4sGbfFYob5oVysRsHIVKNNj9O5CwSnb437pexcRo0FFNnq5q4mXuLvrh6OIB5b2wf+K
WNT/ZKNSI2nYbFEa9BimOgF0oCVsM7T/DOxxKF4HwBxAA3hdJFnAEvIzsFzepa8NToDcAV0lfdvn
Lp4BAC2644xizS0o0+w9NWq6sapSeLYdCcxMmnV/Huz2rnH69rEpJ+LHWfqnYpUIsmjT2vGuRAkJ
gXrI9tUI5tA6J5hjPTjofFjJHqsuDK6iibgXb8MFtp5ag9mwcfnNYO5FBGgeMDMoZt5AV+y1yt6g
YAEYC+hEARuVlIoOaTFmMex1hImOaU5zD1n1NXZy5WqWaTsWClMLo/v5qRO9JBqrexrM+reJwOow
1xvqn6SpPMyT2F8/b/WKFod1aRZHIlMSxpHD1MeZgkj06LAb8U7SgbdrCA4vRClgewOEUbrrLY/z
SCNwkrQq+dJk4yPXh5XTVz2ipyIkdzWOhd5pbUiDrCGz5w7aLrZhLOHCbqMhX9EAGZLxd0FviHGC
9hoqbxgot3kYIRscRG1koxWbb0ytu4vTYjv25g+Nmw9JXm9JkXzt52KleKpcKcwmwkq4Jziv88Oq
5lwzxkaH7LJrNk0jWhBVw4EGtce4s/hUrzwOKhOH8hxqwQCgLjhRSZ5Fu45XMws0NIr1kbkfJ/C+
ueIDOohLtcykRGsKWjrOxSRlYRqt3bLArtHQ/MCf3q/igPCB0MFFuZEQ6YkTtclijnI0CMX29aaI
bq5/Xh43/KYRp9+XdsmYW5bRFN/nucUtjzZpHtTzhDpVatDUq5LQ3Nea3pc+CHdf2lBPEebmoTey
WPNrPed7TvJ4x9AG6mdobsME4HF4sZsmfZp60flxGWa35VS6h6hG7tB0K+d7yeNwZR3Lz5QNP9q9
33oeMRhVhudGLC8jCHUC4L39DH2uDX+qMK1UONEtTdcInVSqjLmMSzCD3ho4A+dnbhJwt7TR5ARV
eaDu1+ku4U9kjV1Hob9LGxxcDJRrkS+UTsatGsOoCMoLOX/mxeiRAceTrlzKNSHSSvQo6weeIigi
cb6n834aUMZwD9eVTGGmHSDA8SKjow56LKXpcrtwSFu5LHD14cvkthuLx2sElisy5DxdGM2GaGaH
BaIIn0Ewce9k85fry1CcOpax9IbBp0GyUdorO7GinjbYKx5jlOTXjj13xdfk+boQ5TqAAkVTNXxn
W87KaXbTpwsaNRCDh2EVZKWnR/V5xKHIkQAsAR4J6cWMUJebnaGxg0kA47Mp7RW/UuH0Oaffl2Ka
2ijHCpkLOxiqclew/G5ox0+iyDeDaT9ozvzqkOw7WKlXxC5bL19/qBZiXwTToMeUNIxEoGBd2lKD
dtzmxQYjN1602htbPwz96+ejUIIF3P7/kmQ9S7XUiQ3eOoFba09xaD+DPewQzRjETKbf/5so6ayY
GWpxllcO6Esx/4BbG7Tzg4QZifXp53VJCq04W5R0akZBhFamsJ6TtcGsIm2tOqXcNETT8AcRV19U
Y6diqE0wrsA6p9ZtzcCyx7Z9Zz2IaA1br1SEE0nLLzkJOoSdmLpYjGbbvRaF4Q3uL4eKTW3Nntn+
TteqA8qNOxEn2Wh0x5Vo7uUwCTbxOFsChhXbqTDQABf+u3WS0bH0MJ/AGuVgushhsndk/MbXfIC1
RUiXJ0qntEGIg4dm/MS6n5Tur2vXyhJklCRehIHFMTapcr8I64eeUI+tzhCUsUB/HZl/N0oGTuV1
4zQtxmAFZisQvFVfKJ1fUqe5H0rjWXe6Z+rUf6pQ25tWsqUteyjJGmu/eqFLTWOBvl8kIfkYFZ1D
BAuqyH1Ma7aP3Oh7Na61Pa2JWc7zRMejLDZpq03Airj9feaSX6BVRdGXrNhUpRjQn7wBD4CqlNTC
cEVFHK1nQRJ9K5MfVfQPX2t3UtoF4EgWqAGY3XTp+qQxK+x4iJwg1h6sssZc1tRz0s+Ef76ugSpM
A7LO/wqSblFW9d1IK8BrQjSn163AKKAQeLRjjSYIMn2L8qeuZ15bFjdT/nJdtnIbwYOH7BRqXhcj
aO3YyPoqSZygCB/m/CahfrrGsKq8wCciJIUgGbrTyg4i2sazhj2IVa8vQf19pJORaIP7cxE18jkt
ogg+SRKy71U6fCNmuL0uQn1C8EkWKdYyCfpcqa02rgyTExsjbr5HUSw8rao7vy0ArLaTdgtSDi9m
0zEvtZth7nZizr5e/wVKXYTDjfUtj7s8LoaTBOGFlbKgr73a2tgvHICDcsV7ULhHCE7+FSI96WGl
F0yjEDISvYo3+lD97DRafCs7Nn7SXL1/LeZo3KZT23lJGs4r3r6yTAL7BBIFZIUvB7BzALJImlcs
MIR9G5fZng3Gpgt73yDNZ/BU7qd4+lVF6W9TtDc2S55SPtw6+fA0kOE2751/ru/5cr8v3DZggt9w
Mbgdy905sWTjGM39UIZ2MGs9pmPG3XAflUke6Gk7fWpjl+4jUq0ldZRCgcUBghu4rQssiwYKbV3o
GQscfpuYd069QaGd0sPMV55u1WHDpgGcCkwLmisklU6zouD4EXZA4F55iV3tuAWujLQYPs3DrG8n
gq4eoz/Ewvj0/n0FVgcWFVgjcsH+ELlOojdzhBei+NHRX1X7YPf1znYP05rjrTINp5IkzzGdw9qu
J80Osnxvhv7MNtdXYqiu5YIoRVULcoDUPFcRPeTzzHvDDhiv0DKE7lXM5JqaetskbfU6x/VXvPmZ
R2q93Y6xzm+rPOb3o9VWT/04DDddGk+HOjErf9Ime1tzeyVBo7LvJz9QDgjsONVs0uOUJzO97Urk
SQrAeu0PmOBTKZLhiDMj0xgq3kGYoxa8MdfStspV4JGHhUcf/gV1KHpL9DDGdNwAHTo/Whrehnb5
gpGsK8epunuw8GgQRJcJQA3/R9qXNTeOK83+IkRwX165SPIq2b3PC8K9kQAXgDuJX3+TPvc7I9EM
MewTM9MvPcESgAJQqMrKXAwjB1IS9BGIkHxbREUjwxSSGbVDf+nl8N2s5Ts1Ul+DwnN7C/d0W99u
yagj56i0iBbikVYfgNGAh8pGcthzQbq8rLnild2CmM5zgEEKOY2aajc4cSaCmUR26x21ukpntubN
cnZe9iAenOwS56UEF4MjXhy9Co2tcH11xyGpNRMbIJBddh9amUeLhCGhSeSNoGkwlvWh4iQw+/zm
+uZeHQ5QhZg7ZNNQw7scTqHaYQJdlXuCNO8vOaGCrNxPwHTs/yczy5sdNJF8rGqY0a3pVFnsgFx/
bDpbQebqUQilqVcooQ5A/+VoWJmNNTOBp9Lp+CfJxb2RWxvQ2NXtc2ZintCz9a/aEoyL1WwCySE7
9LKYkPt6DOVWyX3FB7D4qLgDTIH7a8lD0KfTOKA05swCYQGI+c1mh5JxZX25vjIr44EZcPuhgwdB
wLK+wvSMVo3kDl6e2g2yB1bgIIWuT93OTNuDqeQGyG7tNpmdGmzlIBaD1NFyAtNM64gn5mPUeLaM
bzL9ldw7uYoq10mfqZakt22egqzS77SQF/qpKLIdtOREnFq59tJlWnFjWfZW8nJlI6DGC59BMhkT
7i9cx6i7SkKXCZGCc0fojxG8qOgwDT4w2ej0muG7SGAuWx5SbnK0NVvOCeo0LEjMfK+0/Isq3a9Y
hVsbdcfr9lbCn1ng9//bQ3fOpbPKyhOKSxyMSYYQMvI60CtmIXfDyeMB60N0Zl43uLIB8b4C8fVM
CwHpksUjr0ASnbXuiFgEwsJNUG4EVVufX5xWY5u5pabh83b3fbzV3I98HoULEDrNirVLLANIiqFX
SfD5wr3zxSOqsx+YnbPvz3vx7OwYEC5NDcX38xtD31Vsd/3za6sN6QQAPubi75uG+amyCUdQa5+a
vGiDxvEippofkAOJy6EHjxr5o3uZHZJ+KzJaO6rODS/2jj/4SPgYEzAgkocD+rF7W4aW8QtEeNH1
Ia45AIArM2MHKIveXFdZOVgOwC02bvqvXHvyN66pjc8vr6mhKsrBqPB5rmUAbTmBtkFhs2YA/ZfI
XuPgm6nVLz3AaYy2n7rBRJda7YUNkKV7e8raDStr64HzVZtLVnhnLgEAbZrg5SGJeTKKfa52Q3Uw
msO0RfG8agWwfUCzgZB942661w2Q0xDGSSIxMJrujVcYCXSwmgjFrK3jeT44Fs9UJK6BJcZNOEtv
LbYOByB6JBD1Bp+0maAxYLgtTPdb1YkfNTDbAXTTkqDGw/m6u63tKFRmNWAooL4NYMjlchWZlQBl
OppAnsu7CjBNT6JjAOKcU0+GsGPiuwk21KDLoSZw3fKaowBsNzejuYCALG9JNJ5lk9Mk5knrus9p
4d9lqti4idduPCTkwGUOcrm3MsMlG6s89VLzVDYHMoFBkERd+uP6MNaWbYaaonQOueo33QE982c+
FAGMU4KsQqAPIAzxKxoYpVP+NdoxO+RDmkRUmFp83fLq6HCVw19w770p3ZaisU2pYQ/ozdj/I716
/OpJJ4+kMajwA6ZecVaoR4MbZXEr5cqZDJdU1olm4oF5xSHT01sq+PvxuzPaDXCuVzPLHD4K+GMt
0xpmin1VhlAQ+MgwgKJHL44PONpii+ncbcTo4Puqfqim246+ePqXD5gALx/eaWg6AFj4cj95pISc
OGqrp17UX21rOPiM/q46738zs+wFVqhz0aF2TNzjZhUJI/V3E258JC1SZ+M5sOpm/47oNad6dqWn
jtaptPTMkwTOwk6RYoIQubPhYPPMLw8/oOX+b9pe6y5nRhqkr5k2JUBWM6cyArxAyQEiClY8NV0W
agVgPIO5ibxaGxpydHgWOkhso6R7uViqofkMT7dOWhETMOAkDzzbSKmsmgBiBxZwoYNF89KE7CZm
jVCHOxkq/z7Q6tHMi9jmW/KDW2bmm+xs/hw9KVIbtJaniRTV54xZLLKLgvwYIOsbb3j4nD5ZrhVY
g5DBwZGKNohFemXUIbdhpol9ctHwE/TM6ncNh3Zf5dp5F7CEQ/9CTdNOlJWIvIY6oZRkDBvaZ9jY
E/DOWZsdWpcU8ZjodhcMmgZ5024EP6PQmltv0quAO+0QKLdjt46onrhET7vG62zXFjY9gNIRDeeZ
iWYvMUuMoJ1kcnQc77Xzy2FQlETxutWeEYvkgT8MXTikRvKHFAYAqEL7xyYa+Y7HohGTdGrumwl8
dQHqh9aOWugRRu5cDzJbMz/ZNNEDzlIWWWXf3tS2YDutp1v5qpWbELh9zCjqEugmWb7pSWYkWQKN
gZPU4ylK5MaCrUQxr+RiaFsAWvKN6nENglhg70b7VDX3WvokxF1THxioYq/7xeooELhAZAbpnDfP
7ExWUJtKTPuUm6EDAel3SgLNWbaZmwhIYsT+AN4uXLyvGp5VQ2OfCvnotl+UClq2ERyv7CKQIs7C
J0hQvm1KnhJZGCMt7FOb/qwGG4LUbaSrDSMry4GTDl0GACliLMu4R1QM6oetbwGn5EemWQQ6pLkI
0h9J9k7elXnKLkwtpixNUqvyh9Q+JX6YOw81EgxbdNlrBzfSkUAOgugYXceL+y7nvuK5iytV9O39
nDqWgiZxL+xj2XvWrrS9jerSiptBZgzlMwAhPRAVzWt4dtJ1Vps0HbHMEzBtL6477YDyerruyStu
cGFiMW0+S2jf5ybCRl2PJt1+9kf9UJdbLP1rkSMIaxDrgJHhLfOxEtlIys41T+NQfG11eatqtXfA
Rx84qYzapMuCPNuC5K9O30xlg6cGSIOX2VBFEiPrGeJ9p3gG7a7dbczdyvdnEU4ojkCuD0HxYnny
ybahoijN0+SgG9JjQU23WKpWNhBeDXP91sPvR7vXpQeIkXZEjAhIIHbyKzFa7VNnFiBiksSKrUF3
Np6aqyNCJRMgBTzOzGWBDfwp/dj16KtyTR5Tw46qfuOZsjqgMwvzLzhz6YHkyh9yWOhS+lza/qEj
6V3dqdDtyq0QeHU0EJAF7Q/etGgPv7TlE9GpOTQ+ueBDcUlM7S0+3pXdg3v/vxaWQXzmTMiRGHiW
TJy+JA7gvuMgv3kjTrl3b1OArrF7oNcJnbhlDgBNCEOdU2qehlb+IVRPQV4MOtjCqLcszZOyiHgu
LC0WSKLXVBkTPI58b3lsfW045i7seCTLWE3vR8SAYQw0aSA4nSur84l75g2eK9A3oxAKW0371eJZ
7BUlUOXe4frsvarOLAcFkQMXaAvIA72hmLIMVbfMGYxTO2p5MGkFAMZWYaM7s+lOrLXtqBSdFviN
Mp9N1nSfbW2cAhMBeRs4NaQXqeNWSGK3xLsnPGMHMOlkgFHQfmfY7fg990YnHHnj3Zuybm4cj4jP
mmlkoZ5Q+QmLl90VCgesxRo7nMwqPbQ9BU8LnYpiZ1CrvKMZiniBK0vo96aWcyjqtj7apM7v/ISm
0ZQdVNvd1GjA9JLIyyPQAeyTMY9GPWQkHBMalY53x5PKekDUhix0IetIA/fNcwrerVAQDcrpXm8/
gU8l+YtA1Yttnze7mg9qV08e25W9aNBHqQ2hHBCedk7FQgRA7t9JuCzwBTcCQ3aQcrWaMTapl+8A
bWbPbkaSQ663edz2mtpYuLXTAmK4KJogQahBr+jSP6xK8QrtRWhpAPD8uUqiksfRdd9YNYFeA4g6
zW3UrwWOMxdsQG1pmYzaJ4dCsqRCNM1APP6rly/X7aztK9B9/NfOwtVdWScpeifsU8q/pDJOmxji
uNCtCdkoA122SOdvZdnWTqdzk4vZA0jCFAI0BSd/gEh04Khd0u+uj2p99iBWMXefz/2klwtU2cg7
jX6PKFLDw4RVSE6n5kEN/Aex8o3H+cIWnq5oswLoDLlJoN7fAJpazv1JDjM3mTc82fnwnCt2TOws
8n25cQ8uZu6NqcUhqPeJkxEAHU6ViwA/eUmhuUizjTzA4np6NTLLQCCpi5ZSpJou586dlJYMjaJH
UOaEdn4Q5VZMvGVhntEz3yZ0tKmEdtWx7079FHPv6/XV3/r+wqfBRsXT3MH3tT8Fj+x+Y/dvfX7h
v5PmFG1Z4/MlhSJDaG3Fh2sOdb4AC+d1Gq5phafT4+DcNfm0by0aZvwpt/INd1o8HP6z0nPzM3od
8NzS5oGerUNJOR5bHqVHmz4Q/2bQOXa7HlTZkYLZ6/qarNqCR0G6HB1aeD5e2mLmqEHiwCIYVPrg
p5CCl0+ynXCA67HhfmBLghEdpXm0Q+O5uphBPIM1H2x85Cj4GEtexNKi31JBfg9Jtb8+rtXFwqMY
z6E5h7V8SrK+6koGTM2xaFhoJvdGM8VGcp+zLUjIlqH5788Wa0AtNzEVDBlAsxllkLc3wm7D0d1I
AK+dMYCTzYUjAFnf9sVbAND6PXQDFElvZMEfksk+NFOysURLHOir853bWTjE0IEFl/rdrKnhfwbF
2cvAwEnRGX5sFuqBMCMUbrMTjblrNW3fmltw3TWHxLoBkIJbAp2fiydMYpO8RAocFK+gUCjlABxq
FgzkSw729/LTdSd5FRM4C/T+M9gzY4vBCmdshTE59JiUTrfLLSsBW6T7W3KvuzVpz/aVbJ3QrJgW
ElOXMijrZDz49Xx8waPQEtaKYACcNXYBJvzNUvcb0Ys7jzogfVTNPXWMAhQruXFvI+SJajDB79qc
2EGvuQUmUvNDAirKwFatHxW2JYNMlsmzk2X0Rja1f1dMpRP6RdkHKLP4IZrt6WFmpAONn0Uf05L7
IZ10H1Ff8SKBf7lTXdtGqlV8P4yWF2ZjNtxUpSUeJ6dvYlq2RugVDn2os/zv2LFdx7quCOyhqEON
O/0jaQEKq7MJYGwDsidT2bQ3RgcdDKgHW+hZKvI7rvw+TP3JDIFOsneJw5NYWAkqHz37PpEWVB8a
8DG+o36CjRN8JshYH2nJtJ1SFpqRmyFFp1sh9dAch782kpLR9WV9cxHM7edgj0B3FQhcAaC/3JLS
SO3EB3DklKPf0X4CHcf7v4+nFSgIwNOM63hxExcCSX+V+Rm4VKruqLby4m9OlBmtBk4PQHKQe3+T
h5BNWvljYuSn2n6xRDjsfGPn0M/Xx/B2n89WUIMGexdI7pHRu5ykPBuoUU2wMhNa159GHjn8Lk8i
rYkI0YOhVcAdha05bDxN1xYHSVD0voHtCG3di/0NKVPdzgYFu9gen4f65vq41j6PdxukERH9zanK
y2HRvHSAlxvyEwchMd8x9vPd38fp+Io+sPFbl741JXarPJOxE+2erR9V9b4UHhgItIvPL2Yny6Zy
4D4+n6JdH5WKdOyi6wN4c49cWlier6IoW33IQWTuUOu2qbVP48B5YNdbSPtVO4CUgaEJ/VMoXV4u
hAGd7Ka0CnbSmjpqvD+AlrMtLZ0tG/Ndcnb3Frx3S5ULhnd6HVh9iSe2DLN+4+ZdcSmkOEB9A5Vd
HWnjxSUha4cNus7ZqaoUbqLPmtgIXN9sePgq8LgaMk9wAPx5OYyq00rOiYe4uw8s9bQLe+Ofdy/6
a+YRaDADtNbLap5JcY10LY5hj5wGFMTln6LbuEtXZunCxPz3Z2tBPMi6NboixzwPhQLSbGOStr6/
2NjWBLkkZuP75NN4J95/oiPMnhWNQBH19shtuUUm06fkqLG0C1TuolW23pigJfZx3tswgiN9JsVF
BLxYZkVRc2slziVUPQdkydJyhwwevfU6C8IzyQAtJW/IA0hCyVAUfNqVmlHvM43z0NYl+6XJVo9M
VvixrXBQBKTyt4iy3gRfi5+4eEKZPXh86iZPTr1f/ap408ZVNz25RH9QVR2ystt46awu6tmULB4E
jgaiMD1jycllKfiR0pANv657/uqIgHeflWRAq7e85gyJ7gCZEoiRON8mXwvb4s6GmrgC3dMW+c3q
YJB9QiQGSiTYu9wBID9jhUKF9UT59CUvrE8VGXbXR7Ny4GnoHP8/E8teBw4CNrtDRftkp/d++ZU4
Yc4+MmFnJhY3EKMVcnxCgwugq6NofndpF7n9KWffmbWFiF0dDq4HlCzw3H0j5+C2Tke1tklOYDwM
9fLWmP629O/1KVt1gDMbi3NJAg5im6JLcEeQCCV2wJB+CpDhNP3daNobwc3qgHBTALWNpPub4MZw
c4aYAVucoJE7Mf4ZCmNXafQDVnRwUqJWhcoLgpFLRzMnwIy8DG92TyfI6t7YYF413f31eVsbyrkR
89KISlhqzeci1FOTEKwyPxs2vmhjuhGvbZlZLA9hvZIasKtH6X2ZspNQj8UHooR5NyKBjqoOAurF
vuyRnTPkCIWdXvYcXUjdQR97MKvYW6u/dgCAUBh5TRTjoes0j/XsCrRMpJ5dC3KIzn60v5b6xiX+
JkzA4QywDOCjuKnmVPrl5+VAnJZ1OMr6yX8EiOuQMPOWTehiHKzwA4sPnCVudBRD8Uq4NIXD1Bl7
6uA+1H846W/qokduI9GwuvAzHTdoNmb0wmI0KZTd2tSocRtmewoUiRFvojtWTQDXAVD/DCFZNjtV
lW6NaW2SI1oc0pspqce90490XzbVVnJ2vhgvEgmI2kF0j/vaQWLrDegWBZ0BPNaTftS76VPmF3bQ
ieS7KtknnNh/aoXE2ujpW5DyVavQQoEq98y5tsynlWAuVXbW6kfZpXGi7QFlCezqK6dxpe5UutWj
tnKUGsiog2kSZUV4x2LJbI8mpBe+dqTib1K6Qc1AQwSyUtO9q8atQ27elW9mFOXWWaN73lKLXUu1
aXI6XupHwL7pnWsijTexPt+BJ5cHFuHxVLp2bBWA3KGfN4nevQHQFDMnRGdaYXtZqx/ztB6yhOvH
Xm9Dzfhe1880JRvn+JINbI4IUadCK8xco4Ce0eKuBa449Vmj60fPeEqVEXTDLWBeAcou3I0SGiOI
9rOf10f26vWLiQX4AKmLWQ0IGYDFKdVSJNXyvLKPlsiqeHSFA74RksasarVDoTVm1BX6FyCO6z5w
a9Xs+7YtQ6Xa5o9Xe2OEVnf90QcWNfCl2wWZ5rR7o07rH73ZtJ/KugbTRzVlD0PVJgFuKePZqFS5
0xNE1tpUwFGrkT3Vk/NjnKriMLqjEWpa1++QDitCV059HomcidiptXRHVDbGTYXGuyD3+yQccZQc
qSLOp652eVjpcku6c+WYvZif+e/PTvGkNbUUKCT7yHUzavRdKkKnQHjiv/+MxWPSxD/IJeFludhN
eWf5wPTq3tH2DkK/E3gNpLvra70ylAsTi3BeIiQucgETSOiYkHobb9Pphvz+gBFsEsBOUNbD9F/O
F1cyywbWe0cv+2TpB16FIoNrpBubZeU8AMrtXzOLQKGtUtVpOczkdhEhW6qbf9IhGqujlFNQVD88
sZGKWRKazLvzwuJio+QGIaIRrXekuR+q1gtdDglXyuLWFwEt7oxpN9P8GvrPsYi7LYWYlcsLLN34
B0TaaAVYtuaNlZtIg+TesWL23Vg5d5Q1n4Ea2jjo1s4glLFB2TQLaoFMbXEGpfVkZS6R3jGrROiP
MRoCAwL6B5sIgK1ejOy2tOyg+MABe2F2EcMWmQJkdai9oys+9/Wep6Gfvj/CuDCxcEymGGGdqrxj
kYhf5pT9BP4gHoutR8zaJjufwIVjdkUjXD3BBJrjN5EfqjlZru0HM76+zdb8ATBpPCyheweC9cV9
6DJDNhKtBke0VQbSeO7Z5xz9mteNrI0FMFgcGjMQ4M1rWcMx7qYjtDWt3ozLyQ9NZYSyeGnYxmhe
u+kWtxCuHiR7wR0KnvilewOQ3ZVcS9zj0BRgE+GeG0ql+i9m4afx5LD6u2sxsqO6NgXtyEBQScFb
zsvK309NAfY6DCDdUULM24GV1U2ZSBl2pstjaafZLa/z8tZhEN4aiGWEyjCnH7YjxtCppBZA23WI
urFxdhz9XhzVmKEE7b7N6+e2V84fnovqbrRzb4cnYrZrpIUMhcvtqOmod58yMkW2x+odF+74qCvO
biaf425qOvbYThB4hu69CGTjkAded97Gll1ZJJyDDoIiyEbYb0B+CQA/SU5NdrJthSjhb9ZWO4vc
1SjcvNsb4AUAXc+x7RyiXJ7sRu1ikRQMmfrPMr8V7FfdRy7ko66bmTfIwhVeozx9jtKBulrsU62r
k8JSOgMnyxRRPw0E6Naum1ibMnRme8i6+UDuLKvcSs9rzcmm9AT5yyRwNHnwePnFhHYTkWrD1spG
xXD+tbUYjjFVLKsL2Mp7ww/8KqGhnAiNDJuqjV20Ev9fbKLFAlmqJooQbNdq+GLVe6u5R99L0DW3
Uj0Nxe7dcwhgFRj+51YNByXYS28AJHdwEOE5x54LSMscCvECVw+GLe6UFXcAWSzQAfAF1LmXBSKg
M2vOG8s5KluEqf4PKnkbK7RmYcarzoqVhv3GGwq743zqEu+YhnWXBv7mQ2nFBZBwBIkHIA4Qp1gC
sQvaARsiUtzd0N3L0BF50LwPrMa5idnjz6JU08+A6Z1NNPpTlgTgxqf8Pvl+fclXJ8rCCwUQdoBw
lwkNO+eTpbjmHmv7mdAT33Dftc+js2hGuuDfNxHwYDBcdn0D9zURa2SPCZk2VnrlxXqhMriIsfu6
dTkQNvToeX0o+/43DtQbAYk4M8WDopbtxqps2VtsyLYvtK6xANIgefdo1ta+TLpDYqAYT/1b0bYb
lak1P0PjgInrE1EBPPrSCThomuxxhDqt7R8H8qfv7sf+A0HUuYl5Dc/8LCVN7xbaLIDrP5j6c94+
C28D1bvmBjPYY86b42xe5rWgWgWGqorRI3pS/wG/JyjoXHa47slrxReQLoD4C+lzzNWy7OnaTqNK
x0eNzVN6gKamVD+gVOikoIPiB4if3TY5XIPxPdUzHNj+jUPauHPptzzfInhZHfDMwTPnb8FgvAjl
htLUelPkAEWkQGaXPP/WNOXGpbrmGh76tCzAYLF/DeNy3UhbV4lVGvBEoIIDIatd1Vkg3if6RwyB
xwu5YoB18Ja9NJS2o/RYOsJB3OKh082dnuWPjtp6yv6niWkRJljemaHFQwUdCHryin/0e5PdVWAt
2RkeA/31QL8hv6t2GhAlnNTmw2iSaqcmk960XS9jRW1nV0IGM/bsqomU3ldBJzM8iS37lwnQzB7c
58ltiZY6ULEBsEMMWsQgE7TioRjF3k08bwi6msCWdPwf9iDA1l36RZQ2AogbBNT73NVYLKeuDuo2
B8Ohgaa/vNJL4GWA4in9vr/L2chu/NYfRVB7wFy4VDgRUJ112INUaFdKUd62ienvLKam3ViNeWB2
dhmQMdd3DWgB95nAAZnwZjhoKXcDVJTVF29yEbn2Q7YH+Y194LpOQ0cDfGdo0OZnuch4K5QSHSgo
uFKbHjWaGDemrb4U+L8em94HTN9Vat8U1g/XyX+qzHJ3oEtz7pKc31saOATwyI1JZRZHVnrVfhjG
PDSroQxGaWpBqxIU9idO7hKVT2HuJVYAaPL0rFUIvmWe1GEtQcvkuAp/gbQ2EL+oKHVGKr7YZVpH
nS60qHNEvq87YYUEVEShq1ntI2EmdCNI58SdpyUHexRjxGpIozu9/Oxn3qAHCo4fI4lSGOHQdk6I
4hUQVI1Ehj9hyYObSRahp0xBtgu1q9xUf6rJVbj0dS0ehFEdfaNugzLD+wFYzA6yGEKLrRGs/JOZ
5rFRWP1dMzA9LJwOMqYO/aerHeML5b1+60Mzwg+njPQvbZnoaAkgJpTbc/rFb7MyQPuPDyLv7m8B
6bAA7PXF36QjL8ZQlw9qZt9u/ZI9dxPhQdMNQwi4pxsKq9VCqHhn3z1/l+q3A/00lp4Pds7C2Su7
pfitk3snS7uLwCQNPXIfeK8IfSv2fVay4qFINRX2nfSDqQFG3CgL+SUFY9FJeTmcEa5U3ozYNYE2
jBpyGAyvFB3K4y6pDQC2elffaUyDYnOd/bDy9q9b18Wj13XgwQZ09K9VJd7OKpJkD2aB4d7nphd1
tSV3oyVklLflFOSW2xzzCsLZxEjkrqya/paVOfi4gIcrYwcNapGLm/iusQfnFgUzDHQsoIuj5X+G
mnb7fkjZE+GMhWXTJF8MZ9ChUsZ71G6TpNduXAE1LnQrVIGZoNNe58Q/GBA0C12VpjcF1b29aPQx
EjpoTypZW8DoNiDGK4f0hpmN3Pfqb99BbgR+26DEFpmWzDfCjpUDHu0HDu4ZFOeQml+cia5yKcQk
Gn6qrRiQEWsjblo52y8+vzgJwaDUpxqtOR5MFNrM/JF72g2IYTbu5TmEXBy4F2YWVwhN+6aFUis/
NSrw6D+S7VK5o3Qjxtyysohh2ITV8mnFQUF5C9VFYn0WTexsST1tTdkijNGt1JWtjxVhGQ1kBaCB
dd9sCe6sZQwxY6gxYtWRS1syLokGeFKICPLTJPUcO6D0fhsMGbTcVtNDJ5CCxYbJkp0P7ZeQd4UW
WaPPoyLJttBX6x747y9ZuIhfC5KIFL/EpZE5xUTbCHS3vr/wjTYF6yIaz/jJmGInAqfv9XBtJY6G
pAeAOBqegUiSL5ZrGDJi8AHLNTZPRfZgdM80O5nspk22wpfVgZxZmh3nLL61SqU3qur5ySJ/AA5Q
5cv1kWx9f3b/s+/XBXFUUmMTQQIWeuaWlYUZDszrRlZy47MCyqsaFgjel09m8NF0tOmx2kWO62sM
U/JTdTSemwbAMhR0xe+Gb5hcWSFAX/HwwBEJwfSl3gc0RqDnJwQ9CkcgypEg7W3KdIf/+a+g7b1T
97+vj3GeqMVphIAZFXB0YGJrLROGY9KZdVI39FiN/sGs3DwQY3MQNUXgY2zli1ZWDcacuScCMckb
5lgxmZ4wfODCQU+Di0duNQytfh8VVGCIjblFfPEC6GpulJyhlaSwutio9admKreyHCtHno3XNZ6F
KC7NWhaXnudCabH2G+Ycs3yvsT1a4chwc31NtkwsnLuvuozYE0x0YueVRmAkJCjf3daDZKc7t7TP
XoaM8TyXZzsoR5ysmynDDgKr6239TmKducqDBZ77UZDYMuHKl5/vDbz1pszG3vFCqAy+u6cKnwc6
xgeXJ9D8oI68/Dykj5QsPIWLp2iCwUXRdPp8fRFWfAk1ecwLWN/mMSzmp9BJ6qQT0qdNEtZp6HUb
O33r+ws/GnXZNtDIYSf3G7d2I9nwoZWDZNZX8FHZQF7xTfZXJjVefQwYXmn7t8z/mo0/uRrDFk3Y
bvvrA1N1ZmsxVYjn7dJXDTuNu8n6pGnP1z+/OhQUT3D5I/X3Jl02egSEBpPgpz53n9ACgj8tBm0/
U0Tl1pG/ZWvhtqw0HTngiQYx1SJFQy//rnoNgL3WyUMjK+1Acuvb9eGt7PaZtgaBzZxPeAMKIiAh
MtuJ81Nasr1G7ycmbhn9cd3ImreBfgH6OzNxNpzicr9Q15y0HkHRyfIf7QKSHhsps3leFtcIpAnR
HIKrC1wMyzwQVGpMjjwUP9HaRfe9HrTaL50OMfXfj9a6MLTY+F7PPA/qZ1gg/bfnfS+JFdD6sy02
ELQrfnBhZhE+F2Wtl6xEIMbUPwJNPLJxAxQfID771BgbscyKA1zYWmwf4kGcNdMNfurkyaT7Xp7Y
sL++/KsmgAR97UbEDlokUK00bS1DYvkz9r21wMOPp8CGG696AFBa0Hqcqf2WBW97ghwWXgPYpVk+
mUFa8PRzavL0uWqYFlXgjdtIoa49C0BZ4IHzFsGL86YcQHKetHbap2Ao9yIfURIT6o/XkFujFJGd
pn+NRotHlEIC6vpxT7U/mUU3fsTKxF78hsV5UbaoFE0eqlK93jthXXpxw8onvOA/8Pa9MDQ77Nl1
rRrFPSo09Jd4zn3eInpSjUfi626yckqAjB0dRCiwzHxBC68vZ45T1Vrpqe7CJgQ043/7/MLRXWca
k4Q6KBeC6x5X6s8PfB6RzEwyYoBvZvHrdb+rNSOp0xO42wZ01rH7IfHJxhhW3NyH2vd/jSzG0JV1
pYPfKz1p1ck0X1LH3BsQSdeNT9cHs+pYeAXMNaI5qbWwI1IwiDezHd+9mdo9UivI1mxhLNbWG6hK
rDTweMg1L4y4zPPLtsrQ6GP+Rek+0d5HRTcHgVB3xH/IL6PStURUD50vmxzCYidWxiKPfBHnW7Xa
1SGcmVgseloWKm9zmPCrOEkiN3r/MgAXAmlZnBPABCy2HTJxhkwmRMnS4UFh68HUxoXYyNXMz5LF
5Ylp+tfI4nQWWt7xwUEEgGe53Zw0dgv6cyIPWf7SVT/bfgOBteZa5+bmn3N2lLRZ1SQ8gTmhfaYp
qBX1vW1uJLnWl+W/Q1rGG6UYi0xDwRkCYjeZuycby7IxY0uEZ0FU6YkeyzLa4Msi42Fi46HSutjL
u4fGKp7rwdohXb6x+eeFuLJQy+qPrIB1bsYMZsk/iQnJE3ryjRPkh/djUwVA8P5PzveqcXq2UP4w
dY5WYBKTiewFUWlgSYOigbHbiN42PGKp9Tp0dMT9CUOO+E3TJ8dDRnw8XB/M2sF55nXLorebGHpd
6ymSt0nM2KGSDz4Eibbq96t+Bxz9XPu23gKMecKY4454K5CC7WnGo/YDPW2govzXwuLG14mJ7D9A
VidXyGD4gTaO4PpEbQ1hceQ4E6Q4PQIna7NjeeiTD1wswH6Dc/AV6bSkfqzdErlnhwAWZFkBG5+q
6VtJ3x89Y47+tTH725njJnlRtKNH2Un3RVj2f5T9uel2mkIj9N/rkzVPxpsdeWZpsRqm2ySDLRLE
6UPcqjqQIAEw9D7kKNM0qdpdt7a+NP+Oa7E0Pm8dM2kwd8Q9gP1zZBvny/xrr41mcREA3WvnOvHw
kNbvOf3p8a8Cgih99uv6MFbNzBzO8+Wsa455uTxV13mVq0ZkmQv/NKTiTjAjqIgKeWZtvG1W1wdE
tP+PtCvbjRQJtl+ExJrAK1CrbVy223Z3vyD3xr4kkAmZX38PHt17qyhUqGc0/TCSJaJyi4yMOHHO
1H4OEOw8T1PzUhQ9c9NTO5QS9X+9v+c9iuUmxOPueBujZIbWrpVpXFwmdJHroCrAs2CeBszr3sxU
lM9PTiJ7PNuUwTOrtRfvohG8pQEWRHMxqAcvJ3Es0A+PBFd6MumPLKqQoFsJZxed8pmB2WYA4WFN
slZPoVNo72sHSGKXvFhJvLm9GZbHgTYusINOj7fZZkiLogXdCdxNNmxVFDirw3/7/mT/zBe0qTRr
EeFuyd8oqolrPDGLPx/aJ8RGTcNBHvvy811i92nblagN5e9mv0N49i9+/tn3Z/mGEUXHvFfwrM2l
H/MnjOO/fX82/frYNcRJaHZyhsAtN2tPrsWjDkbWifMIiPd5O5i0OMj9KgRKrvylW8IfK+CzyHsF
mba/HQcYcg2gN3DKIfniTj/kbJmlOxqR6YCXgGt/xqHzBP9628B1yHdpYHbenESxMtTf4HsN4qHz
uPV6Rwt42p+gtXnXKU4IotbTwNZ00BbSDJNh6EsgnMD45s/Ksa0zpZyYHQwn2YGF3pNaues494eq
9mWzzfVjEadBX24zqO4Nf32Vwjp6mBDRTPQb80gXdIXAopVFCu7ecATeA/xntXghyhcBoujbM3zt
qydTAI2j2QTZ1nntqULfFOcNQ2RA7hrd7+ugjncJCay1Mzt5rstr7sLQXIXJtFN1zNIGZB/Gna29
NTUKhGqNZoh73fxj18+3h7XQinFpbuYiqFVmuVVh5wgXgvNiowIHbVavpDmqxi8I5pbZfqAr75/r
c3dpc+Y24proDpjFsWy6vaPOvU4tr+sfLHflhX3t/i7tzNwH8DRqYlQUkZa1GZw3Ov66PXlrSzXz
3mYGeTiqYxzt2G5YA558kAva3A2EqxxQIAySFvRNt21eX3yXY5r+fuZKYuE6VQW3frLIPsGlVPil
Edw2sbonZu6qoiZT0xLzZkn5WKH9J66sp85Ij3bTBSWukwbNJsBr77VRrNhedGQovEFcDzUs5Msv
hweK+lrNIT5wUqrOt6v72EaR75QnL8A/bZ3oRy1WXMjifCIDMzW0mgiKZntkKImepCXIb5xY29al
+zGAZ0uro9+353TaClenGiVFYJpd0EOqsy0/Zr3JnQqeqsgaf3A/mr+PuLAvzgzMxtFoNZpI4ilb
pZTvQM17JYl/3B7D4nY/MzHb7o4CdERZwYRlgXg2fXaks4OekFf3T1r2Zo50Zasvuokze7OtnuWg
3e3QlXmi+hPoFZNBQefvlnX6ip3FtYEEF0HTNhpU5y3bScT7tBl5esoYoIBe5Oxuz9viFjv7/mzt
FbXPhKvi+8zx4+H5ZIGG9LaFpRHgsTIFGOA5BH/r5anpkhLbTtgYQUo2dRQ0INS6bWFpDOcWZmMA
ZpAlOSh4TxFlvouBmEazg6btbStLlyxAA1PDpePidTJzPJI1dtZX0/NbrTwI5G3E8E2JO0+ahp93
fx17o/p7ZmzmamoCAnF9eq+S0tm26aPirElzLC4Lyi9TUwmKs/Nl6WnjtoVDEPZlrlcyTyFrTNhr
FmbL0qRFX9IR76wvrnzN7Lfby7F0ANF6A8AIlLDcK6WKyOZNEvcSVX6vVvZi8G3LH/nKMix5FaR3
gbQAGh+AhZnjkiYn7SgqpMHL3xD79QegMJsaXdw48eibMtbeFIt7bMIYIhA3rnXN0Rs1pPYAewIb
K6LfGw3i7M7XWjN3aA+/PYGLy4PiPEQsESADRnR5LmvorlljNYKjV/va3zHx6/bnF9cHVBkT3H4S
7ppNHY0MpShyfJ4M1kbpx0CaoEGPUp8OK5aWFgklEMT4aDIDocncktBbnamICHRu+d2QAfP+UNV3
TTv4sWqGyWo309LMoUnKAp4RSqEonF7OHBMOp2DRSU91FXCvWINm6osDQuZFA98hSLXnlHpuDab6
ss7yE5qy1EDQQt8UMZo04GL5BhSRMmignAMpnOxdM2T9nVcq2jesiKJIMwDyEHPpD1av7QAYHDZK
7bhepXUNiEPF8AjVb4jlxEXsRa72Cy/8GgDMpgmUfOy8TnHHLQF2KigU5nzjTSRXXs0zXw16E6St
0ECJrAX4JPD/l3NHB6OPlJINIQM9eqWGrfndlNS/vfemBTgLaD6NAJgBKBnqPqA9nBbwLA51Mqth
RVaLMGuVBjebOvqiVdvCw1EfjklfK+85qE2fDVLSO1NpVgPhxR0CICB47OBiAc67/AFN1jOLxGl+
UpIEYOwK3VzgxV25WGdTiRodsKBnRmZTWY+FQmWBbQL/R3M0CQHlMBgrHnBtJLOLSNgtAMJ4hp0A
ZEP377i7vVKLn58UtaZKKZh8Z07IqFw2gjkjP7GSdEfwHjXeKJU1SNuSL4KMGyJpkEMtCEiLFsqF
VZyfqJod1ULxSl5t9Eh4sllrGF9cFORMbTBh6tcK0rYzpbUToOdUsxH7kRT1LqWR7al2s9bC9VlJ
PtvmnxvANpA6QxcqvNDcxRqFTfICPPEn9BwZgSVxzsvRNh4tsxp9njiD4zkGGHDKIWIbEKV3njZ2
zldM9TdVgMJE5WYddCXlB1vhJvYOlyi+N4CAqG4b4s5tA0OFgKXbt8NXEJDkd2nbiiP4hVpPJmm+
NSs88VynTnYRQEqRZw6tiRbP/pvKRXLnjryEqkJioraXOp5qMufB0YfEl4ljn0rENz7AYV+BSBmf
W7WSqGWyr0hFfQhV5M9anCebDG3/d8Ih+aaPTPAB23jmgbdARXvSDpS+fK+ZHBzEAlQxRB9feNJm
e24w/X60ocLZq6kF7kIzHGhM9mhSsrx+gBKCXZSp1/Pim+qK71AvAPg9ruQ2yd/K8Ysjn+oTmmp6
e8fRh7TNgaioZSW9JMqGYIAMgIqOGu4lXPh1bPlRDV0zsInvGvTlBrTr6M6AuFpQmBUat42i9qFy
6hydHv4OmsrDFvpk9N+4AlfVgRID0RbktGanlNWFZDnH41dmU2xa+tJ8r/mK614KTs6NTNfWmVet
WaGDCRF1wFhXIXelvemFu5GlCKoh3mLFV9ybtnSUkKIHwgoEDBawFJf2ih5j7QsgxTO9B/N1Gg0n
FyxZhxpdi3fo9B18DargkGDT3TuNqclLR6Ec7jfqODxERUq2Bs2K44hkwa6Pi7U6+eKvA8AUbzLk
+ABovfx1KCeNrnCR/h1d6RdqHaSqvYvz19v+cXaTfR5x1Hrw2sAZB/vS9CvO5ryoIsAWWzxtUij9
TrDy4QuCxJ+FI9E016MnPC4Z32m4a+4JqayVe3Q2xukeBaEz4lCQMoEgaV6OweHrnAgdLyEj1Z7Z
4qV1bQg1RWvI7KVbAIiDaZyTFubcTlOAvK8HUPOkiXfFz6OVSVyKp84+P+8+KrTEtGSCz4v0SMdj
ZG1ta4s+SCP9WaUr6cPZlH0uGNL1EGVGlsi8agPoxlplBS8LwCeiU2zHD0QkGwZho9v7YulGA5Uw
uLjcz1M/P/BZHWvM7YuTAel3Uv2oejNIamsLLr/bhj5xMvNL5tzS7BQSNSsja2CwROLHjA2qxxT9
AEFRH0B3yFpnQd5BORE9mIYtN4Pbh4luvJNk9A3R7PuiDJRBD4Zh7U5fnGjoJuDiQyyJaPzyZCS6
2kVDBF7r1v5pmt9d9ttqft8e+5LDA7Pb/5mYBViVoQl01YriVIqPvnuJ3Ucd/V75c1y4K8u5NpjZ
JBexmSY6xWAsE0oT5aEfXzt3Tdliec9gNFMMhBLy7J3USaAsCyAFTyoS6NHIQS0GyRn7UNvtit9Y
8loOOjn+19J03s+8lkJUMOHVsATxBNWHKlTrZ6k0jnqUpdvIwP2UQobWixvcjqpgfMX8wrqhcX7q
wwE8DjyAs4GWEURbiAm6+w40wZAkIPcyyg6gPd3TDBU0cw18qV2PdyLYB7UFQQLVgae8HG9kuCkk
AOIxTGMdHanjHUneFbSOZl0IGIWC5uku+Urd1rPpn8GEZJF6bNqfjvGCt4OHaQQ5dPqoOePKrrr2
e4gJwcH4yfECWc/Zz0JNUUkA2xRhpb3zvNkQ+lWkBjC1v2VnHhv3+W+PC6Z7etlBbwrETPMbEZRc
uaKYaKJu0ueh/EHLb4WLK0vLA1X7uG1qYcLPTVkzUDw65NqaCCnCvIw8N9262SZvoMtqv4LXlgqw
oG1vG7y+odwpgznlmoAgAvLycoW1QtGTzEpAxmpsMx4kK7fG4ucR6DpA4UMbc55naoC7FsIqZNjG
4PrT/hjRy+3fv6BugAGAVAKVD1zq2KuXAyhqiyI7q4iQjY9mj953/aCI99YJ837bmafS/F0MT8Lq
V7bg4sD+3+xnNefMEzSAEFhNnslwYppynxNljQXv2qkB+TDRC6GrWAN2bLYwPLWKBMI52WPet75J
79I0Qvp3p7RvKxP4WUS9vAgvLc18NCGC4c2TZVDuaFFi0HK6tQb1hxG3zmsJPK2Xy5p8bR07O5RF
Yx5ykzQBA5Hk9yqS7Q/bppCVsPDz1BF6Mf2EGu2x7FswTL7hzWiFaGOUvkxzAlmz1H6No/hXzmyL
+am0op/SVQU0tcdu6xSUfTVS+0vGapCRdaTaxZbJv5TaCBWhGGoJj22t63/SIebdnuA5cFdJhb4q
vKV+w4i7dQawdqVlA0m4soSgbKP0T4mjvCV27j6NOsSW3aJWwQIxIk0UV3kSDjFpd6j9WrnXdqYB
pbemccDT4PAD73Jo7hGQgToGA8thocexx8GzuTN4DgwpBFgPWWwa26aL2F2ZjM0h06zWiymXR5MM
8cGscQ9ksk92IJ8yvQJx1aZD2/CWF1QP4l6PThqiehRYyvKgg/j+Me67zteNNHY9ZqnO16Eqlcck
awX1rMHiPwbwxh9VuXVa9idy2w8TYNkhVfYyMwL0VpXPSUbau07lT4nSg5RmpOyQgQ1tk9Sl6fXJ
1PcAjk2fN2bv221kPUa8aUOGsuA3S0+VX7U9jNt0zPiL6SrKnXSphC5hb3+nZCrUpH35aLUCZPVE
ZFhhTQpfE1byHUwLzlON+zEEAOmXhLLQtpPIIEKZJN2WDe02upvYW5mC6sm1o+GI+s+AOn4Z7YfE
bfCITe2Nrg8D9Kj00de0PDvoBZg/Ojlwvx31H6x2qjvoG8hAWk4SIDDrfaUKmO2/qiBuyJUxf1ZB
TfIq69Z5zvU6e0jERPaG2tNdZcdgeI0KZ5dGbQlECGs3Dbj83mnJ2E44hQ1tYAkGkCKyHjQjTn0w
xzFPU5FlEDr41pgqc79ADdjTrMJGn3dlfKjCUP5oPeIoNytlgF5x89CWOYPyr1rtUqZisodS8TJn
yDZI1ikbR9T9FiT7PNCtjh0IGh6PisFaMI8UoNqK8BpXIPztU+iE+3qW6TtiUgQVpWOt+P019zJz
m2akNKB8yLNHsPJudfcrTXduPIKU7edt92Iv3GjoI9Mg5QlGbNygs3AWabZ4zKsxfRyNhHxQy85K
YDyt7hgZBNwWPRJWzIycja32co+LhHhy0N2gIbQ92hrUoAHbVoKOf0e20bd6V3kY26z0dfatMVWv
oja4e9IU3AuQQjolpTr8cDrsGJ2kW5Aa6H4HtiufqoP5WOGltHN6vKwBbR+mrvwuoG1RP/RRbzyj
YkR3ii6jLY9MGoy6HE4TB3eAfgHoCUxq4RYyIwooiAPO+IAGUkZ2GYC3P1hfVNuSuD8h+trh+CPr
asvU9Ws3Mh4ERXqqdR3ogbLuWRVy2EAOmVLfyAl/oUZe7A28VDdt3v8pO8O9M1vLwBNDBUEGKVtE
AQp6PcsCG2IEezEQDypeIpGBpsku7f/0qWZ6asaHXdSB7C7Ji2xDiy59LDXWgFgjoU9DJdYy+bPd
88/7GcKEiEJx714xxCkYv+0K1ofUhXwNg5o6YsFtBZkhT23XtORmO+jT2ESzMMHpUD+aR71uBpZt
QEP70C6tYLSUh3aoTvGolX7kOLmH1OhWnfgX6rXGmoU7HmcWTcOAIC0Ql2spmJssriWP8HK1pyZi
q1RirYp8HdNPMDi8xRAdocozz3XqUdzktZDJoz4EBj/l1kZCckx42Zoc0OJozgxNfz+LWKI0UyS8
JwxxqAumXlWuxK5LoRhydABaoMBjoGw1O+pVook66ZQELG8yTETyWrCB75Ns+CPT4QkKYsjd6g80
Vu+7ZPjd0PH1tq8xp+h4FskgyTKJSE8uB7XNyyHaIPs3WZZGoS1rqLUmpHR3YH5xXi29NDxao8ef
9F2x55klwPBp0/u2LLrN0AzdiY80+xYlifZgG1a0KXQBPiXSxK+1ZpeBy7EDWi0eQYuiuvs2cuQW
F8QfyMbSB+oW3SHuYwjrxpVWbHOL8ueqkOQpafrI1yAheT8kevsCelQVrNr2GCC5jVStdPPxm8Cq
PEWC20+NU8Z/otapv8QqIqnbkzPHF/1zjPB+Qff4xMA2z0XlWmSBsdTtQtN9UZU9IjYvbasgUvJA
VEGivLdDDJezkludPdX+sQpcNzKJwD5rVyXFnBZg1VK7sNSaAEEHx+O4LfxKQXqnsNxdbZfJboyS
lWfB0qmaUqu6MdUqrriOu9LpOLBU6WNh2A8QrwMjUqS/CZse3arYxUn0tDK705NztvWIiT7jqfz3
SV5xufXykZZVpdrwFY1d35O0H+8pMlybwWL6RlZWdsQsqGDoANvEo9ET947JRDmiwBxlK0+TaZff
+in67KcwaAyi9TN5HKGRVZfd0TWaZ2mMKx06szsACUEUcdF0iBI7POQVjldjVmbz3EoebU0Db3rr
deSVCpRgh5Xn95LjOjc0e5/QnCqiBK/PI3PfM0m9AqDT26u3ZMEC1hxpnUmKbw4ZEdRtSO0wpCq0
0VMs1UvWqmezY/A5WRNMCAxxaA5Gue5yTVzp1l2mYj9KBRGkI73SrLxWUTxUwQIydfKPKxC7JYug
igFodlIduJLHKwWy0mnXYHkKx77Dw9++l6CR22ggVg4TILxzTy265EX2urUynUsXATr7VaRK0GM5
ZaouR1sInqtOJI1Q16jYZYOhv5aGpT7buiwPLgXWi6DecpfAv27jDFdqQlN3q0ttrRdnYWFRfAWm
CAllF9Wj2bRrjjCGmAkjbApotpb1cS2LvGTABe3KJAKEBuV5u6pOqzyPRWyH1b1mPVbFX2NpccrO
Pj+70MpBGdPOUEjY82NR7FH9vL3xF1zFxfenM34WE9TcLDTg/ewQ+d+K/1LcPx3d3Dbx2Vc5c0dA
KmDXT80cOpbh0gZAeKYmypSEjV2Akoukit15NGUV9VMy2HRjx0b9NOUfxY6mgHijMtsclQgYx66N
nx0t9jSs7zZH38BTpoDQj6MQ9pHTSnyjKQIrD2EnEvaatQaFnC3uP3cXTo8LqD1Il+Zgh9zN5KBQ
3F1ctF6SkxeAMn7cnp2ZickvXEzObAEiwrMilzkJbfs5P7Tt3+0fjEAF1g5eQEX+EjW92dw7FeAB
UJLWQpaDJy/r7vGAf789gtkWmkxYYOwBbAi5t2tRCGHUGmh1Sjt0Ep15bq8kb2oSDXiAcbZiajZZ
kykAOhFIgMMHqbd5qKwarjIgrOJIMUD11SsSk/1IFSRW/npE8F6Thpw7ke3M0dDgCXJLvA05kDzA
HNWpz/h7ov39E+rzSTHFRPAcV9KyKUXSwarEEEajsSmMVxPCPkS979kaw9Xsnv6cNVTs0FGPnaDh
LXl5/rS2jwZV9kOoaaw6QEND2SQtyfedk3zTcPSCv5+9c3Mzl0tru5c6gTkK9R5kBIJRxhvT+nXb
yvWbEHOGxxkSo6hI4r1xOSidVTZD89UQ8oF6Zkp2jghNc/Cy7KMD5tM1WyDl8u1towtbHaEdXqDY
eqAUd2eBCNifBDrsRhiFCOmonwioKVNjJWBe2uSgiwCeGGcK4N9Z9IZj1hsdoGyhmdqefIOU5L/Y
3ucGZpczEaAHxh4fQvUtGSGwtDW1NWaQafbPXP7nljs3MY3x7FqJ7EIUhYSJeK+Co0D55csIibgV
37m0sQFShN4bqkkgi5+lsCq1B/0IgxXJPcXdjV5PtuRfzdaUuwKWGHDSuTJCbNsMKtY5DxOQSKKW
4Qm8JUzy+/bOWnicAQ8CFWvwnhm2Ay93OWOkd1qaayUPqw4Hc5tCjJkjMZoA0nOXW7vRfRPx7rbN
pY12bnK2m1MFuF8jrnkoHox6M1T7//b52eoMeIhT3cHEdfFTLx/ztfrI0s8HWt2CXgV8NNAClzPW
gLZPS1jJwsbpvWQqSHT/4qDgnYyUCXTecBxnl2dLHFQ+rZSFSfaqxyQo+Pey+Pr3swRdOAc4ILgW
EB5ejkLmtjAtK2dh5yFM981mLYe15LMmfkNQa05C5vMYph+irgRfHQ9LHSn3Q+5u++pfbKRzE7ML
hrVo7M+YxsO+O3Kx7/8uRoUzmap6yFjgvwk9PpuiBmRnTtYSFrp9fQRD3QPpnoGp+9t1gDApMlYw
BEDN1Z0/ov1Bq/pxDJv+iFI+sju3vz+d30uPiO+DZRLJSGD6oQJ3uc7aIHLGgF4MTR4FnPxhqJEk
8hiZfFOYxUrRddEYeO7RzQFNhCuVaScxlVSNyzF0tepQigcXYEahoq+9tzy1+xczh2cekGwuAmVo
u16OrAHM1YWrF2H80Rh7Z409Y8EzAmUMuDMKvHgCIJy//L4uDXBKt8oYoh52MnTWe53T+LajP/PY
jL2sdV/NPH9ReHyEhP3r7WW7Pj1IyELAHvlfyLxgKi+Nj6ADMJnBWMg0/a1o1C9olfltdNHK7rj2
ZRdm5jguk7QSnT4DC4fS/qOK9l0iU3R7JNeXJUzoKrAreJYDwjDtmbMrOdco7zOLsjCW33vD2SLn
EXDRBRBNCv6FJeSGEKsjp+LOWdfiDnxnmtOwMDfEnU2h5Mct6ictQsFi7FayHHMU1+QdJqwiQY1/
It2cv3AiN2qoYY9d2NRDvYWlwVdL2j4NWmzfuYM+Qq9NBbfDI9DAmdc6VXzMCNindbPNX0TZojKq
p+AbbYjc1IyAuo/z/nB7RhbO48VvnDlIU9ZaUXHehW2hbvLEkF4xVEfZJCdTq95F2Wxu21taa/TU
IcFjTM0I85wr0n8OR5G2C2MKvlxQte51yjdoT3zoC7Ky2p+Prpln02wo3wCYpCMKmz/KWggXqLRu
ulDTf8vhd6p8tY1XLk5ae8cq5JOPaq4crBbZc/prNFbet0sze258Olhnu7qFcJ+bMNqFXdWhaKYP
H9QeXsdchYxfRfYGX+sonbfef+43W4UjAserhVt1ygOfWRxz8Ou3RteFhVp1U/lR21MjtQLUC1qA
1Fl21xRG9sh0BRC01op9twV0ymo15uPusVZWesk/IbWCWBsaStfPoJ4WZcHBKBK2A3okukZ5zHnx
G1K4K3fw0o46tzOLFcd0QiqqKDxW9EFjWaAUip8Vid9X1cp+mlbsajshnkeoMhWR5jUkJy4aCCS0
QOYmSvwDFKudl+dZ8uv2CVmcN1QGgLGEKMsVhQHhnRyJ0Pqwd+lJVGJvN+Mm7ZIVtqw50vtzt0Ao
BQB2NIyhi2u2P7u2h7qEbqDmIrncuEMlN5EGLFLUK4ZXIeoPYoAh/Nhoii+8KsqNMG0ZAM+ioZeg
sTyqa7nXVAhKSqb+JWxy+nEE9JsArJhwn1dhAsDDYy/SvAsrW/dQI4HMwlHRj9x6vz3ZC0sKJBNe
NmDGNFTkoS6PTGehBJ5y2OHq+1j+1tpq5W5bihEuLMxiBDERyA9FCVDiuG3QBQaCEY+nJcC7L62G
jpHhDW93j+hy5VgsuJ8Lu7OorixRoS8J7HbNGzUhnt6BDWPf5c9Z9HZ7DpcsgQDDwAsUcd21S4+q
yu0mR2flH1BRSUYomPzu8IaXz7cNLS3WmaF5ix7TI9MoBMNdpd9H6X26/W+fn+0FV+2SzITwaDgC
BmK6HFiItXzX4m44H8JsN6DoUZbQBZpWJRS42+06Qtdgvi37N6lXAXaKn2vZVtgrU7fgVNBQgOME
QmPDhqTQ5T6H6p/CgEzqQqMpxQYSN/1m4qm4j42oWdl4S6ZA+wJiY4Rz8GGzaUTjfOHWGjLTrpvf
QyVyn0T3rbVyua4Zmc1jVQ56hb7dLox66cXle2d/pGiQur0hljb2+UhmR4jYHZr0HcRGiXOIJ5QF
2Zv6q2V8Md3gv1ma+WIqLN43BYYjkyCFBqnid5Yfdw9Zv+L1l47Q+ZBm+4AbEphaVaLkHYk7Nbae
7dz4cXssC/cxOTcx/f08CoEyMtqQMWsEb6G4+pEamq8DlLfG07E4FBtc9ki6I9cyB6HqPbUTWuAo
5ZmwjjGx1GBUZL25PZqlPYD0HVoYgUSeykGXoylzNN6QdIpXi9J95i2qOW2u1kBjgUW5h+brEVqt
7ftto0tTeG50truTIYOUWYUjpBX3QKgkBkAX90r1etvKwtDQZwTiXzzFUV2eQ8fbJHdiB61MIdRv
5JMu6bhXi9o5QIsW7y9H9E+Zy9a6m5aCVAidILRBRgPY3nnjOFdxkoSG7SGVJ9J9tDa5a8FGyErU
mXu+o4SDjPohSrKHKBqDVq68dxYchzORYKsOVhQ31jQpZ7uzZi6AwVnfhp1ReUNsevH4pq/17y7M
LIzgH25FE+1VM8fRQS+YlrRsw0SDmkAMiFzT3jNoXfHi2PDVEGPag7O4FJQCnyBz9AGg3ng5JjMd
+jKPszZsy+wJ2l+qp2ftjif5h9VN0PY8T72Ym68lhzAcAU9/SdeEWBYO45SDQA8Cal/mVWMeL5Ko
FaVLUczOvrv0WzqwtXbLKY6/GuX/m5i3H+CBApqozqZhru2RV33IBPEy+qLLDIoc/bNp/oudYqKv
BEsIlh5tfmUaBTpKY9OkYVo1H4SNr5x1L8qI8O32MVw47Dh7+D7CcPCyz1ePjZbeyp7QUMtMvNIe
SvaF9U8k/XbbzNIKIbuCMBeoB2SMZ26Zu+gOsuOWhtFTbz04xQqz+9IokEGcwj9ASK62vKjYgJWg
mC1lM9A7zj8gAWANK9544fQCyADwHF6V6JCcZ1TQud6oArC4sCysY6d0vmT9TubjipmFrTaxm0wQ
LQBiwIl5eaAApYYYXwF+bz6Ov5vE/Bb17q+eOfdlqUSeQF7H0/CnlcDp2upUpkbRCEA4Gw+z2VWT
2r0rxkaoIXS6skAy6UDBUfFIbGaense+iNAKrUEe6m83xmQWCXjkZEBsPo+qi1EOVKkKNWy0wHzl
2m7l89drdvn92bDwsMT93eD74DYtPKLIxhdJ1EP5vAhjKB3mpbljQ/9TT+uveNF8tK3cNgqSNJqs
fKXoImhlWttROKFkCmSSdRCPmacsMvaZMz413MVZ0buHQlIeqAZ7VYfmC4jzfQj/7WqHbzSdvuQV
9NYTjra4eNxEyMP1wPEbjLy1tX3EWztFLb1/q1qyzwfLJ4rha712l3O+w825kgGfg07wtkVTiQXM
BlKD8JTzuopbEScj+YAJh5LFo8wddhzqTn+oRo3v40TXnlNgYLmHxoL6EcrOPxXoqL6AdNQlHmG7
iDzI70PCmiJQUid/cCNSBaRxfrZNi5xpz8TKabj2HJ8/E5EC2OtQKJgtoGKy2gYklDwIB502X+Pg
9gbRPk/tpWcnKAEBmoicLHrp7dmdbFNookOAz3qoHFL6NHU2Via+dkz6hjZspFKnnkbjgELMhlTG
Fl2GR6s1wCFJqwMYLT/Q6uB1Yw9ochs9KbZzGM1sX1XtAZ8LalVsVSjbgQ4BoZvowdQIZqTKyVkg
RjzAWyd+VPs+P6Kd0PKswvytC+curnVUuPUWIiPxfVm4T7Ru47uxbh9YUiNrnNINgUKgnqW7zBDs
T2xQINqjrAtalkLO0q6IV0UgOm+c9yrrM8CJxjAZq8HLtW6jaMWdPgUfqUENb0jM3GNQBDrQVDAQ
R5i6x51i2IyQiQnSPA90W/njNJk/oj3HSSu07UCTvFeg3spBQgNOo9TLRdpvI+SLqRclxbcRshe8
6t9Tyw2GyjmYDX20tO7ByrLAMJLnvk8OY6QezN69i1LLT7PuCLrSd/RYHxKT7NE/FNCCBRDSCPKh
2IKq+AE6Efuspl8gK3mQVnwvk2JbIzcl+291rQVDZ224rTwkqQO/PLgba2hOVSz2tbC/aCR6LhKO
urHbqkEuyX3cqshC0uEDfBbvtTEEyJeGpNQ3FIKmaV+EVQ6tzFLhQJ4740ZPsBMcfZOk1o9Ik0c1
7plfuVnsV9KNPailJtsaeqtoSUhDCSEVD6REz+nYBUZv/lAqy96auWgCYPVB2DJU343Ybo8USsuE
RUGHfBZp0P1jiCBnkFq24vJg2iWaO0C16aNNC2BkJ/rI0qQ9QktXC2yqAkFiD4EDvLeHtrPEZ3Hz
fexBHUYiawXPunAEQYAGoDJ40JCsmzcSlhV0RLucWw+m4n7X6vo94SuH/LNcNDuE5yY+MxdngTFe
MkXfjcx6UN1ODSNTj0F+OOjvQqkr4aNHDb7JMgJN3UZIYIvgkbf6QU0zddOWf8CdvquKgCm5F42/
KYWCcWo91KxDVdSgJCzVFv07JKgMwTd1SWXQlly+5ZnW3eeizFfunOtgBIlNCwAVA74Wj41ZSjiN
EhXQCG18IKTxuzHsUpRXmhcnTlZm7fpuuzTkXgYKwEtbdm9IBG1yXyu/URlL/j7TcW4CMKlLE8wa
ODSIMZZUQEP5yySh3f91MuXSxMzBNxV6DptpuvJyIzmkE76ra+GhM2t/wKVHNBUpc+hpAs571aeM
dpUmAiTYeiCg1AdOWrY73WEvFTCdWmL4LlqSDJflgVTlsHW1VN/qjeyDVlV+6p3YNAYLojwpNzED
uwzn4JNxyXQ5HriSPyv/Q9p59caNBdv6FxFgDq/sKKnbVEu2bOuF8Dgw58xffz7q4syV2EQTnmNg
/DIwq3eqXbtq1Vp6+q3pyy1Nat3d2McxHtbzT2ENC/XQ18Uur+hujMbiS59B1qQL4aZ0he9ikV86
QaQJvHtKRuUiDCkccOopQPnz3Mttglj18KQjTt026kHmAmhy9Zsbxa9W4n+NvUSz6bGSNig1EDRY
/Y80bF81qT7JYn4eVGkbtPnZiPM7rxs3kW8ptgm3zVAHrxRvCGU07RRQ3NsPnpfRwSmfal+C5kb9
LA4ad1mxUVtlI5blXvVbEl1gx/xWeuBoHoNwfJZiRbO70DqRmH2+fSVfv19ZLIAAIkU6KhDzgqwf
m7QxBa1+1urW4zIrcjtvhqdGDp4yUbBdXV+JQa9D3wl6To0OKmyumLlSSDREWdJGo3S2xhTGFd83
3fsh7evnLkL2ApUKl5PlD/U5rYZsf3uwb6T6Hz0fPlqntZ0EzwKm0pQpXxiN2519SNtOhVIWX4yk
Tu6aulA2LdmlAz11/hdqmsJj0Qn6PzHAq3sAPpCQeqKC+pxS3mtCZb7Qv6udyqCO9ibpPNXWDJ8m
n74IcpuOvOB5SON+F3naP1kpe8/NkOXRRs4r77EPxfaJF76202IPkgZKMOKLnCviz8qFAVFta65h
zgG8xSOITPj/vruiVu+tzLC+mK6MAxqElDRb0Z2MsXJPapW3D4XpB2dBCIotKeb6OEiQEbeNW8NJ
IAUPTdXD+yVHxmPVusNn19W7Ly367/c5cfBvSa7ol2ZnbgL6ZV278HUh2ViZ7m1Cty3hFO2VAzzR
aznXyWPOFgMHQV4I3w3Bzxw8GYVqxyvZbM9KVX8rZX9XaO3GLJRtipdItGI/du5TsMpwvLABIXud
Hq4itCZXD0uzMtCRkIPunAHiaYI/WfDFr+9inzIiTRCZ9mNlz12Pkicy+42MIg/aeSWR94rZms0w
cG/smsZpkzvI0FGbv23lOmqgFDx1wNDgiuedg8QKoy1yz0yHc1hchtT5e/ghkBcN0BBCuBMh0yzt
1LVBVBci10ZidYldRKpgS433VdSLNU6NhfscoNvUxkBRG3j17IKClTUxek/pz1L/bMp7Nl1vPHRr
cLQ1K7OsK7tCyrvpLBlKYAtVdIiV7/WU9te+3F6Xhajhw3BmEycUEOdmIobE7A8PCGgzRfHr/83E
tDXeRXO9bPZaJGMisjZej8bTRuhWMj7XlwTLPz1hJ9D7BA39aKJGHVCqk2m6KtxbtG38H0W9qUAa
BIfbg1lYGJqTNOyQqr5Wec6lvhnrTGrPkWa0v4JEHA+RqwdOECryTqK6u0aNtWyQjD/P3ekmnA0t
zrJSbXK9PcPYSXt3dFQZVgpyAeGnlaTPwiwCHgO3LZOS1iRz+invFkrURnVIuOnObaXLd2MTjIc0
z4tfiW/1z0othhuj7+gXvT2jC56B3pEpWwdECSc7G6Di9lFTCHF71tSy2JWDKO5bA9Ws21YW9rkG
vBNJvqml84rtWFPKBq7OvD1LXTk8Fv0Qkc/xpN3QKGvQjDfc0OzeoOJIoWaqLIAmm0XikSh5NOlE
7dkf2/BTm6iZLUGN4zR6UT36+aj8jIZ6PBuG5n0qx1H4EfpRcIRquANulqTf69EM7l1u7V3u+uOm
kmnkSyrTe7Jai+d4JrkkkpC2VdJxtPVEk5uNVyN0HqOEYfexD0dGX8NFXmTFvm9jc9uVo3fiwm82
uVWLNhdnd/T76medqy1oR4Ez02TFbuizQy/2vDbbHKpjJYX+kXvaHvR+V/pw/XVmFBCF9J4N3m+T
h5q3V3uN2kVsWHeBUuN5R1/eyoWg3TVp6dt6qMZf6Sn+LfW19tvqR31T5XW9q1WpuZelzt0Ffl0c
wrSIHDFt4JVrqJX8BgUvnGOzlmNbkUJ4RvSy6i516HbpypZf2hZsCaiddTCgV/mkPPHkUaS75KzW
onvusqx6jaB3OUl1Nqzk2haiCdLqpNgArhvkcWf7fCzdXPHbqDtXQpPuR11DFshtUW8XomEHU5Oy
c+ssPhly7P7mGer/h5FOZLRw74KNoNr08XBHVSSAvC27sykNP8uGPm8kil4SL14DnC94kQ8P3tk4
Gyn2FbiG+rPv2vTsmt7WbC9D6LTp/vaRvnIcE46OlYN1i46nKxknXa+bUNN6yxHIqqmPg3m5/f23
psQP5xgDU/8UaEn6aq/0lcQcoW+ZfgYnTTaltOlim8IOpDCR+gxIs/guZnu4UutgI9K6/NfV8Znx
2a0J/8ZQ5kptOWE2Fv9YRR3vi9CU726P8SrWnFmZzsc7l5+oZqaEGkPUaOVtRoOoCb2hIw2aUqiT
4H6+be4aczLZ0xSQ9OgAwPU4s9dxvxVF2ZmO7soFJKUWPoIYa+uTu9iWUQkbWlxVD5Mm+YFkuXmX
iFH5+faPuNqgs98wu+YgBq3MoG1Mhxcl5DFoMxaqNVEuEDfKl1grtrftXfmYN3vQcoAeo9X+qsqc
0TMpQHHpqLD7pCG9UK67Lb1VutSrtMZkx4DYQcKfIec9i0xrEv3yRN3j9F76ydMGF46R7KG2EDRu
Ff+RzPmPLOtfa1fbqFWyMqnTdrw6K++MzwJWsSZgyqzAdJTRPIdleAfVz4oDvS7XTyPjWmUDGTzH
5sWKqFCFNKJI74BwtxCKHt37rgcs4EQZvDbJTm5QLZetDWyoh1ryVhzoVSA2WdehzQDED9vkfHot
s67Eosc6peu9MiZ/DKvcQ8y1TeJipbdt8Zi8tzWbTUijLDFrySqVY1XY1CogsFU/y+n4ua5JJ3t9
RoNiszd68TDSBve3EdnbDpoQiG9jnT9xfN91azkUdMfvH6ovSr2CRV/aKvjVfz8/G5zoxuUY+nxe
pW90r/HX3543iny4F4s2akqmcyxJwdc7t+8MJ8t/pXUHxOCoCb9v27geAzaANxiEyrBZzB8cJUR5
g2G0uhPZoQZI/nj789d77ePnJ7f9zi3rg5xRYuPzii98T+UahHp2EuTqodDzlRtgcSQmoGikDOA6
nYOKQmWU5cKDUm20ahussh39uj2Wa3fLWCy6hhAyIK02j++FqiM1oza6oycQiuBsx9eea7PNHxRz
zdUuDuadrdm8FdkYhK1X646cTiWDaqtZu9ujub4wP45mFtv7QJV7X2c0YXXxjW1a88y0zg2ocr35
TU3otrWl8cDADKKGIASSw5lLH2Oj9o0+1J02lE6Fax3G7vNtC/SIXXnuSUVg0l+k0k9ddRYYesJg
9rU6eCgIi4Wxj2CMPyZy3mxrbutq02uNducp5rhL5K783Bmtvw37wrvLK6W3W8sbkVQutDsRjP1j
mub+3oPM+WsYhP1zltbDAQ/WfW1MQXtKlTg6tpIbH3NFRzhutFwYx6pwi8QA9FgupFY7Hk/FLjLq
4ZlWBdbQ9dWD2wPbLOqCcoARt8c4leOtqdeBo1S+uUsrI9wrBNYo0UX+fUQXlM9DtYnu4V35Xpb6
HwPrD5UUi4+1XoJvlSNrJ8XW97EQ60MZT3SeZZSfhEYd970bqQ88hrQW+ZWW6K7NBifuoT7Wkira
jFYQbwo0dfaaH/7TDxVEmpkvbbypKKAWrvDJGtLuFFlBtCvNun2Q8ijfW52obuF2yrY6TS7PCq8i
u4AyfJP1jWvLge/vLDdUgNrK+ZPb+MmGh4Lx4gp6tnfDOuFtqCEjDYDqIYfBlpprL98Vhvot13p/
Q9+3agOb8y6GCPuZ4Mk1XEpBbJullDxAzPCP10n+Nq2EZ79txt/Wmurb0gmfugMUSITQ9Jj30Ri1
HtBTLnmPbqvtrTh6IJ1vR7L6xRyqQyq1K/fHdTwFvxkcGcSF1OevaIxro5K0TtK8R8P394mQ7t3K
e4iNtUTfohlQAJAi8Wq6okbyalEHnap7j2ovNXaW+icW3+ka/a+fMZw/g3QLWf+JQmN2/kI39KpB
4/wZNkhLG1DTyn24dJmQHEUhCS5grsP5g6zNXNEvyeyHbm1n4mgbpreBfcmmYXrFmUz+6GMUOBHh
gycBo4ps6TxysMjED71Se49yKB2tsD9wch9yM9/yhrOFUERsoruUuvojqhMo+v9SdR0w+0fzs8ii
8Zom6IMeVzaY30dNftH8+tC1a8nmJa9sQrwOUS970Jp75TZE0QywvOtkZvZT1Uh71JK7Euwu2aAx
cJI/4NlgzqvsZS0nYmNVgiMPgi0r1IzjlTr+QpApT72H/2vi7f+/CzKkJlGJYxrBafVch27Mau0s
iY5ebX2Ri+ZCcXTbVMOd3uPehDUUwdKmhJliigdodrmSLoER2NQCI3ed3oj3Yfwjr6NdPPwIx5V5
XLRDeYOeR0p5AIw/RlLwiymNmIykWdKBeuYXenztxnhS02+3t/7iepFA4t0l4zDmVcN8iOHhrSLX
ceOdEp2jfPvX3+fqBtNKipQX8Rtu6d1ica6DlieR6zTJk2mnydPtz8+pqKajw/dJOUKXjnedF1Cg
h0G60w0EB2cusyOo9qYCjU5jmXrnRonAs0EWR+Gzro499IxofvTmkS704L8MVEarR+E+AVc5C3m6
cayaVCZb2lZb46ytARvn2lr/b6Bw+9GtPDFizCGumVp2Sq8orjPUfr6TA33cZJrVbrQU8G4YS/G3
oaNbj5YO2Ld0I9+UrRse8kDUuGNd/1dNkLHvUczaGFURbnKpiQ9KPn43S8/cQh5IZBBFAxg+wdvF
efMnsLSHoNV+N1GjnsdKbrZtGCSI1UEBd3sNFy4sEDkUZtEDB0I/7wBXCwm1aPjEHMGIbTdQdl5s
XJCeOt42s7DTMQP3qgV+AkrOWQRMlCqPSLwKjmK6dhaHm2LFwDUocdqL/9/CHF3dIQvQodosOC4o
0zQq7F6ViZUUNINGbWPWKfViwS7pUaJMf1CN5rHVzIehs46ent7pEGYLfnkwUYGRzApMZ3CUkmAl
G7A42RRkIA8geL6S+ZA0aHs8yWSb5mfdhLLds4u1rpKFuEqiWRsc7gS1Aj700XfFpdYNuSgJztA8
ueKXNI63sljAhqntk2HFASy8a2CFV6hYkHjmZTsLEvRI7bQ0iL3HIGdVi5+CqW/96NAEh0GQN/pa
q/fSJsLeVNMi5XcF0Q5hNauoRQlOj0ZbeCx+3d6ji1uIxznbc6JckOaBCAm+rGrlTnC6XpMg3aW3
3deUahPm6COF45jYSW3JFyiww5NrmPVBHY0YlmX3G69YD8Cz4u4SRYmfdTd2f/axIW3yhGJJZwj1
XilaA/rhwnu+/auX9hRVtymqAC9Gv9rH9S6ILeUuZlJq84sHuEGh/gE2aHfbysKNCM30v1bmGGtt
EKIoDzTBESU21iZ8bboHqOj/gxELQsGJBAo3Obt2a1Mr9D5NcRIVqE+emAkNSp27hVRc2pkF8KXb
9paOCg9znDo5nylo/zh1Y+x1vIIywRF0WjBI6XbWnzj6VBe+3YgrR2XZFhnIqcuU+GV2VICsJlaV
MTZheqg10O4lzTajtJVLwoSCXXHrSycTcuV/zU3//93NH6uZnGsxQxtDzfakgzXUAM5eavkSlLJd
rlXEFs3RmKkhnIh80RxhrXSSFVb5FHimh8LHg9pwix9UzbeRuPrrRcPTT5S3PH6mdN3HkWkgmcpC
IjaD0+MoeMFr6yqHTgh2ZRUc8nhceTcu+Jz35uYbv+wgtvTNnpt/tKECaJJvt4ez9v3ZHoyNKjEo
lboO0lzkuZI1vtq5yswUuvAH/g4Z4IlJhfnjfBm1qFQSVVJnqNRfsrEFqYdmXktwssNN+5FNpxPY
Cn0nJtazHBavYtLamhQTbBgvfdedYFw/umKwctYXdgw/y5j0ShH5Bn7z8WfpQy+LQUZENXHCQ9sa
F/dC29gRype9l2zMcg2ht3AAPxiczYM0hG1Ev5vrmAKogci6T1PGbRFZDcN2FKSVq/4tJJy9amlW
mpRtoHDkw7N9CqG+m0ZgvZyhhXDcSJuzMqZ7sXrV4+fMhqF+6A6K2x7RrjhEMuvu5fqK016cYwrH
kFNB232VRB2E2jdVeMmdIkBlUUDE5dDme712LOtrnK7cQ9N4rsarAj/jHT8JEsycd5kDsIqmt1kj
pls11namdPL6Xxlk6C5+IDE3rr7yTHsjbruyOZFZaKQpSHfOnKrUQhrYZKXr+PpT1kPmoANZrRXE
tSXbqC9G/w3aU0H1bf4twEHLbqvUzumArSQEltJqEyUw5/m88cZzZIhby+vgIVc/haZ+yPpjXZYb
YLW0Mst27x4FBA9CFdadh0AcuCt8W6idLE5s0T2Y2qeQN7fXfQqCH5p71KI7Xf4hWF8H7W4s7vy+
W3GDbzqG87GzvXC51Fuu+eAheeex0Qau4/WvVbtLBicF3WH4oy2NP/UhtRvpKOvto6B9SrvQziKf
PMqAUEhv5x18DXAH1oZ5vO3N3hSNrn4VP4lOrLeWmJk7c9V40KVEshzdA4Bcb/vmq0XEH0nlpiiU
3TAK9iDt8/Ehy18VmTuJfhG1+C6I40bTxp0a/uNVwIbh1h77SwuFh5qC/pgwx3/c8GRl6tYt1jIz
ynT0r380MSy7FiDtm4bPu8uydgujCUPNciJ+TRrmO58tU3h/UjSTZTREupcUQZdM+1rn5ywxdpGy
a8nfyP5BEfeJGpK+VOwqedX01HbdB0mID3H5aTQ+5+2hVZ0qu1TWS6cex/61reM7Pf2FwjmpXfOY
+3e3F2Ch3AkvtE5NlzSnDK3ezO2Y5pjWfuWq1Kklu/U/CdV9Ej0M5UVjy4f5S138VoM7Ch3RKshx
4SpD7oP4eVIGv0bIV+XQla1nqpTp6To655fbQ1tYJRWHijYZzKRQnswcuEr7CD1jheaEunq2ev+g
6eTpxr/UnpruS8xMA5gSklft3UZFrjIvSs0xESms3VMt/TXz8czC7OrrvWZsq6rRHFG9eFplh8rX
2zO1tBCA1lBTYxzAUGYzRatA2gOd0hCjSGyUTNYYSBe/P5HbmDA3Uv2ZuXqFfkirIjvtJJVdH5Of
/+HXv/v6bHrKsrKUpubrefE5lT8hjby5bWDhWiSzTcKNfM603LPpsaAsb7200J28Vc9q3zhhb34J
+/xzKLvbwfCOvVYlKzaXNi+pDyBUOpS6Vwkko5M7qQ3ZvG1YcSlWRvmctb23S1tVWQn9r0xx8KG4
pTILbnHCwXyMrEKdJEhQNPEFZH+ZvujtfmxWkLNrJuSPJmQ9E9o2L+KLnw7tXSMr1K0aP3Yy2VyD
FVyFbYyG9OWUX5BBw8zDqNHL0tCDJuMidjRQdvVBDEPDtvSMHoNQ+dV4a4SbVy/dySCCxSopGmo4
83hZ6gpNca08ukTBV1+nS+JHyQEK1vJVS+OiPWVC9tFfB3v+xyn0wBAijmVFF1AbJWonyT43qwcz
737ybDtqtfHn9qZfWjLoVum8Izi7xlAVI1z9rqVHl2rQa+R2os+Vpzq5rK7wsyzaoRGBt5kCqdm8
zBEDdJescYwusTWJvhFw/izqFf92dYBZIsj3/rUx236hF/hq6IrRhRfiL1X1vo6Kfg/ygdo6Xdhe
9onujDXp3GWb0BwguEF5ZR4jjNQ9hqxXI+7RwEbZQe/yba28UghR2wcTAPl/WC7lX3PWVH9/F5II
qDxAUaZEl671tglvQ7EtNt5/2RTq1B4FxZ3BdM42IZ1nHs2iZXyJ5WiT9sZFG6zL2K2lPZeOFJAa
WCS5jmiBmMUknTm4khLm+SWqDP9J9Ubta1j4NCV9Dlxc7u2ZWzRmSKSqEPwD+TW7nAYt9WLSA9ll
KMttplKayoK7qb+D/qKVRVoyZcCOPVG98bielz9iNVcCuOzzS1PhjbqXIcvsavzJU+H2kJb2Hsgk
hYOLZ7/KHSVa1kSKImQXKB2kvRCJ3kYYtb0ZSr90OXwmaj2JtVqvTOTVLc8pmxDOOhHXROsxnfR3
W9AXwko0QqzW8kkSTtZKAmDt89Pkvvs82rVNGhRefinoAdwC5Lw9Z0t+6P2vn21tPcwqAdGy7GK+
ZgXvthYl0RVXtzaCadnejSDUyhhwPiMYg51Q7ZX/4wTNTw0K7kmZ8PlGPAoQgB5uT9D0zz88elhe
yyA9MVHhA1OeTZAIuqOF5yi/1MJ4yJL7vtvnybcwe0r7oyYfimHN4MJp4cLjdQL+mujdmqbz3XQ1
Za+kTVimFyhNAevWnnAyIjRRkaQUtt4Qyis7YNEezPLQ+WDtyuv05Zi5RdNjz9qHz5Q/f6fm7vYc
vjW3zCaRe4jYRAcmQUFiNonaIAW60PrpBaLCEOxMHwqbjjO1AaRkGvlj6Qu7MOvoGrG+1ImwQxfM
iSMkPTeAgLriUdaoGuaBhFKAJTefs3HsHxrTjzxbbr38mSWURhstC+UOOz0d/lZj520innJFC7Z5
oYu7PA1KW+efIFWNRoNeNcGD54fupi+76LEqdL6VC2EKJ1tJz4boFbB+0mbBamcbqFm26Bke9HHc
pWRQWjuO+5hnuGcdfVEcTzzohDuQd+6WZQodOMRSaa90CvlrICg25QjQ+nKRvHZmIzliIb2amfs9
D4Sh2odJDQYxiMRdJxiyB4KkammuMhBnUkLzjwSB7IsiiLJt9Z4u7Xj4f9Zz+B2RwQ0vouRb8TbU
A9JHo18i/qoMti950j39Tu4Pi94w9L6Qrd0IUSBvYjXV7pMYOgO9gkZPyoXkU9IPyrbLog5aqcRg
erpyZYsteADgiZRepswiRbe5BzDaHgm0KubebE6/k0paST4vbGEID0HqUr9X2GOzUF6rzTSJNDW5
eHQDBeOrFJ2D7r5lAm/v4wVnSaISH0DxnEBg/iIKu7EpXbjgLvTR25Ae5qUJimOl2rIwWcQAE/3K
NF/A+T+ef19SkErJy+SS+Hfus7HWKbP0eY1VmKp3PE3nxaNs0MZKoiXsYnhfOqSQlFxZOe2LFngT
TG18C/kNK8/FQPDT9BIUG6150deqqSvfn1ew8yQYErfl+6q1s3akIG8v8trnZ5vJsyJXEwc+bzwA
/oZs5vbnJ1c3c4V0Uyog6ybU2JUrrIbYg5Avjy+j3myqvLlTFIcQHY93JwprgIylsbw3Njt46DRr
SWRl8WWQHkzcifx8ezBLB29C1ZEmoCseHryPe1WNkl43QRRcam+XRZXdhBmS9Nu1zv2Fc0dTKM1C
xODQXs+f6q1fK1R/Eo7E6NE1lzrI0x7dXn69PZplM2B0oAMzr4kmiRPprVOD5OIrzYVag9118jHX
hv1tMwsRBVmV6aHOJriGWHq03ySK6JWXQehs2Wp2OsrMqkRDo6OH0DK3ne2u0XIsbIRpiQj1SdvC
qzYLkkI1Zc9JWXnxH4Uk3ZXZGn3mkgHS7MDNWCQ60Gc7ITFCtNmzrLgoOfk6W1srmywcG6hm6UJX
oceZuA8/7rQgs5QoquX8osnb5Ompf4FnJlxJPi3sZg2E2ST1QdKL1+tHGwUaZXEYu/nFiofnNt8N
QQgkVTDtMfp7F4kl00QIgf189SIyUkktwp7R9JA+NPx3ub3FllaDJpqJaWuSu55X7IeKJUrFkC3m
o7qx7ZGR/Q8G6NGWAVOYlCdnUyUKeHjg0eWFelCxjfnv77/Pfc57EffFvT5b7ljKLKNLSibIkI9N
7e8V6e62haXFfm9hds3WRiHBCNbyKvFi2zPkLUHTTmj/ycyVoGFpLWA6QWGPFUECcvbQ9oNxKIde
LS7ej8I/WvmKN1n8POE7JZkJTi3OQmsDzRFx0PXiUmUvQ7GRjbWOnzUDs6UOuyhvfAUDanKQxIP7
t9wVRIYiRVf0G956d2fTozZFouqFkF+qoPyjVAT3crpW/7y+cnkATDw3vKfwH7PNZMb5CFqpyy8K
PdoGgLeVFV7YSh++P9tKlSQ2fh3z/c6v7iKh+0IOB26w4EiW7+9X+4Op2WwpfUWOyMcUQg9iZ0tf
bh+KhRvww+envfDu7Zk1o5yVAofCKI/4PZfq1Bqz58J2InGMqJzBRX7dESMEZeLXnpVdVD2j2g6y
R7CGNWryxRVB1XDqYDZ5d8yuu8RohEx3M1ZELXZjVb1Wqrpv6mTn5slKjn9xPBOMnJ1FNXGeoJZ6
wwfUa+aXMDqNxyZaedosrsi7z89Ony4WKFrqOp+vojtD3FXSriujFV+4NobZdEl60vbkwvNLmuzN
eN8db++qlc+/UYa921W8BroiDo38oqebKLOFNfzG0mq/UVhNIc6EU/u4a2XYHCI/Y0sVaRt86iv5
txC4wWMdefAeKt24crlOUz6L4Ik/YENhH4O+m2dOs2poewiDs0sXp9J5rA1/I0etZSdDY2wkLisI
zALzNVYCeQ2udjVSEWwhCWgaggi6rxLRetYXlhAr7ZlBQaYNMuEhVb9Kwq/bC3Y1QsxAWUTLEYfn
upg0hEJs9obbnvXM2LieCqBzSL4ZffRTjNQaSEfyMjaq+7duFKsmIHyT7iOej/MkkR93aKuG7Xiu
fbQSPGfUXj2JrrBk7Ua7msWpTkYmAroGWlh5U3zcL0i4WXrRFaGjWic1/eLW31Ia14zvtydxyQod
zeyQCTd5BSiTXPRoI51EVtt+62mgE+m/d00DOZW/rhswHrIrU4Ch4lbndYMwylW4i93ACTXlHoaI
g9pmdhNn97G+Bly5OsqY4rEHAwv0lFTOZ0etabWx0ws9dIbkwQCfsuJMr7wdn6cnhz4JCovX9JeD
nMtugpqSU9J5VhjR5wGeUL0aVzLS16CzyQ5QqKlha2rDnn7HO4/UWyJEgX0ZOJaSbJV8r6YQuz4H
0dltntBxDevnPEWEPY3tsH/K5LXut6vHzJt54v+3FqEruSqzzqKkFumxLDpjYpR9znvhtRGrbejm
9yPysbd34uKswqX2v+amRX032rEP89jXqsCJZG0Tp9FG0r75fy1eOBvTbEpFte8SbWgDJ+0q21Du
rWrlPC2Mgl0HUoPrnCTyvDXC81ETUDtGgd72xkqkTaK+JNnd7ala2N8YAZg3pcauK31CZPiNAkOc
I8XfXf1lLYG4sPCopag8/YjYYT6ZHR/2nVhAJhQ6uQhFnwBD+EPqqe0PK9f1bRgb4ZNlAuS+PabF
iZPxC+gwTjLZs5XpEtMbOwn3AO/BRjaLzWDd+bwLb1tZcHdE8MhMMCwupjmDg64Rw/feyPorwMLV
S9q/hNUAxdDKCl3dTVx+WMHSBEJT5rgDNfHlONCMyKnf9HPMXtzXuWttxY6WWPy6DcZa3ahh/vf9
l5NlcJugeUSIJOeZU6EoUFpCKt1RCn8nCerBUs29kJmvvVzdtVn+u9S0c6SPtCqnJ7n5c3t+r1cR
MgT6dmgfA3R11b8gDkpsNkCBHfFS9Zu4tr2/lnZALOOdhTmEO5XFRM11LEC1rj3VRZH+6CO5Xdso
iwN5o+HExYO/sT56ozL0XIW3dub0/T791Te/9TVuoetDjITqdDtBtAaD0RxiC4A1Lmityx01tOhK
6dRyK+bdmsDhdVcf8zU1YBC10Dl4xXqm9HIYlVJJviuOP7mivO1hscysFyX8kobqyRxh3pH07ZDC
zF0nK4f6aoyAfchS8gfKtQUZhk43xyKURqeqWuuuCimswjdfrbycp7X4EOrOrEy/4t3NIYSZJyXm
ODqpewgGVAnGcJsM5q5I7rKYtp6a8sH+9j6/8iOYpPQxldLRqrkKzorRq7SE5JVD0cg9pdCwOUnv
hlsZ1aStpZThSjS/aE8GbUE881bc+ThEy0qrMSzd0elL+ti6XNsZaXKy8vBnk2gri3a19aexvbM1
m04rS+mNtHzREfLRMRVQP2X/pI/S7vYULpvhipyoJ2hpmOU7hNyDNB9H5MRUp+2xrDdxT/YfaqiV
wGJh7qDwgjmCJj1Sv3MQk9rTYDK4A41I8mnMv0blJ6X+UYX+yrQtgHUlSsdsCDJEOo3h0+94tw2V
oo4KlCPoqsrkJwNmjDFCyHB8SLXMVpMS1IKUbsuy106+4FbHFkL7ndkKa5S1V1cPSEG698CS8xdg
lvm89kOGPEJCs1AjUSDeedkOYLktuM8pFWEIu/96GTFHqEBqDFqm+TMl0nQBEiFGHcT3oXkvu1+a
NRDvwk55b2Ku+WsVAQUPF3BWLn4Som+yfqjW1HWmPT1zIR9MzCYtRh1dU0uaBWMSC+k+ilbijrUh
zJJv9CJyZktmqSW1gI6VbdWxLXcvt9diaekJasBIwDJIbWA2ClXMEiERaP+tlZ++GW8k67Gr7yTh
waLfyfTWUHRLkwYqVeFqoc+PKtHHDZ+Gvqx4luw63fg9sCSObrsybdLS2X1vYhrxuzM1kOVrZJC8
Tg57xklPlJcIPeAu1HxHiPPkWA29ZUd1Vpa2poyPsuVFdt8MP5Re2wo5aQFXecpge7NHs1nrx19a
UxL/lL9pxCLGm533EhCc6rlwQMQ0QBinsYegnTaS20u6NAEU86c7ZmpAmucIozJWh2oQTWcg1XD3
2X1QypXUNhwjC5v/nY05PLH1s0CtqKA4Mm39zhBDjJq24rDJO6QsKpMW1KTPf+ahYe1bU+m+ZXqR
7apeMe5acn5bnnTfUbVvUO3wflWEhVuJZPNGRB9roxVWuG0Trb3PMHEvQ1B/LES5ufPSVoBHtIUh
tJaN9iCIVXaQEk6410ZiY5tio9tq7Pl3WsC9Cg16YA+TYlhE+eJYxzlFBDUQ6UYKXiHhknZ906ZU
XTV9WxWiHetIeFSQ/mzVQEXXeVNI6LaKT52u2+bQZhuv7H26RK1NItLdEYUerSxeZth1mXJA207+
pAQQlkSyVNm5pOR2AqP/qQul5CR3RncUEfo9hCCXT0FtJRuE3ISzkAbfitRAaSoz++Rb1fYwrfZB
nG1B+tGyWQ2lcCjGvN61MC7uahiPHukgV46oIhtfE89XDpRolO3QBPV9V7rBfZrpMSrCQn0vmEJo
i4AKHipDrBzfpx1ZanNkmBotPASC8eIHsXLvdoa7G2QjvVfHKjxGllYemkTMd5aPNKFPdmdbKYE+
EWPFDoqf7iZwNeiMipT5TPR6mwpcxG7UKrtSV9I9HeG8XAyBBhczGbd973Wn7H9IO68dx7Fki34R
AXrzSsqllVQmu7peiLL03vPr72LhYkaiCBFZ89DobiTA0HFx4kTs2Lv21cdAQcvCa6To0MtuvoXA
F7pgXxftusmshyTu5c1gqSCj8r7f9Ehfw2xjDM/5UDYsUNM9u2aUUOTo9L04is0nU5goaEPDPZZG
6O468lLHyjACWwu6wI7zvLBZSSShRMHcqZr7qrh1vK3cCA051HMcCYDT5/tH7+YZDDxz4iOm6cIi
bTB/kca6VVQBrYvHHkUa34XawaX/zHCfWxcAakwX1MpZX3AoGOSMy5ikFDcrm0hS7fX1CHVZGJh2
LIyfVEF86S3t9/1xLZqZElhkaCm0zwtNYj6EvEtcGNLUQrAFSf4C5r/eZ7KWH+5bWnReU8lsKnIQ
K8/uo1j1g7Z2dRghJd0xQLU5nZRs0Cp7Cxv5n/u2lu4+Ssi8ecmY3cIiAlPLifQ892j1qWnjSp/U
OHoR5B5JHjND7zPaQPi1UvdY9JyU+8k1WnTvzUPLPA4aVMRr9yh/NXM73d4f0trXZ0FDqVgjmFe+
rmeoUSKVpK21fixsceZLF2FgkBjBfItTOoitUaNfWUriR0/x93ERblJLO7k+QasQ6CsbYmlEf8gA
KJcTM8wx1qbRhWM7tS9bY/Kryf1tGQYrydmlIQHDAdg1FQaos8wjBl1uWoVO3TRwnVoVn42MRkrp
Z6HVW1+wVi7PhbNEsZaKNloNvAXndTVkUd0wyeiQlGTEyGkpj7RwF49rmmdrZmZhUBh2LT0Eo3Uc
jWMgF7bQPRCXrbifxZm7GMss5VEnCrDPASNScsy6hyS3lf45RwlrDTu4dFQvJm1eacubcOxbE0NK
s++Mc5d90P907tLqm/+utJU0+srczd3dqNdCGVQD1lrrsyKE+1ofnlwus/uHddGMBn8KTTkgL+fp
HIj5iGNiqKgH2ITCE5IggrCSVFxypxRwVYOiHnx085H4XZOr5igzEs91WtG1UUcxs9CRpQ/3x7KQ
UDGp0oD6gtJPv6FodrUC5RXDg1YbEaDud0CcpQSPpbuF+tBO0EhEhud/szgN/SLOl90ibFwfi1ZV
7PIMZiVANdrXBkLSLjv4cr7ppLX6xuI2vBjldB4ubOodsWw5YLNQEydK6fxO3nT6nJo82VVx4XS9
uvKcWVxAkmHghcjJIWB3bXGAC1+E/9Q9EoGNUrTxaKXv3H/D4Mf92Vy0AwffVIdgs8whYkNbexEF
KusoV/qmR0ewyL96VrVz6/eigKeWUW4PdiOM9sC1rgckCW2ENJBrHfMSlV9zGzTFypTd5i8xgfop
IjzcRtQHpnN3sUrQ6MdK2fbwIKvKMS3UfWLqn4quZ5m0D1U4bGGpiu208gu7CPy9RRvh/clcONhT
uZ64DP5V4u/ZhSJEnUeXWKIfpcGo7KT1MmeAXnhjFsK4vW9qwQNjCsglyD6IcueFlyiqxCYjJ3bU
hX/G/uB1vCQi/RDI3xt5XJnYxWHhqIBjIZJMd/H1vHZiEVXZIOvHCjSnAWeZNRi7rvibmHZqE6FU
KjGquVuE+anKM9NHHK2pjpUIzF8BlbBrVd/b3588QGr85FkSh42iQEFOs6d5s1UmwTYx0DrtWJpT
x5hgNA66GZIdeKVTmq9a2zp5/0GgVuAX5bbQafTRgR3bQpn/SsQ2+wdxy76w5bqUDqlVKXahJSXa
bJJ6LiKveyKo7HdCkQUbPUw6xwNMBZOmBteqpmbahl/1a4gk1B2ksv3otVm/QUk0feiKJn8I/Fi3
K6vU97rqWc9+4ZIU1NrKQUTE9e1ASItXT7CUk+z6KEl6yeDoASg5wR21vSvX/tHN4EccOjDMcu6X
xIJZu/WSsXU8lLo+JKWrPxRIZdmlqLabPPM9SMOzFIL9Znzxwu57mvALzMDwHjtgKk7FlYiEmuge
OrWPHuE8MWAvCmBR90prnxei8lK3lfkcFO0nrxPh8cy40zwtNMFol/7e99zMQTqxf/LiqCb49Tr5
n9A7jOouBEaQScWTRnYmwC006TZQhJbHqWk85hTEDiA22n2I6gbkuKN4HAx1OCdlZ32i4iI/VZ4m
bgVBhKZLjkRb7RXxMdF741fqMqCoVMZHH7mQDXyL8WPRMVXoQVqforIm+TPE1T5O3XxnoqPiGG0u
PfBfo61Ejec0edBsYqVO4YGk64XHnGcrZoVyqacg312j7NCqtQxUlOeC4Y6Nw+FJHSkL6400Fu3v
pjeEPSSJuiMqgfmY0Nb50haa+liUcfeq92h2eIViPBdlGTuuGgqHqO2kt8gXazaW0vd20JoSPG6l
u+KKF24zKo4IMiI3A8p9XnHsNDNXk0rXjujFbNP4s9D8avsckA9EKt33HKqUleM2Na3enLYLg7Mr
W/E1VRAAqKO8eSyTf3vle+q+Bv5BU86kO+0KEpB2rS1kyWldDnJ2ZRO1eWYjYBOBS6/dlCjkvp+L
F9k/dH//VHYQ7pmZCMKGHiHNNYh96k3LA9nNVxzV0iDQLkZORCUfdYMgijwZiU6287FVfkIWuTWg
ohv0NR33RemSCV2NRj3io9p8Q/Ryw6VKE+8xSjVh57Z5dihzSMqFJvveN436ZLmK8k+s6qEzQKPv
aJ1YbuIyRJgG5p8NI6jONH2Z7w/HIX2lS95km+KlZzGQ1kVy3LvMr2bCRNw6sLU49RopxNIUq1Q/
Jt4U8tPzjKbQxAKUyq129IrftFx79cYqft3f/wtPWTi+/2tiFhbkeVwrvYUJ7bkyoRSAsOi+gWmj
3ZwvQAq8JSYCgzndaxe6DTolMcQicfav3rmj42b9AKun+KaVFRF56L3/CUPQSJs/+WbqxfOadx5p
cdpH044pjN9g4LxnWdFDuGyzNSyYuuSttInAjEYM5LxvYDLkkiN/HM2jZ4bFxu9QWW3a4h+xiWVH
DIyf6GomGxf6AZgCOwXFxTDa12nY2G0gQ3lmqd6r3miJTZUjdMYgC3alNArPAYEiNS+537ZDZO2S
JBIfBDNUbANJiKcs1DNSmFbvZEEiPWR0JtpkK/UnT6/0vQVr9Bbly/QtGKGF1QWh2aneQUxqbUTz
s7Y2TZrx/7y4SItGPWJU6GSRTO1JSvbqllsF2TLRAFmBQDPXQMtdXPUlHOzKmvNdmb55c5ney8oQ
u5J5NDptg9TFP11bbAKdtkwAQ/tyaB2IYNfgykuHCmE4mv4ksoc3sM5MyfQalXCMtsPzkGdvQOw+
0bNprESmSyfr0s40+IuI3/LQWElHtLE6sgIDLaPq+H4+dJz8xVBmqQ7ZitEtJwl6rPI3OX6qNHa5
CjV+tTKUlSn7w1F6MRQ0DLxULRmKV7w1ukR08jlrVzrL/4TQc0dxMZj5A6VQpSEm9jSPeUaKMEg/
xTp84Wr12lTBzyjVPzLawg4L9RApwUsYiraW1ZtBy1cikOXBci+AH4AtZP5SE6p04L1ZmcdWiB0B
IeIE/XmIjbb3/eICafm0eNNDiazyxHV8vT9o6EmjWEBASoxgE02LxzjT7FZSD+qg/Ftq6s86ROV9
7B6MMVjJwCwNEbgb0cEEy6Rz6dp0LaZKm8foK3mFI4gwm9nqh/ujW7YA3pcmd1AR8/BDLrMxyawc
daz0VewS5vBDWq10EC4dMGIPQOEEIfB8z0Ic0a3FluDWOJYuEs672luZpT9kEvMdeWlgdoI1waLn
GHWcY1C8hsK/idnYFTwExrMYvZrulkYd0NmHrqHnW3tp8pc+qu2m+3l/Jhf3yeWvmC1WkaA13I8M
U0xexR5mb990BHUbZd/0xnRS/5fk7lv/932rK3OrTlHzxYmPehmwFbfA0UiyYxfrb1VsrjiV5YEB
2CZ84717gxwrEl9tZT80oLqKjkUxQDQEYEHN8qNWul+0IP7Gs/tjXbo/QtlcmdU/W/xmbakcGVOh
CknSaQNfDNBHYKSCfY74uFEK0amNOHKM0a0ezEZtDnqRBw7NtunnOBjcY+XzZkUtNd3qYk2i0vVS
W8iFHxXMcg5wlHYTeK5/kFrZ2JkjtIrxYCTb3JK/IX2nU0e2rG1jwefrF6L41uoacBZg/7sIwRrb
TZWS7lcZ8PX9NVygECQqoTAC0BAgz03vRGpCG6f5hnGUIxxl81uvhPS57XT5YMi5tMvCJHKaTPed
YsyI3evShH8BfnLEUxECgq3gbJAY2yd+0567Am1YBOYNBN6jQNuGVSNUzuAmlk2hwoWvXAQIGuji
Y9+75V4i2+AArBQc8AzFI4909dlKAh6n0GKcXLfJtrlQKM+FRiE11ofizSpX3MOfC2O+xDD/AkuE
L4bM0OzgeHWtQSSEIqCVko8orO/lIH0ZNYDMdfbBqCPqk+5ZNOsjqY+zJJSA0pRXSxrhpohH0iDK
FyT7HmolbJHVK55987ffBgDVlbWTsHjYSKcSh0/NtvLsJujDuhpLApBjMGZbRaNHWTnc3wqL7vjC
wvQLLnZ7UKvpoEm8VsQm2CRRtRGSGPrX95cRoT6mKwvt6inROJtwzfcFsN6ycTRhyZOT7HE05BUT
y07jvzbmT6K8k+QybTQk0RrhEaobcqb6+MvM68qGKeSoSuG274XHtE23ox/8e38aFxLSlwO0Zo8l
tVatJOSQH3vVsz3li6GfoV0nzbWCBF2zM0tqjgU4PylmkIWJmqNt1K9ZsZHN3f3RLL3M/jSASFQx
J/aL601hVL4QC0VqHpu3bAT/Qm27sBUt3YQrwcDi/p46Tf7f0DTci90HOlxvG5Dxx1F1FNZpjfFm
7fuzQMAv9aoNar7/pUFYHPzLyhN26ft0Eky98LwoUTa6/v2uOdLdFGXmUSrdxk6s+rUWor+IOmlb
AhcDAosa7GxrSWrvK17ECU2rjZh88L7U6V+sAq9iqjYgvWi6ny23kPuejxiKQaZctvUMFk6hld8t
gT1xgVHfEKGT1255HoHEwJKPNPaxatPDqNQ7S9/c37WLi0FvMeQHgIgpWF8vhhz5gQzNBs8EL9sp
1TfXW+shXzoXUzw5wWamp/3MjYmFGKRF5ltHTzxY8nfi6G0YParleIi8FXe25JcvTP3xdhcnwx8U
IaLKRbXVe5GM1K4au1Y+/sWETVQLOvh/2EVnu7dAf9NMs8g6GuJwouR6Gmrj/BcmoOghEwcw+QY/
YlX64Elaax59kcRcaY/BWmF1cdUvLMw8IiJLRlx6PJbyxKkC+y/QvxOF3VT9o9x4Q7bsj00XJS55
HBItffurDA5ysb8/R4u7ygTSMwkg3NIZubnU0frrYqJAfj6KLe6NLhY3UpKJTlk28t6QI+kv7n3G
hO+dyt9gW68PS6vVHlKFvKmjobVb7Slrn3rz9/2B3VxWCm3flIJhFeClR4Xs2kbchyranmF09kRB
srWx+SBRylCi+JsavBvT/8cWZb4JAXn7rDRT32hEpHPP0Dq+GIP6KVCTjaGkP+8P6WatZmZmD7+o
N4dErzJ4NXWelp5MbSpxCk/YRlGK/1+5h2+cwMzazN9IYir0msqgcpji/Ro8J0XgQF8Jh+9bocBy
vUxNbHhJjCraWYAa1NuJ5TEzVjBLayZmrhksxv+bgNBA7vbVT1h97i/MNPFXIf3VVNFedz0IiLrK
mhcpRK5K89z7Em/yYlMm2lmR3KPhdR8reY2naHl7T9hwtvbUqn1tUvfj3AytPjqXFguzj7KdTwX0
/TxYf7gTJHmC3kz6k9dWoEDrBLOAmsoSvkQnM/vn/rwtDgLfAw3d5ObmaDKeuo2V+fAHt7kcwZLX
PlBtPfTNsDfL9OF/szVboz6tzUSHSfBsKNStD9D/ddq2WJNAWTyiFyOaTVjhmwjVJYzIcK3QLvx+
U5fqczuaDzjyp3YY10TJF6dQo50UCIB2m21KzDofxNKDXrp9jKNzkg9OaQibuF+J/W9uummLTz0+
wEUWOtk9Jat1uAvjs9k/SLCaOPdXZ/GMEsJCGD/xKswlTmiSH4vYN6ft/E0UPij5jzZ8u29icaao
CiLcBvX+TV7HzfOKkg8jqBNn1B6goGyTw7im7rM4T/Qmg3zirUkC9frEZJ4St960HnXi/eIO3WaC
9uMvBgIPMcEyQu03SoiCGyB+a4TxORoQWnC80Sb37b8bv6UgigyP4sTgh4blPBOFBrArCo0bnqWm
eGC0MpmYurSLDlxQb74YqfA2hCQl7o9tulRmnvTK6rSIF5FnlsWxbnhedAa98ZqB0cd5OKrWIFY8
/pZ74ZuAKnvmd+995kyDxcVxewNxhvH62myaa0BAzSg6m+ZTmUc2erd6t1ZyXNjjKu8bIngDcT9y
P9dGvJ7AIzHl6Fwo+3F8BS0bBPv707ew+2B/mEiO2H3KjSBDXjdxmpcwl8exUwEQWDmla5+f/n6x
Oibq05Hs8vmRdhHvsTDe72RA+jL/lK5BxMx5rOrWH+JUTcJzrTjl4KQrgcDSz7/8/Cx+ahDdqnrI
Z89eso3Dz72xxkS+4GKQGObn0w1MYXyeuvBM2ZWtUA3OdGXaZkZ7j+wfhoBOjGJcOSiLpojX6ZLF
p9EDcL0UAT1DhUwJ5mxM+iupt6nk32Lv2T345ft7aiG4mehmpnZ3sA40GlxbcqOwFFO/Cc6Nlp2V
WD+I9ehEg1XZai5s5TDYh131dt/m0lHhZDM0ZCp5Ts/O4wi9DczIeXCWw/jUW/JTV5Wfu2Ht8lza
ELz7cdUYIkU4m0RJznJTDcLgPMLMNr4q7z8uEEhocElOe+GmObwdAzlPG7k/y+XO/Deot/cn6Ra8
SW/g5fdnDiUxu8IAJtmfBe0h0rRdrr72slOVJoJ5j631ySu/jPQzK+rmvuGFIIeMDa9quI8sLuvZ
tCWplXdhpHTnpI1trfsRK0+J8NClh3yt1rWw92DepuMS+hxyKvP0k5G0CKh4XoeO5FlonoYQuNX4
VS5PxfCPmK2hYRd2HdZIzOOhiabmmXkloarSCkp7Tiz/RQj1U5Vqn4O6XVm3hV3Hniapxtt06qSY
LVtfaKMmtHWLk27twX+zmpX0zZqB2fpYVi0PRUt1pIQCKNup7wbjwzlwOYDJ/sU1UBVxranT983k
uydsenFreD/vb7GFhb8yMXMAoWsmnjF20xA+iR303XGNq3nVxXhrpk95Km7u21vY0lf2ZnFH7dZ+
p+l9y0PHsAc5paQ0wAg57qL6BMHzfWPT/MyCHHPis4THVKKVYZ6aCKymizMpb89h+VHbS+2n+59f
mrvLz8/eu00jqm5i8PmBdoIIIqON1bxWmlP5+2JNknHhyDAUaGW48/jX3FF7lpZUZpG1Z6V7lSC4
KMY3bxVMvXDXwX5HuwSK0tQEbnKrCeIfaik3Z1ffwLHicAfbDUppg9m9P36CS0NEPIerFYHs2V0n
mFEoi7nXnH0/tQP1x7hyry2t/MX35yufp0Kr9l7cnOtTJW2iNb3PpdW4/Pxs5TslTyKv5ucr2kMQ
Po39Y1WshGgLawE2ZKpc0pQA/ch0kC7PftWLtUE3zjmQHrlbYgUsyGuyhuz5Q9c3OyKYoapFLZyO
n3mGcIjiRJISCqCm2toh/Qhu8SV1v7vyWxd/piv1zT+0um2c/F+C6fj6rpIczTvcP0e3Q+Udh/wC
8EBY2GnCuB5qXlk+8jx+fVb5DbH6EPrbsf6WZe+OSunth9mChDscupymazP8hiwW6B/huEIMl5Fj
W2N4uN111xZm26KX88wqJgt+DgrbzqPN/Yla/P5El02qHb7eeYFVSI0iE0O5OgdvmfCrz77d//zt
rubnMzd/9sJtECAXcdnmYlgTDB7UwKFbM2nfe+55dKLZTGPjhHjS5pidNqwHV2sK4QRQsQ1oQ1kj
GriZosmAxQOTwg1osrmfzF1PFGM1ck/xc+Y53C/vnKLZ52dblQbzBOlUPu/FG6lBJk/46WkrCbS1
IcxPfhNoUe2G7sltFFsrI7Ah742XGQWQaQ49nJN0cM0sWErlCYrXWKds+Oaa28RfE+O72UkzA9PN
eeG8dAilE9mqQXqUmbgrK0qylA3V51yXjZXZWjKFlzRoNqf2xOJfm0oVoQ8LObNOkLpLYgZDQux0
w0raYmlJph40NhQcUJRTro0MXuyrXpELp8Bo/G0jtdlTnAprKm9LQyE9C2JOYyRoK11baZMoajqa
v89m059Vy3syOmUvVfHm/XsYZh/e/eZEiD83E4BqS7pAdk8kA09W272GkBtbqbayyW68OnsAAxry
21zwN0/LXM4NIVEE96T0JbFk52h18ApA3BnDdOUCWVoeQFx/tPHIo+mz7YZYmOq2keWd0zQVP8ai
p37WXOvdMB0GdGllFrMoozQkXev7541a/VCqH/dXZXEMf7yvyOMfaPL14qtdMeiwpHvncAAgYbWG
vhm91N3et7K0KBYpOHoA9akPcbbFLCkYotrQvLMl/66Gb0P+NRe/9un3d1shaUrHBkcSlZj5cz8e
tCaszdg/o1JAtcGpa5kusWxTh2vZmWllr8KXKZt4YWma1QtH0wRj1Iti6J8r33020HFp5SG0tbb+
nmrBLpSNj0ku//yL0UGWAyMiKpBgEK9tdkGoy4PLbhsgZAlIb0faXhxeAmOtveCWimsa3YWl2b7O
YbWr5NLwzjXcgBtEeWInhLBkW6mC9jEQ5M6uhjx0AikdnVAECZ3lo49aEqLGZODLNa++sHkYLjV+
4KgLtAdWSHexL1beObM0p0g/CCMqJ+q/ivX7/gQv+EGaLBVoBelCvxWwkupBlnpK12dJdz1Hoclh
j3IHBBh5UO/um5pO1c3+uTA1m+E6NnWrzQfvPA6oUg9D6mRjjHhU7dpxOUKHbNnjCJ6zXaMrWty4
sI3BrIl75HF6vYmSMB/kjs6zU6TRHjAG+W+y5lM6k8Y37Q0F8a+mW65x5y9OLCgQivXwNVICujba
F2GadGrunQOl2CeQNIpJsXGBqt6f1MV9gozbH5J2XpGzA5JnSqIWuu+d436gBDRU0ms0SMW2KYYB
dfPA3N+3t7SIU2GTmgI9P0CoroeVSYh26SNODSQEytI8O3e6N2SvbfMi9Nuw2KZSTo2w6NvDfcNL
8wnS8Y94nEomfTafaTumsh9L3lmBstEfgsgudPTCVW9lQpftTIJuYKdAs05/v/BycAx1hM14HFnb
Ua4pm+/12lCW1ozA/D8mpr9fmCAuo9IWef65AIxceD8q48XSniPr0/0ZW7jlmK//mpltjZqsg9Dn
AkvlCyAB4+hbG3XOfRuLszVJ5U4rAvBpFhHGptgprWniNc16Oxov5ahtk8ZfsbI4kgsrs+RiAe1h
M0isiZKVwykay/ghNdU1l7s2ltnWrlxpzNvBZSxIZdkDULQ245FcUx24P2nLw6GZcSJ9nFQYr9df
bVuPdOm0/r117kSyZX71XpIZHA+UH7RxIt+JGvxsLAWlVMi8OvdkEhvaUpUmW78bjkYvi3+xNlDN
UUOfxnJDwqwbuekHRsoj0PM/onhyGrw14cilhZEh7RchTgdZPx+M3+BvhDpzT0k5WJtKHX52yuA9
WYAf3psIYtp4DtAMDeoRZMjsyERuoaa0yrunamLzUORS22cShGn4b0ePzTVU8NLAiCQU9MWoOgB0
uN4IZR+3SlPivMt+VyeFreuHlmrA/d22ZmTajRfeZlSFWhmK6YaA9lB/jcqXqF252ZdM0NtEH/lE
TozmzbUJpYdyAiVMfKa71b+50U779f4xXBqYhQ4DbytZpYR+bqJUdhK3KrZqr/e21qxKeq6NZXY4
jUGINDdjLCLO0oALWPslrpGxL9rgXEK1DcXsDYdW0qWanBUEJD63dfwkV+fqLxIbU7zzHxOzOyZv
FS0Zc104uXCjhw0ZpjU87dItdmlhtui6V0qy1zOIMdr1neQEY75N3dRR+hV3uRRyXBqaLf4ITbMs
Fyx+YjlZ9Ji3r1b8CNWGatpwCwVrqJ0l70zrNCHgxKdnWLOZSxWTcrPAuBI7KwDo92s5gSUDwPN5
O08+DZX569Miu0JJ10GFgeynlP9Yq/8ubS68vkUFg4zTTUTYNVoLflojF5ALG3eUX+P6cxasEblO
kz4P5jVIP/D74gLHTsOK10GQElOnedKi6yfqe89QaFMaYOzuO3/Yx0HblTBJmMkKH8DiBE5QBJk4
VJJuujkjMa4lPRZOasSzQcpsLVzZcotzyMsdWnzIYW6CzSjkpkONSDjlhp6c+0x0H+MwUw5J5cYr
vnPpGE3MZkTK1kTgM/M3eh3kaZuPwkmDf7YTv6g6HW7Rv5zflXtgcdZMFFtAVlgg+mfbrqqzkZ54
tp3ib41246/hhde+Pzs3VYtKb+LVwsnyng2UMorP9++Ate/P/I2Sa8QAxnRsuo3VhnZi/nvfgLS4
py9maOZoSrey6mqyEJiOlNhSYIdvwg/lLPyQ/vzTChtBtRFzy+kxt13l4H68/wsWtx2svfSm8Uol
mXPtGYTAHJTAbXHazRYdi96iJ39luy2YIN2JeADuAbTdTdlxlHpIxnzzNDQy7IOD444K1H0/7w9k
WouZd7iyMgvYu5SK2qAKxinzlbfESnZZ750CiJMcL+l+qQg8/YU94g5QlnBQ3EgvFKLh1qWemSdX
c3dWkx20NrLRifQRwVYe5Jra6n2DC5uRBzC8lHTfQHo3J3HUDEFJfb80T0bYfRusZCMOxT/3TSyt
FBARkHsE1mD4ZsFhgR+vzTEzTob7IvsfleHYFitFqKVl4iaaguqJU2Mef1ZuNw5hGlonXchCO42l
V8GvoElTk380VLJIOIUP9wd1y85NX8ylyWliL6LRSlYKtwgCWMabbi9AvORp2dZPzNcO2KXkezsh
NPd+WL81bXUUx37b5fEHffCfQzl+0NABH/K11+Vtn+P0m6AfQDgL/Z0bEpOq90fF8nhfKJ33MReC
c5dE27BNHmsX/uI2/yV5/Lgi7TaKv0YVt+BzIG2bmOJMJEp4SF3PB9pCkQumwjopTVzvVd2tnVqO
871fevm2SYrsOffD72FstSs7+BZoNY2aL9OhhnVa7a4th3GEVJArWCcpbdTnkSTmoa8S8SVAK/gZ
gqpwjx68/9yUff4h6UtxW4Nte5CS+tfKlljchcgAsA+BDnEHXv+QXjeCOiip8+mBojllVKm2N+bd
cxQO0gFCs/ZrUsSRDZ9Ncywrv3xOaeDdpEWpfnIrOdt4GeL2bt4Xe/jfvN72S6F4SQsv+nL/hy4u
1cXvnB3IRsoVpQtc6wSew3f8PB9sejn1z/XQuU5e6/6+q0RtY/nZ2lotuQIkgv8zQ7NDIxUdGYMm
cE81gvamj/zZsBHWCt4LgQjqxv81Mv2Ii5PZ+52rxz1GpnZleeubu6x1RuO9MK5p17GxJmjAlKOY
7brI0Bqhg7XzVCrqzmrLXR+spUSXZ+s/JuZ4lA6oS0rsa566MXpLgHTTUHruutUQeMmODrSOGg/d
Kto8jk87U9D12rdOrffBq0h69urOa37d33RLFw3+X4E7hGD7Bs0ZQskVjxL+Mg0pAEQWQcGH+xaW
1v3Swmxz6WMlyug6UqAeD7l5KPTvyQ9ljSh46ezo0IdM/KKwUMx5aA0rTbUytsyTiPBimQHZsL5K
zc9RTqCZzxwj2N4f1OLakCqibQlBPBjNrjczbOWuG3aidYppE9zqcZsT7JTIg9Fi4Nw39ad8MA92
QMD/x9bMfyVkp/JS6qxTr5q/NN96Lir9RbWGlyzJwddoZ7TdvumuDC2teKBldzO08gn555XIbnEd
UUsEgQkRBfmk6yG3fiUg+zCwUxolLRFCULQfUUmTNr1IyY9RCvOVu3zN4OTXLxxGGJawLGkjG+fz
qMR2pn4LRLs43J/dP2HOzeyi8TYxnLJ35r10KTRaURhE1qlqjO6Bvo23MZcl2DD6+KWN4mwrVtGw
KQtd+6y7sfIQJyNtimOcOy29CafAR+NhDMz24I9Js1fzotxVStM6Wmp1jgXmc9dFvrvJ2kJ+5nLJ
EOSw/JVBLN1wE8xPJxsPGdY8WgxrAcKP0XBPkRLuFf2gaQdNLLYl3Rhxu7k/YUurcmlrOokXqyJ1
QUFPgAVqJjPyD6YUu4dm8Pyfpp/VTt4Wa+KmSw7KIMmMXBJlKCAu1/aErJVCusTdU9/tpK/5Wq/+
4ufJxPDSB3IAA/z15zUhj9OsAqBjRk/6SYpO92drqewrA1Kb2sC4k3AV1983q15q80R1T0LgDR91
CFOfB8MM6aMzIFAo/W/t6OovwqAZJ9NIze+DIIoehNZSezaS0FgJyhZHiwKfDBIdRUN9BpurPTdF
/Iy0veJvRM2JhJXNseSGCfbpSVMnNrZ5Jn2EiK7WCp/Eo5B9LdzuLc3TbZ31dkVDtF0m+e/AXQPW
L9qktqzTyTfFF7MVNFo5rfOaDdkJz5DQNuo/eZE4Qsu78Fsh+isZ/CXHb0yNHUTzkAXO37c5VQ7P
cDlqynga5R8hiQK6k1amcXGZLozMPL6Y6UJQaaZ7EqGPzfzEXsvZLxkwgSbpFlmhCWx1vSvTsKuV
JiAWG7aS8mBmK5O09vnp7xc+opGanJiIQ+X3ym/4fY9U1Db3D9bSOlyOYPr7hYmig4wy8TAxSEdL
e/S6vdqsnN21UcwuvD90kNAPU6x5FduPpb/y+bURzK43r1GC0DA8HJsoPnqV+3VMxVcDyaP/baJm
/tp300obPMwE6d5VNm7jwDv2FybwKFRoJJB/8/KMVSE26LWGdRrMjSkcWpMa2kossLgWFyZmo0jp
oqyrChM+ryAFlMzKEJZuNUpLXDDIg8OPPXPTSaSHfd+2OBFx73pk/3fl+LWIV1DLi1agnaFfEtwN
kdT1plXCxEoNseAyaBz/mKh29TGp18LF6afOAxrQk/8xMvOHDb6wBRfonso0ffXV3C4i5aXt+4/E
zrVdmMT4zSR1MvYbr6mcOF+TaliKRi5+wPyS6adEal3yA5KUpI9XPPWp9tylysfY61Hm0v6irg5p
BXoxE0Es4565gjCq+miSPT7VgU0XvDA6irCyPRa3n4KCHYbI/lnT3y+8TWTRsJF5PM1L39jFGh1I
6LfdP0RL1xjdgiSIuF6AEc124CgHgCl4oZ1KGHbJSITKZ+q68k40aunRa6L6QLYQ4bKChtv7lqcN
cbNh4BGAEAHFdfKq14NTUE9OfBM/l7bhF6puZzVUNnlPv1iUbS2ExB3BGJEzCFc80+JpQHUHvfJJ
D3Yum1vVyqgYzUhlH0aTQywgT1kRV+975BsdkuXl7v44F+3Regf3P4B4asnX45RqYrEwIA0XKJ+8
4LdvvcbepzL/fN/K0u5HWZYqCBECneCz42cQrsZxJ5snUG9bidCng3Qx+xwWJPylFSjziq15JqIl
/R4KoUJauvkee5872c7JFPkoeBT/3h/V0gG4GNV8d8qe2Olth6VW3kim83+kfWmPpDjT7S9CYjPL
V8i1tia7q7qr+wvqbTCLwWaHX3+P6+p5J9OJElWNNJoZqSQibYcjwrGcU68YrbXPm5dHkw+1o7V4
1keZ93MQr++eKUVSyH8bI4CHQoSo2F0NCD0mRrCRscmDJA/6YfuR3ZFjCv//+8qZ961mzaaG7xvl
awzWljRbK34tBQv/rgDpoMsNSgwvGQbueZFTPVnOnsRbPT7eXsRiwvZchmIH6tG18I6UORQ9OVa5
sTHB+Ydn00tTaZ89f7g3bPbZyHtnU7Xmq16ugSfIXVLt0Ll8RQnqxkLZFZ4z6sHdUHgvbN77tRv0
/RMXNKDDaZj+3F7yNaykVAxk5CXBCdp/dCUOjmEN0rYsvEjTRdrvORgrkO6d089dHdt/fDw7PxlZ
j+QwT2P62LrTvG/qOEO9JO+ChNPXfhryA0YAxCcHeextzzOwLtN43NCCfqsSRvZa5dTI1Azj+2MJ
1FgJQHkBawyPoeg0AGxtZ4ptPBsHJLzY07bCv9y1/ruFi4nCsZzJkCPLV3k1fcoso6eGGw0gz3z1
ih+3D2BBrZGVRy3Sx1Jwe5QYeK6dCVAsqBbyhH8hafpzInoDngZ2uC1nYRkX5yz/fua/66ZqmnHO
vIh0dwMPunjFtSwaYgyry3FLNPyrfV298GuRuIn8vtihNrkfYjCHVXubVRvAWq2ECourOZOmHD2e
0Gjx6HMvytldlh+BY/WB3QIehuTfkyBn8tTOdotWljD6ovQi4VvHuG5eesv7fVvEki/Gw/P/RMi/
n4lozKmuhZt6kR3zQC9+I7EV2vF9Oz7flrOgYKaPvAsG7RzJCqVY5qTLKkqAixmhWJyFhUO0Pegk
RuD5asWK/VzUAQwS+JIgAf9Vdi2z4AZQOPIikzePvGM7JEPu+oJ+nqfi2I/vRpmSpsvTZc7bwbin
+oRPNM0qKLg0kek91tlh9RkhTd+VNUZ6QEI/AvhHhbIhWq2TtK0Rj3ZT/ndCuTasXOYXwagP2t5o
ffNuRhlkRoMxFFBgvvVQ5ugzCURmTAFtuAZU1UJfiXgWzxPdwBgsJfhpRLnIhVY1Tu+gojybNrjD
xh3Ifmvt822lWbxfviQiwTSBhLG/VE7NTbImawo/coES/tTyNR6Uhe/Dg8smGaStMCarKCWz217o
NYIp/UeGnp81pIElRw5gKw/FfRQNJOnk5e/nVWk2xuzDNRjjJ5LRPxaQ9Zwi23ip9kwLNDa7rNma
bv9ZlNZDNa9BKSwVvNG6RWSbCYadMYF++QPMHpxVvHLQnuF4gWs9WmDEaNovOZNtz/0OvJchLd1Q
d0+3D27BqlzIVSKIGcyqXCs8yHWnX341vXLDOwDfdwYSZ/aB6VSMjQN2H04Yl159vmi8mvq+yaxo
Mu/M+m9SrpFbLKjJhQBlF4uBWW3OIUAfNvGdM634rMXPG9BwCw9H5IQVLekdm7PErKyoacU/ndV/
6qq1JN2CSZQtiBIjE4MCoC2+1INZMGP0uWFGrh8fkBziunuoypepPiHLveK0lpQOwpBhRwwJpHC1
BFj1EwpyBbMibrZbf86eLQrzkPl7MCkfjK7/lGGWwwatZ2iMzvNtxVuq0UEsIiU03IJGSG0ZHNsm
d9LKsiJL5DXQZOz7lnp706CYw+fbuclJYOQcfV2e9t0ciRNQP9mnSTYGLOk/thVII6DJFP77ijDK
pF1HZ1dYkZPf1Rw4AEQEPPnlW+0mRsuJCZ5Hyh9T/dftXVgwzjDN2Pw3GocrD6hVjBjCmMyIeffm
fEzau6Z/f2b5QoQSN/Ae5GxkGE3UeV/axyJdycku3YnzFajxaFdyYfmDGdHu1XJfV5zX2teVuI0I
bvSuhR9vfiVju3ESa3P7ANYEKI7FsrtimloIYOPB0cHJC7jT2xIWLKzkd5B1A3Tn4tlxeaMNYA/b
WuGYkZN1TjCkzN63k4Fqp67B83vtB3J7aGDW8QaRONpo7biUJ5g71+VsmhGy2BsKeBmW6GGfb9+/
KiSXZU0HjeBoyL2UwhLbSrnrmRGmL4Pa+Ox5j6z8kefP/02McjzxBGpCa4KYHjztxPxsuU9jBwjP
ZM01LdldFOllyRHQcFc1UzzPS5em3IwytGhPgu2rzkDvRRfibQtLEJP97YUt6R0ggyUzL7qlARt+
uX95UjHD59A7IGlhpDawYe7+kwSVtYjVYM6cJt2MSP9lbF/IWgljeQUYlcBb2kcZWNEzoHSkgpQW
bk7ZbkaSPjVZtvJgv6agQeZYtkcDFA5oWVdTGYhWm7YTjRFNqUOe49FPtm5V6S/FWA+bijv5V4Ng
UlznNn/utSk5ltycQnToxBvGUmNb07R+KYXuPybCTF9ub/CSykhkMlA4+/Kxr2xAPfdWAiZ0I6JW
vk995m10s3s043oMMs7uwSeyhlq5tOVwlnBQPuqoVwOsGjPzSTgCSkPuxK7t3v/kR/IVjxcggaO5
SQUP8RhaXrWawgeWLsrPv2i+ZguXtgxxNn4/cH2u8+bM9Vs7dWMz0sYoq34Y4I/hTRvM9l03fCAP
g1jwX1lKZDsxcNY6eoLV0BAVvUPB8pX9Wo6fzkQo8WA9lONUupoJ6C6wP2oTMHs0YcbYO2ICw2DS
d6Qty0OVTRyYyUygclx9IPOAhBZg3jAah1SfCuvjdCKbNDqRKNcNNNSk26FcscFSj5VnrQTdQqsM
AECQPZOHepZ4MA3c88qaSeSj5dauPmtOlKMR//Zlegv3rqRI1C3gfyBrpiacm9EVBfNmOzKG0vnU
lu4QjHTUSWBqc8cB/9f9TnoOVoVYnwM2OcAeGLK7nDwOlo3M0QAMjNARjDwlvmY2gdnHdqgVcy2C
ajIyGEFmfWoaYm3HqnNCnk4NCNCtug1iI7EjGAvn96S79DjTHj5zmvJ0N42O88p1vMQS5k+gB56q
bW8J8zPvsz5ITF4PgVvFTz5sN+94mCR7rd0Xrt79pQAmOJlz+sckdfKVlka5Jf2I8XpuVYFXTMU9
zB2gbeZq2Jnj3Ac+rsVBj7NiJcBcMhlvBECyYZ1cTZ1aRee2FQfSSdbeef5dt4b5tKQcIKPAcCZ8
2fUgaNYbw1jaI4liPFbqRtsCsviYYejotnosLuNMjPz7mQ4WRmW1KfAMI12Enb3p+crLbm0Zii2f
zTpPShPfJ+YDsufEPHX2irWQEdGlggOqQw6YwY3JaXLlbWpoYzsUBbOjwkrco99pVkCnbjfNDGAL
rTfep+PQbWoOuPDbe3e9NghGjwGgSIDfg6eWsndk9AzADpBo1vGswaQR2EBhdG8LuT6gSyHKAc0F
Q69sASFZvWcsTNbmcte+rxyQl3JmxfL7+j99/SVvvtz++QsJIPn7kR5DPQoIOmrPHHEKgQ3MSGSg
qFGBzGuQpMGAOA9E0z4wIBGZow26Vj5jAqgvf2nz+5tFIRnDh6jIAzviamIXRVitywbHjvSaHy08
GTDRxHZ1yb7EYg3S9Xo3AeWDuF3W34CwqdavTX1qzZm7duTYOy6+xM7Km3PpzXP+fcX3utUgGWhj
O6LTA/7RkOg0d366uX1oa6tQFJvas221chXMCcvP3Vrn3/W9kZsE54psACbpXWUR6DEaZ51gEXMb
IP3Rli8gpri9gkURbzzKCHIxKaVoNcs6fxBQrGiaExIU5ojh2Wza6BZdeW4sHoiLTgnbBS/21YCr
BrYg9ERDkB9z+zM4UdJdP8TZzzlJkmew6pYfORoPuVQM8EDH1KgEKeexZVMNexo/k0dr+H573xZP
/uzzii21CLgvvRGfN4zAuDf9lWNZ/PwbcyfsNKhjpCk/8zb2PPkVsSuC1qajXR9W5/+Xv2/jXSOp
F6+mZU2n5KiJwWlOd5WWBHXy9wPbg6TD/74v5Z/9fpSKSl1r8X0SuMWjX60MjCxq7dnnFa1t9dYc
aunz+2/eFBB9X4wr6rokAX17ME4IaxG+KCEngrMmnmdcPe4dubG3eL7v+BqD+9IpnAtRTjmLJ5IQ
C0Kc8l6E+biSulpcAwbrMPANsw4ssMtD4KUbU8/hJLK8T2b10JjhZG/ff84SxhBc35h6gaxLEXrD
MdU5eATvjyNi2uojK8BbEHDsME2Yqrn8PMBX0MfvcCfSy82UvqTV0zx+IK4DaZasyRNQI6p1I9dl
ZDJshKfoGeh3duvV22Goq8PtfVqyfgh8UGuGz0PWRXEUeMMDFQnha6Qlcx1oNn0ce7rXkw6slnTz
AVkY2UJyDNlt5PsuN80aJ/SCgcIp0nqvDsFCwu5SA5Sgc9G3Q2BiXPF0W+C1GqODBoRzSMIC1Qrj
8ZcChzRHrWhurahtjql3WHOy12qMzyOZiG4ghAtXc/cGtanNaGVHozWEXultssTY+fNa5Ubqkhod
n4lRiS1TcI023swRMWhF6+4FiVlkDUb5FTzRZpSkZg4W8aJNj3PFp3/ccqQvH9hGNBIi4YTo76qZ
sGEarTOmWVGMPE45hmUzrWjG4kGdSVDiiV7rKTJGrhXR5wnMNubxvy1AUfK4/d8CsjkLRh4W5Rra
oNSkqzM6W4Bc4JlbqbiRufrsWMhZ0rAQO6PBY/pg/8Q8wbvNApQOsZeHJhfotVoo5FOV07LHW4n4
v7wjNVZ6aBbyivg+kjDIyqNYf13IYxnSaH6BV6v53LVfBXIb9r5HegMUXiEDTNvkzUE6ukE2cpCS
7zqHBk/Z+zO0+BWSgxyGCRg9amKFTWQSNe3xMPtd2gguP79fIYCeja4XByh7unqlEl+kLO5Kgm75
SMu+GWssJEv6jOSviSIAaG0wCnSpDvnQuBmGVOxoQN41aNYQeaR/VLQNc/ygA5Ng1cgvK3atEgRt
tuCkjlJkdgrr13zQfmDgDwjZaKBYBU5eMHNAL5EEZ3LLrqYTtbokhZkLP0pEvOHxvvT4boi19+s1
tgr1BelPJUPP5ZbpE7c1byZeZAW9QFlheH82EBBD9ls4gDZhPCQvBQhqWLyrQF3NxNffk3i+rVEL
m2SjG1hCb0ugF7Xo04Lm28rLqTxZMRJsm9L64fcrIhaU6kKEEnNUjGUJGSCC7DR4gHqlgXrBhKEL
Bs86WbbA60Q5AK8tGUdVh528tD/S2A1tI0qLE9L7oT6v5JTWZCn2Xg5up5Xes5NGt6mJ5YTaTxct
kdaX26eylLu4WJRi+Y0BSJpG27JTV/3GlQqaNA0s8ZiCOsnx2CEpLBr0E8cUCxoFe//d/MCyNdzF
pUHLGHhWr8zYCHwhljSgSyefeOB2K0e2vLyz7yuB9GhnrOItwG11sSPxi+k9EPFIqoPsrGrpkdtb
kj7aa1haC4oouY6hKxKDFtHh5U3C48QbHcLYiQ53fOuKlTfUonKgzUdC28lHprxqZ74USMRWZwKP
9JRpj70zo0LxDEiwg47mrHGNT3tpKQ4e4cCFIkj3qM1NdWUInhQJjMIY6p0eENqt2LUFwwAvinwS
wk/MA6kd/HWNWZJ09HCRwA9ntMCcbBFmf7+t50tC8CyW5QHMlYCK8HLLCr3uhz61JAVhmBlhnm7m
NZe2JkLu5Nmp8JTUU8ZIcer6YpMNL15zj56+lezC9WtEYtT8uw7l6HOhl0wwrCMuNsQLumxDmh2C
69u7taRg51LkrzhbivDYmMeTXaAFvANG259m9FGy+J1me2cVpUlaTcVVX6xI/pYzWfrkAxw+hSxv
FocEKJ2aYWzQ3RtMQGqh3bRrve6nmYhN4k+RViRro2hra1UshMsZ9e3MKU5Tk4Y50jV1+8DrfSIO
drZi1BcPDzxloNaTBk99Excp6CPNAYc32k3gWU+1Gw7GjjgrYpauLNA4/idGjd0YCh4GKgRQRGoG
fiaC1lyprS+qOsDpATqFEBRFzMszS02NMipM7Nn4o7XQZej9MvUVI7e4WWcy5N/P9MICVzyoHIzi
VNJN6oYZSmpdaKw5iIWVAKTGBFcUYhO5GEVKI6qkZ0Vx6tFP6KJnuZyfffruXIgk0fpXiGIZ4Cp0
HTDkxamqnvL0z2jeVf1KJ9VCOflShnIkJTKaaGRAOMLbveM+6H6AOKsxdjQNXf/ec7+vzpMt+VYs
Cy14GBIB1LgKFlwXwKXIBYeeoRJKutcqvmuT+xJFys755bjfW/2g6Rudbm8bJ+k8FYNxIVYJjbJC
y9w4gdgG7U8zNByl0DE0p2Dotq25i8E1eFvggibiKYHIVT5f4UEUHcmJnxvIs+cns9jARsTDPptD
x1hZ1sKT5UKKoiStx9MmngBtg/y9OR1d+9gMP2ufb9JMw6Der9trWtR7lHV1CRYG3gcllgVFQi2q
TMtPpfmPob8Y1dOwNpW+JkI5p3KojIJUEFHVuy79nbGtPv6+vYpFVThbhXIy6NVpWOHiYuHJcTDK
H3b21dd4wPs/pPxWZHdlvGKU1takHNI4eX3GK9DaAvdmy/nPpjmWYAC5vapFIUCqRBcNJmCvEgya
0QO22hthXck9wNF7lA7LNdymNRnKQljRNHnbzbCuBbgBgrbalGtI0ksi8FTF68JE2/1VXFcaeeqh
CSM/jfRzUYLR6cuwBlS8dDMNJCcwM4BE8FXjbTtMpjBYl4MRL+zSoykOVf8pHt/fOoW8L2D/MY8l
X/hqvK3lSY8elx6c9n0o+gPTP7//wM+/r7i63OeE5J38/vitp9+16q/XrviHxcM4W4ISZQHRZSBD
NuV4rW6y7omlG9M6/LdVKIGU07RtgcE7EO8228Q3gG51bNM1W7ywDqT6we3oIul+XRu0gEvN0E0i
TqXX7IxJ33DvXphrDQlLUlB28Qw5hXcNg8+czkli0oiT0d4J42CLIxALb+/WguoiQHvrrLAc5KgU
09VrMTcM3tRQ3X5j2Ye8LbZ1+gc4ux+QAzJ02aYv27CUg6faIMaqxAiA7ddBO/mBl3abMpmCRnu9
LWlp0zAghUYIzKB44F1VQinSsizu9PokynzDs58p2u7b0lwxjkuBDniX/xWjbJwYS9Oj7YAFGXxD
syx0nCoYtT5MrG0+dQfM1mMe2wo+AOApCZ//FayYzKnWAK8J1LFTMefh4Dwx2wzKtUT84iZivAzk
7/DKqM9dbqIrSOJUM46r7se7Ph328/gS1++PR/HORm1OQuL7yGNfCrHblgMaoa1P1VddR9blFAOs
/rYyyM1QgjTQ3CCvK9MGCC8UtUPfiOWPLtR7yKejT4rNZK2xPK6JUOwNoiVg6vgQAQ7G33Yy/jHR
e3d7FQungaqfj1I4XBiaThVdAzdyxzxOxWnKikPdsCdw1u5sby1d9JaOVnbrQo6iWkVhotsQLyqw
7ebTHRrN/9S9626silkPuZsaRzSrmCG62NztRIY4yGPXe2xt96/V6+QkEp0cgJTUv8xJXoFXr0wC
T9jZdnDcvxrPusDyJ7Kpdd7f2zMrjrWd/M06JPVAJvDsCGGHjQXMzWb0vqZ9D5vq2l9mPbP2mnD9
A2Y34+e50s1HL6HFV9so09BpfODfkQkDLpMJ9uZOlKEr4jgwaj1FgqXzw9KfqwN1ynonKBjMmsSz
DxMT867syRgiMEgOpsOtDYoMVdD7KX2uAC1ynBkoLehg2F99G3y6GhPuM/oQGzxq9O5bL8oujB2n
2ya09vFXX/9ENS7uPQNQDI1nJN98PXE2to1B8cDGmBWaq+X/JpldbKt0S6s7z2vzOyCCkKCmPiBI
K7u8ywvRBawteDC6GZJco6ntO500W6sGdsxUmmmQFMLfGJ3tbW/r2IIjwA0Eb6S8LUiMK5G4Idqx
wsB9dXKr733+qZnHQODVtBYqr4lRrPPIUwe4gUklvTNjAc0fKZrdq93txbzl0VRNxjMGsRI6FXFh
lHs/0STRoCXVidmze4htkC4IlK3DUgCchlijtp9Jqm1MUaI5txcp0LxGUM+njnHXOnV7ylqWHqy2
Sx+Y0Oewo/p8Pzptvp17YX1umZWFgG2xw3TS0e8Ito2NmbRFWAH47WVsib8v02EOTCFwkoL/5G36
t+/KbD+MfrfVdI9tEuElYe0TAUS2WQ/5hGowqkReUDCzDA08mQLDHE523E5BWYKnvAHT5kpaWu6C
ukvndkXanbPchpOU2eyXuO8i+1smW2AhB7ohQj4cqb8WMUkzeCULsBFv82kyz3EpK3EbQxdZzE8m
ukic6SS0bxaKvIVlHTP/wchWfMuCVUZxCrOHmMm2EKkpCsB9G+iMtl2BNxqRppE+Za1YuTHLItCS
8Tb8f934NheOk7g5Pw1i7nepnWm7tszeTYBtGxhnkMPlGOxFx62ykKxOqxSN4NWpPmbJA7Zq5aYs
HMv55xXvNTU04WOq4fPk54P/fhZB/Hjk1IFOKVsv1FIVTQ2t07uGn5KmJUifVSCmaoEiWsXaA3KQ
m9trWVJnwI1j3N8A9c1VPcKGi0mBAgxpgB2fzUNeJ0GrI6rIQmD8r/jkZWEuurvkeM5VNsZOS6sB
ayU/leJYFC8EwX/iY4BC1EHjrUE/LEWbcP//SlM8s+aNCWCBIW0QaUjjOQCXfOt998Qpcb4I9j0B
fkbPft7ez6Uri8qRfH/Iw1OTMwYdmq4d/Opkl1GX9ce6Y0Fsa2E7HtJxz5w1OKClMOfMBanx4BSb
Lgg64/LUzMlWmx5GgOQh13V7UStC1LaMNqnbThshhDb6vZ1kx0EzHkU8rw2DvM2mqQZPclVjsgA9
IFdwGjxPWGIUbnmKgT+/8VhK93xKAaeQOpMWjPEEFvi88rai079nfc4AhOGcdJoVG8l9FhhlqR0x
NkY3rPS+ILORb6wuyTYam9v7Pule3KJaq0EswJaCCO/sN0vvfeYQDJM1xGCkPCGHuy877Zvf0vtY
GN98Ld3VVh+W9RT49njAnNVDFleAlFt7eSxZ1fOfoNi7yY/zBgiJ5Umfv2vanQX6yNsKsCZAsXik
R8xH5Rq7rwQk4vnK55f0Cy9PPNvxqJbF0cstRKcjazmC05Nk+SHzI2efO8j5wBrOhCjmoM48tJHp
EJKxcHJCutbmtbYI+fczPUgrXjWFXITthdm8AQWkma3s05L9PN8nRdWqbvI8TO6XJzb8yLqj/UYu
+WDTaof5vRVZb5t+dRfP9ktRKs9nQFWpLaxn+tFo9zHhAMH9Wo4y2H6p/E86qXaN/U+vu7u0es2S
lXBUruWWeEXlRrOyCz2G+AHNzNYBGeEi38zDuwcWoG/AVQJCDFqNrro2h6KKRTF45WkGx6wZGnwP
tCribm+r3qJqWG8+HXTNV6PgoHZIzLHD9WnY1kQXpdhVzQdiN0RsMmx4E6Fs1zxXnt15Dky0+5L3
33135ftLxwGWGpT6DdsCpIwSitKcN2gyaqoTST/Z494K5xHwQCtUiUv6jaYvtAVjaAgZdOU95dMi
AcoOFsG9T/18H4NoOKu+Anpw7NmKei/5aSSfgcOKJznmsBXttjvTKu0cftqV9fEq2Yz6czLcNdPv
qj0wstJ4+PbLVW1GMAKXBvZkJEAVcWJO8xmj8+WpiNse/BncRC8DcPgP+G1AcBsx20hJl4dzWdLd
aHkNoAO9AWS1oxPEmlYcfM0zAprBpXgDo3cOOEp2OfGKEEM+RahRjtJZpwv+3HAyfDEcRANZ5rtP
DSCdPuuNeCaZyLd20/4iU9E9syJ1n0sHKJlIyY3H0UCZNiVNKQJRedWmS/zhd51mbVgCg3U/OTFY
S9u+Cmo+l8/MHJr35+nxsgC/MvhXcA+vi7lFOyVT3elROX6N2XeGsZj33sFLAYr5r1LD43MKAd60
B0DjJtVCQEZvPiLkzaCAxgdNUZc+wPQyNjutr0eTXW7E3Iaz9tluVoRcX0WElaZE5kQOEMy/irdE
D7rTmlonTjiV0HIep/Kl8V9iu1q5InJHLnUWTxAJm4fhXB3AWYpD082W9hqU4FR5ISatpn7l+9dW
8fL7cp1nDhNzaC0dS3zfJMHs7fxx65fvfqlBBFrIYLiQQAd+6qWIkWRlrvlxeqKtu2laP6Dvn5WA
wUWvGNCccbeJyifAHK5TW5TpSXj36LEpy03O3t2xcSlCMe19ouVoVWPpqe9Cswpzsk3e3z56KUKx
7pNb6q1FsQqnAfvplvEVlV1SpbNd8hRMzipFHqlyivRkF/8kSGH5yfG9F+9iAer0xehOTu0nWMCU
fnM4RkXrUF9rTl/S1/NFKJfbExxTbwVkdCLUwalo3dlrMeQCJ5dcB64cYHEBHqPeuSmbKNeERpFR
7JFXQu9mDhqYx6w8dvELQyK5BYea/6Ojfzvnj+b/LdMD7XZ53ew+sp///g7lbvpW38SlEdPTbG46
c4dpGWetALy0nSApxjvPQAYVwJaXd1OL+2HibZaePJB5Ofs+/lJn+/ev4lyEcv3duu/dPKcp3hXA
5Dx27QEdBrdFLBhjNO/8uwrFSMbUbmpgZ6Sn1H012FYrD64InfejxiBCOZOiHAe8gZGg1xZ7FW+b
4SD0Dxw3ghLEpnBa9pX3xYT9lCW5RU+VfhTZlpf7Zq1HZskEnItQzsLKvLZvChOaDWT1EhNFh9sH
sfh9F9Ep4kYPSR9FnRrNyEWbOhTJnQCg2M3aG3XxoM++r/x+X/bX9xTf7/ynhAVZ+eSlmNT+yEGc
SVHUqURFJa0xrH8ixc7M7nNYfO90e6PWFiL/fuZ2hwnJ+pq5OIhXj4SeF/pothlWhEiHocYO7tk6
lHh38DCF1JbYrYGWO9HqQQ6QS4/87Oxt554cPSqqz7eXtXb+ipckIzUoZkroaZx2sbvFNPV/+77i
InsLWDLOKL9vhZ4FuLgVL7/y+9XJaS0tfdB/4PvgPWr+FmszXGufV55WVpu5dZ3hQNB1J16dX/9p
c4jiGs28tTzYWnpq2zsidv1a/mlRZzGmg4EDcLRjAuVSZ9uh8dzJmugJLMNE7Fn6lHZBaX37wCrO
pCgqBKZkdzBrWMHcCwk7xP6KCi16vLPvKyrUgHa+SlydIld77KOMHcc1dPWVfVLjrK4yY7sZsIJB
v/NmtH8DwP0vj19v79PCOmSxE8EungUy53B5GqLNwZ45ggUcBQIxhhjQHtuVKtuCuoI/ApApNnIB
eBYqRzH1bWpz2oEdCYVp3/0j9HF3exELW4VRIIBp4fPAX1S7h3U71nM8HiRZlrWZ8ns/++IOB9at
dVPIX6pYwgs5cqVn5tawNK8vJatVof1Aa0Wo+SfTrzaOn6LK+cOsVjZO3oRb4hQHYnrJaPoJxOnW
K8uimO4n9j23HzJrevfzDdR2aEUBPwua+Dy10hELweYpj/WIOAegMrnlU9utXJhrLZAikNOSKHDX
SScnwathsEojKs3QTextS9cixBUJamVj9oqsYW8S0u++Ew5rabnrqwJGSgRWaKQE3OoVWJ7R1qlW
liOA7BJn1+XkM2fTAURt+9vKfH3qEGODadDD8wHdlMqN5BnR5zlvDaAIl4eYtXut5n+MWGyHyfkk
mm7l7iyuykMRF9OZCwh4Mx8nNoEiJGJaf0fSOPBKPdD137cXdX1zkLHRUcED1xCgBtW3ELEECGop
YoWajveZGD43bl0gQzb/HmJ0187zF4++P80JmaYkn8P0Kf6lRJGU9n6dDYUe6YzTYM4ZGKXdP5YY
DrWVr5W7lpQPwCwy/fyWLVKE5ZZVE4CuG5HfHNv5EyKk2xu4+H0HM8Yo5i/ALhOnJwYq4UaU21/S
9HeBwsRtAUt6gOYEgB4ACRGAKcoCiGsKqwE0XUTT1Am8mDp7MDkJMDha7x+MwcHI3LCPVAsoCOUN
ODOjIDEDIqyGvbKdZtPGQGVb40Vd3K0zCYrLQb+nmczCg7rp/AvNqi/EKNaynG/EOZfmGcsAEg+6
U9FcfdU6aunDkIO+BTvmZADVy+ABqP4gRPOiUStwjdkOk7r5C+xRHlCaHnqnOqDbNGgwSOAIvr19
ftc+EPiaBtrXMN8iMSQUs2GmXa93Y29GxArFV82IGiNCl9dtIUv7KoGVJeQKAEWuHO00uX0XEyPK
LMoO3kjYRnB3jRNqUQow5gCijvksDDZd6kfuDwCHbnRM9WIMLHmGy/3AZUI78f8JUPbK43Hfw1wZ
oJl/SMf7tXbFtd+vRNC1TRIwxAJUdI6DgW6qbx84hLNfr9xUNNuQvtLxec099PxY6SvfX9QkGxMp
aB5G8koNBjo+ljnrMFTN7bAV+8b/5BsP5vvTINDXMynKJsUCPYNmacFgigz9fOnmn9u7tFDLxzSU
CWeNfBT6rq+qXBrJEHOkepSyb8T4Ujr5npKImk9mWj3I4VbSxpu+GMNq/tQP734BylEs0wZ5FDpy
gIBxqcJVO/OaCm+OPK/cpEm5Odxe3VKQANQLsGOD3V2iN1x+H/2lFS+MeY7yEVw+AQYE65Boefd1
RICy6029PBJr6lcC0iXNgLk2ZJAIyjl1cLJEQ2kDlks9Gko/CQCcPz+SBtWvqgXBDIp93UoNcUke
Crk66oeA/rmCuEunnFp10uiwZc6etd6hKY+Fs8vild1curDnchRdBMIyI9Uk5Lri1zmvD3U1fX3/
gQEjCW7UBsPGVQAk8tiZfWOagbFZ7QnNHokes8Dux8fCJPe6Xrw/xyVhIv8VKPf2zMkW1Miop0Ng
2byS/q5yxIZPz709fMCWonGWYFUEPlBXrZGpxWIAfFxkoqkA/cb6XG1ub93S6fjonMRYupzit+Tf
z1ZizRNHwW9CnikFhizfUwCv35awEPugPwnlN7hO4Fepo+8pT9OEzFKvBx7GVsQdI8jyX/9JiOrV
AHxUuxmFkGowxgAx8pYzFw0K5hoI5fJqEPHCNCDMUsekMmeMcybLr357aLQ/cXtfD8+317JwJPDM
yPWjYdr3gbJ3eSQ5oEhTV8utiNmvif+3eH+OSOLdem+PLWBlqy6oMtq51jRzBsD0Y9289mKfUwJQ
n8+3l7GwUwiXMFAA/Hvp7hTd7YUwqknT5ihtgrz9BKBg8u55LyzEl03YQKaRgdPlRjV1QibkiubI
Ak1ayobHdoy3os5f378Q4HvBySGZgwZ2JWLiRm17kwdfN2uP+tyE7pyFNV9pG1k4dOBborELJQq0
Fqtg8dVYzlY7w6fF1ZM+PRV/P7AG25JwnUCOBnzX5VY5mp8n1MtwzTndgegrYtx/AVL0iq1fOnM5
aQvWVBNPebUPexpcNJN2A1SrN/eT1u9y3r6mNF+pVi+FHw7IxkGugOEbH608l8txay+vnTKB/fX9
OIhNbQqtIj2ia2OXN1YbtBk9lIlxdPj8UNbV79r0G+BIJF9u7+pCoICfAQ3EjuLl+P9I+7YmOXGl
219EBAgQ8ApUVV+qu+n2pd1+Idz2DBdxBwnQrz8Ln/1tV6mIItp7JmIe7BiydEulMleupV7ZE01n
QHRyGRVi2o9F+qjZ5Vee01czTpG+nzc24kozOiR+f3MUW2jQdFUiGQGC3RgseTJCmyPZS9CN/eKd
J24yhHth2k5iN3vAZ0HstPjWcfD+17E1AhDtQKDm+shXggcE+Ev/Ftw6WGCVBUg6t9O15Zck4DPp
ZvCBxx5IwFng5BuHfAWdjEGbJnrT0Q2JLqVlz53cULONnqG+sGVEaM0f0oS9Mm1KauQceHooKOgG
IPNK7/TO6oMhpm7INecvnrw4+HhSA9YFNWDVl9G4aJySGzKa+nRnus3zYDofBthhmCcmlIu4GvOq
6k0owCMl4NPpwfK0sEtYkCdbgMU1V7M8P9C2bIDtVk3lpdKbYm4UMvLMIJn8Yqsneu37i1zR74Nx
yRTGRolElZxn6DuKBOrjG3Hycv0pmYGFfhp8/gDYgaNKuVe8HG9kQbI5MooGqLDvWaHvWuNTmSTB
lLwY4vnjOx3ebJmn355N8ZxEOqlXxd0c3RPndR9oyevHv780+cKBoCZr/GbiO9nevLVQ/2PDHA03
CfR70kdJHrN0f93IypIs4uC4YSxw3SFpd36G8IibnFbMduRBqeVz3n35m8/jbC5XPYI9dY6shFON
DXZUld8r+zZDyv66gZU1x+//Y2D5+5NJQjeE1hUVDMAVHDrSYRQi9NzPxBa7KWkDQZLwusXVGYOY
JJgj3KWcRs4tpswdZz0DAWIHbrLkUG5c9ysXJTJoYFY0llOPd+b554dRdFXfDVCVS/wM5+S5yv9i
AKcWlCljohG0t3snquQvhmJNZjobi7I1BqVKx7OE9BiEE/F4Zxg7vQv7jbOxbgHoUxAf4F+VrM+M
TbuGpocTpf0dUrM1O5L44xcZFuKPieUnnOwsDdo3c4/MG+CUnl9qize02Pfqy8d306kV5b1oFy6R
ncRAMv3GKQ5kCw2xbBfFJ4ItAPKMBhrSgE5Rvu/RugLqtHAiO/1B0f05HZrsh/XWyY/j01DNQDUB
iYql3KBikYyKQ8anqp1IFm+99o/XfDwpcfb95VieLEfTcoPC3zogmRXBqO96gCmhmtzMG7ft+oT9
GYey7JBtJ+gCxjhGA9wjN3EaWmwfv6N/8vrCr8RJGM/SqQERJLS8K44XYkLajIQPjTT7vdDQvPvE
rCD/m911YkTxVW3MSWW5MWioB/c1LcmNE/Mf18exzMflBvszDuXSzWeiZ+YIYRs8w95awfZJJWb0
GU031+2suV3chqA5QXMtSpqKnalOChdrDvHsGuQGYRJveMWVcUCaETkvsA4golQfKK30MmOaBei0
vYNd3vJfkJj98AhQDkOdfCmMgcdaXXGrB421Se2IF3f9zyzb2FBrA4CsOHoQAW0GokC5OCikuqpe
2LgJGwDj8zZIu6MpPn90DB4s4OaDL/EQ9ShjoCOeeNaUk6ifgtn0PXF7/fuXg0D6GYxqFO2UeMWo
rwdJ7aSmGdLTIMhFN3K8qwk7JOmWyMblIYcZqBOgtxXSJLjJz52JC5x+3RlQn5on4C+0PXWeS+M4
sAPRv1wf0OUxP7ekuK10oDqrO1jSpk9ee1cCqG0ATFl8HCNxbmeZ2FP3SHOtrAuPRAYdA8t84m3h
NwOYx6uw647Dx1Ey6C9BvRxhNohVLtqqXQ8kCgVzSOQ4CXZB6tvJg3AMn8iX6/N3eezPDKkplnpu
CldfDMUu2U38ewcg3HULa3sBbROLvOSCyFG39AiSBogPgce6KdtQWiz3ST6+NwPbZ4K9Ezl+u25v
ZURL6+7vNnF4M3WLa20SC25MU+SMzq+CwtU4W+J/qyZw66OLFkjOi4cxpNKsPi8sCMXZL+neSjfW
ZOWQgq4Uekx4+CBINZW9NjR9Q9IEn3deGT926UPBNtZkdQAnFpSoxXZ4OZWxOUUxYz4fPs1bwd2a
AbroFUHoUwdGQYmB9dR1MpNUc5Rnc9AM1BeJ+XFXhorNHxNKEFwmLp3QjDlH0CUPBhmOyA8W40aQ
upL4QeoBlPvQ9ka4S9QcSFLPJhEcu0n0t2YcVKZftQeaHBItwHG05x2nId0qcqzMHuprOjK3CCgh
d69cNYnoStYNA1LdBMIGPUfr8McnDxaQSEfZGyke9ZDE1twb3KzRy5S8u2kFnFco2OH6QVzJH4GW
DclbKM4v+U+XnPvMooAsFheo1TTNAwjl9wwtWnpFfb24TfhDUt8Vorxt6g8HsrCKegfS9+h5ucAz
IdELXjiCJHvPvCCV4ufYWju9sr5DgGMjQ7ZyUDF9qOCAxwvuWiUqJZldGjqvkXT1birxz2g8aunX
65O4thVOTSgnNWcNemt4i3zroIVsnB/ArLexF1ZNoMaFLAUYKJFoO1+mViuNlmkZcpu5SHxRD49E
HzdsLOf9PIrFotgWeNmBKAExv3JYQdFjyqnHMLTR24Md+6ls3YCW4nsBTnvQsAo/6z8uMgCbKB4g
LYJ2lYujy7Qcz/wKq2MOiW8jQ/nr+tKsrD42ExJHJqJzPCUUH1dTV4D1Jp6jOnvQW+ZPoKcQ2Ycr
7oiWgXvBGxZqs3iKny/OGE8u6xOk9AqphXkng3LrobSy/GcWlKWZe6nlwoAFrIj7xre6WJf/XVn5
RUMYfRuLThlyYOcDaNAyQjpbG6LUbu/qMrP83Kj9apgf25w8uklLfWZYPkRqNxI9a+NC9yFyoehU
onicnxtup7SrU15xhFDgh0rjANLt1zfA8tMvhoYHBcCzC3urmkoyYzpbfE55pEE+x+6Ps3aYRrBh
bZhZu4MWXnG4UAQbgOIp0XStawBFaLBjgsKH13u9pw+6dtMN4NCXN8aQhqyqDokr0aC40RW8OkTE
bbhoFxEnNXhDvUpqicl4VGVfNBDTFfxu5kC2FR8HRwFTcmJIuStmE3xjnlPwCCIuebDwjBXtVulk
bUeA8QT/ALB9CZ1BeShz8qYYo7J41RigbBtndW2ywJQG0juEPAC5Ko60IHxKGoYSX1u6+wG+1OD0
1kzcUBYbEeJKTA1AOIpAFhSu0WatnNkElGxjWVYiGvsXmYw71vxINBQv4mSfNW/Xd/mam8MjBPhW
vH4vdbAsq6RWNWD3kdS5gXZeHZR5/UvT9Y1wYeWKQOnijx1lB8heGCO3ch5l/9Kkf+h+mt+HsX5o
f26EdGu7AIk6UJg7IM1GwfTcLwx1XhZmMw0RE+HgW1v0UWvThXZeEMTgtoNCnFKzHllWiqrvecTn
IprQDxe33YvjbkHb10YBVAe22cIcjbzN+SgogApkBJNoJFka/pMYW23ia24bSU2IKmMzo8Cq7GWr
zgpjzGIOgbWozv+1xCsCeIMfG/Rj5d+dan99k60dHWxl1MmR3gSnlDIcVzO7CuyEPIr73K/St675
WUoUjrfSBSuUIR7e1H8MLfN68o73RtS2Sb8YKh/NPg+tajpCzu/GpM2X1uS+ngxPFqv3JbhqAqv4
lYPuD4u8sQdXyuj4GVAzX7JhS5u8cjn1euPKQcflVBEIhgzDw5hVqOLqQWdTNP0P4VCWr7rOjr2o
PB+w0ZvMNT//xZzDV6EYghDm4mHejIbX1RwHjnDLL4sbVzw7DmjWt6jOfl8S6j0Juk7gEgDdQj5W
2UuCFvakxfAg9uhAQqS6r+fpczMKdEBCplqfaVjmVphVr+6QvE988Gu7dJDqqIJOd3+CxzQk9fTI
XZQ0DXZozOLJKY1dr2+xCawdXeB+0C5gQYgHL4jzvcGrBCX3DBNS0Ju6PTJ0gbvs48AyCIRAZGkp
PiFwUKEzyOJ6NkCbc2TpD5VxMH5cX9QVv4C0Eco2AJVBuVCNF+uUJNxqyBRlde83r/b8cZAxHoxw
b7hEAdGkzjKJJwdIjimJ7Qq/v2ZZ0CIfBsjk9SGsuB7LXGq+C83vJakD5PaSRm/HCXIcZuCAdG1u
n4f5p2l/TvX3eL5320/XDa7O2YnBxTmdDClpao+5Md74rXbUeuK75be/MYCkLhwP1l31bqhxQpoo
0afItnadF05/sXHxCgWqGZEuEEyOMoCita1JelREzRT7jy750sYbwfRKwAEL2LngdsK7WleORkIG
t3ZaXURml3/TpLcf5JD5HoCRrO4h4WSnN9enbOVCODX4O7dwsiaWlbEh6wwROQV01aY9yDyDJvuk
Dx9/wp/ZUXzTVDOn7wrYYa73oM/uXZfyz6nX7f+34SjBTWeMpKpGKaIEbLGcPNLucyXepi0Wp7Wd
DF5UIKJAvAyEkHI4CQUBEu8RgYrMl/Yx7jeujBUPiR4airL8Al8EQ+b5SanlmINMlk+RNQu/J4Cw
APrRv12fq7VBAMa2CIYijoL0+bkRas3/OY4V2Pt69lJvSUesGUBKD/loxDdoDlJG4aVNpxdjN0Y8
RXjZbwlab31eCTA71+R5LfsxaqdQOgHbijDXzuLpz1fOop4BZydHfN+19uPgx9XBMO6aZjdulZw3
DKlKPxC7pUaOZt3I7MOu8Av32ZuDwkYGdOOVuW4IvTceHreXJYLKHWzNTesxorbwPSsLEjr7zHnR
ZeFPfGN7re1hZxE6XIiuvIu301hr+PNswurLN6hGuPoR0q7Xd/CyAkrAg/fFf02oE4euBUhauWKM
ZJ8dQHU2DWgMDLr6vmiOlGYgkN9dN7jmLU8NKl6sqyyjZxIGqfhRFvdjdqzbt8LYuATWZw6AS3D5
gENeBRtps2MBK6uPkQZG1BntS1a6aMdsySOsnp9F0uM/ZpTzgxp3XAALjG1Xh9JGiJTx2+vTtbo+
6PNAPgq94RckryWA91OXwAG0nT7eA47QPiAHWwQx6ap7Z4LiYsl1ceP0s3eTstneuNvW5hHBP1KT
QGdfUojaM0N+f0Jbch1/MvQ7cwrFVl/llgklIujrRc/EgwmjfptZEhreJw+tEtencW2hfqMZAWgk
lzhzOrUVLXuCIgL0n0Kub4Sya/WDRbEP8n1LG+8FhMONxzluJEdvNRB6duv3w9eKH+fi52znfk1/
WG7lO9nHwVUe2h9R7EE3C8Sr1bxhbaYzLYjUowEMcwFuo+JxopZ4ko2mbUzgb9EK1VEgLQ6uYdAI
gBJmWcaTKAeMMKjSTCjDuGLe9/1Tpj8j3b9Hajmwu3AwZAAuYt8ce79DclnT945+R7UbOe6qMvYt
470Zj0P1U+foHmK3bSt211fYWDspaILBfIDtdilznP9At/HmqjPRqiStQzw4QR0bTyanAZ7NII09
WtkBva6ITMEA+MO2bln7jMMbWBPCAvNZiFsEJGFTbKWsyWL2Yt4oXBCShqDFVB9RvVPFzC3QnYNX
vFUevcz1IQema+NzWb9rVf4MCv8WxP+lc5ygNlq/y7QEtFf4jewOsendcd74Wpfs3Pxp5Pmz2xtB
0o8b/nJ9eTF9CwwCratq9rRnVSwqA8vb5l89N/Vn+agPL7KFPjUet42LVFq866zbuP9pVcfSvGuq
KJ1SPMarkBjdritoYDsTGCZjH1n6Z5o/X1/fFTextDwsefmF7/p3L/DJ/os7d5ziEr0Pou/nl7km
yTGpzHZHq3kL0bB4bWXJkO9A288SmgJLrwRdeSI0u+uxZI3WN0fWl/N+ysV8Z8+iDyCv3n92GW9e
Os3TNrz9quXfFJpogkJ0sezxk0HahNlGjhpLNLpgCqN6aMyP/fxYdcl+BNmF7DZO9YVbRJ4c2T+A
nYDTdy4KkFCmysFZXg5R5t6T+f7f60t2cdXj6xCoW/Y9KkI4WuejmaVmjTozUE+pbchgcJb6wOfy
wJZxdgO+0C31kIstothTb5Kx1frRG4doBB3lBHZ3v9KBSEB2bmPaLoLAxdBSKUI2CqgBlTNyAWqy
YZx4ZLSCBj1N3HtU90zf1bIvREC5CPO9hVNancyFxw4tLajgXPh6r+ClSa0hMqZjbxm+lt/L+kv/
4QfHMrQTM0pEg4hiEGSCGbOyQ91ifjq9Xd8VK6uEIh5O15KWweZQ9nhPzQKCT7KLHJl+5bItXqpG
GoHpxca365ZWpgwtWQTIYDwBkT5XzrFbUmAdswqWYvoDfFNPUEm5jcdiJwq+xfm4MioLLU1A2yFc
AQhdGVWVScNJWrtFP95zzSFfc6s7n68PZ8OEmmdAP6kDDWeYMLS7Pkn81ngct/p9V20QFGzooiyJ
2/78yJaob6ZZGzdRnzkjciWl2DVGUTyWsXQ2DtHK6sAlQIwDtUI0Fqv7AEK2szfUTYdi7k66t7a8
6cXNVLxfn7SVowqwALqXF2g4AlllD5RxgwQdzbvIE6Vd+vVgTDdcawn0efDoqIe0uKFcZhvAjsuk
+e87aqGURSUZeVIlGInnkmdmgsEV4g5tG0183zhPjoHz+mSh3jJ8Y9lT3N6WWyLCKw4dDc6I0TCf
2PNq1kPyYpw1UncRlGLYba45MoD42lbIfhnugucCRxj15KUT8YLvuXXKaRqprKOED58Lg7wKYgTC
TMIYtOKAu7Aw5U1otPYceKm+8WS93KMEYC2wvCBpZON5pxw1IwYN5aSPZZTkImR6Ao4P3f84WxK6
kU+sqKfNMssaclKyjLxK/zIiDxbLLcGj5YeexRmKCeWwpTYFl99olBEt/53rF45KNfheDhZ/4Mn3
Jo2cDyN0FINKuiptTAIJD1JG0CHyDMfXjC3s6eX+w6zhuGFboOVWV/2H9Jq2dwdYqP/t7ouNU7X1
ceXn54NbuWzGxxm5n41QxC/XfcWlRzr/8cqhBUH+BOUHrIfm3rWfZ3pT5jdWc3PdyOruhYY86pQe
/msoF2xCPS2xe7OMcucu6Y5zek/tjeL+yjwteVX0XugLotldxnkSRfaVVzGap2Wkg7nRF/nu+gjW
P496LqA+wPqoiOkury1qaqyMJiPsiOPLdCutcum04VcWwsv/WFh+wckASiIEEH9lGRWE7qcCrqVM
b5rcORg0Ps5zubHuawMC6BfFKMC/ERArd0SacVr3KD9FQw3FRJMFzAiuT9llLRdOEmnc5V0K6rKL
iFGPa3fMpwkjYvH95GXfElkeY5uD31q/1wYo2tDiYBn8LjW0nSGnYGrrh4wOG4+oZXMpHufsZygT
azpV79VMLyNpCxZk2fQE1Oiur4eDAyY9QO7/yTr5tjH2lWMFo2j1REwBKpELKgGQ+rpaL8rIFk40
ecVN2mdHCAXsO3CyzrLcQRDlYUpn34DGs9nLgE05asg59Oz0QO/YrkW/sn/9R62cQgNyyVBDtgFc
v7hDOPd6KoleRMbcAVgRgYg/LJqtAuSKg4eVRW8U8u3gTVc21uDU2jg7TgFI0nF2ocDwlOYvaUWD
pmP+ML507Ov1Ya0axIsExEpLH7IKhUD7jSZLkZdRVz05ovfTed86np+lD53l+H2jI5PAPu7QQGxv
IgNqgZrgoltG02op8gHuwGxveLGbjQR93hvpidXl+mNDhf4nNR4/A8W4UqTT3BQWsu+Z3BKIW7Gy
UDAC+YkegCVhc+52XIksLC2dKkqq16l9ZeUXRr5cX6AVV3NmQjmAmbQcZow21Kz0m3+Id7j+9a0B
LH9/4jcHHKZY7zCAlBwpgL6W/UPL+YYvWznOZ0NQbpdakNwwWxgZjNdBLw9mCdl5SCgmWxy+W4aU
09N2XTfhjqsim/upGSaAEbLbclOseVlVxSeejUe5kK2MmpJVMEMlDxj75RSl39ipH6d7pL93TvHu
tMgdVlbgju2hooVPy0M1xoGsnzyuBQWiX/2ol9Kn2rGVRZjXb3jcBKNwfM9jNzMbdy5p/Qk8xNUt
KfckGz5DZWwvvR3kRHyP/APiEL9ir0U/Q0CkQkorbB0jTCDqnEOzy7V/6eIrg5Ypy19m/X1CYmOo
CRANX7z0QTe2bt+VPYqjhszGUkIHskHZRZmYSFyUVbNgDCipd72db7iMdQsLuybBmxnvlfN9Wttz
1VCbNRExpmB00SO4BURdOQkYwx8LSqiYoN97rp2siWrjs4gP2fRqa7vrh21rEIq34IOA+HNXNJHh
vhNy7Krw+vdXtv/ZEBb7J4dZDJ3e6AzfH/WHYgRm9naW+2TYOM0rEcGZFWWxdWrzySJYCsek90hs
+Ul8QCzk02avaePO4+/XR7VqD+yILt79LvIMyqE2mF5oOiE1EPxl0CSF79SRTvfNGIdEu08+3KFv
A1KN2wmtPaC0AXrsfBJtZEysYYzraJLmvdW/FeWHS+iLBdT+QdppQotIJcqYiYlnaNI0eNQfc8cf
tiBpq9vs5PvKCIZZH9AFW+M02t+s4r1mG8Hv6jZbKCsXjha8pxV3bhZcTm1HsAEgsFPzl4x8LVoU
G7bA9Vt2lIW3RgTAWWzADjxc5vBDy+9j91FuqV6tbjAKEgssN0I7tQyk5T0DAQ5tIkZ9VH96eVMZ
fpO/anUgt9p4V73MiS3liBplZnpJjbmLZ3fflDLkgt2K3v14sLpwZf53SMoZrWRTuhnBkLT44Da2
P1XhkG9R2q+NBfO1PIH+fyfc+UlZqA713vKayK26UHjQqhoGaJJ9mIQAxwUgUvDOLmVY0NadmxF5
E7sWy9oIS+Qz/uSmz5Z3181OYG3lS9d23FLsBYARlZwL+kmHxiaL7aKNZtdMfGKy2woggFx4t1BG
+/jDCog2UGuDUn+p3yi7G3+eNllbYVho6m3CsdxB1cIEd798crMNbps1j4A2RbwmbXDNXvAMzTRv
hZWwNnKHLzoCCNvcX/fRy49VIiIM4Y8BZVvLNCeajPMWREZa6Ip7I3+z9L3d/tOYh//NkrKzoZNe
67GOabM/sTFEs3pS72N+K6fPf2EH9NpLl/LCxKU40TYWc5nMaRslJorUw6jfZEUcQn0axWJy78l0
w97q1nPQB4UMNx4TaoCj0bTQa4FxpebPSv9p6DUSlO9G8vP6sC58HRjtwC+IAApFSjT7q9M3oPHC
bpsikoZ7dODndCTR4+LTGPNDWmj3ubnFUQ1gkLo5YBMPJOSY0WyKarsS9hQun2WD8UUkB8+p0VEj
qHvTuqmpUx5akdCdVlRJkPK4uo1nB4rkc1e/umUs7sd8hHosl94dtEWyvVUmMhSIv4OKgZbL9Ip8
T+Q8AEot8LeeCOhUOaHVF68sGYedl1INTFeu8PNMM0PdzMkn0TjJrpf9AL7sbtwJa2zvCprLYBoM
4fNpNiC3J6gvh7Q6oiCp7UiW8cchL523AqHILq/tp3kYSJBiozds30P/DxlMvys+1dPRGNlLVzu3
r+lOpvTWhRpR8aLdasX4TDVymwlS7MzUkbtGCiCwDb3xHXS7BJzYZZDpTeFLnLyQpfi90wTt3AyN
CoFb1BzPAe74eTPrPiHIcKUlQNAgxjMPOdjgAyHHL6amDaHWmsCce32z74XkGFFCgmzo7KBFWeVA
8uQzqyTdZ5p0QQLbu2HD4zHQjeQfZyimsJ2rYqfVQ+U3pakBK5TG/pDF3V4TWeaTCX9hcy0P+3QG
l4bZmX7TQD96ogDZ17r3D6SCK78tZ2sP+sTY710rvR1zBIddEluhyUzon8Sc+2jBmA/NWHR73ZpT
PyUZCSDvkgW6EOlBazMbrPayuGk4GJlNGyPMKZ4wjBZFWOEnfwO7aXrHS4BBO+7xfWaa2hO6PfDU
j12J9oIsT30to9Oh94Zup09U3Ht92uBoUdPPc2nd5HPX71DUAsi7LvIs6lvz5zzZ+hsgewN0mPIx
SMeq8SekbG6un0PrwmMurO3wmWhuwckAVO/8VpOgfouFIfDw7rujPbU+Sb3nRrz1Nj0CCu3ntfbc
UPPeyR8b51DI8jDEw8vcHnRdhgQVSUQSfklz7ID4oQTuOu/HoMUjtEpHbCEgZGcWjuA4Z1T33Qmt
j79GQ/dHawok3Et114hkx90CGf2HhD0mow0HV/hW/DkB0CZun0hq+1Z/yAioICz7xZj6jSlYnYEF
A+uigRHpbeXBVc0FMof5VEV988schgCdRbtYviegO6w/XGtdZvvElnI/OUPSYmuMyNPwI+G6P+NI
zPlG0LV85OwSVIwovjXVrDgvahjp7Ven+NQ7G2nRre8vV8jJ804fjAxuDt8Hc6HPsx/e1p23ZWBZ
sRMDNC37mIxYkRROSfrNlpzIxR2nTJCy522LWYkjMICpQ5DwUtsh7T73HwYgKlaUeLGoJtrxGSeL
OzHYGRofDB1hr71fP8AXwe+5FbXY11RypKWGsbA2QHO3aL/G1kbUtjFdvztnT5bDHOyROhIm2n8N
12f1UeMhcffXx7FlRDmFrsNqu5ix5kUMLre9kT0VXUD1/3G2lBBAllWfeiOvIg1Ynjywal/bJLPY
WhFl3Vuv5ODoRkdf3unWjllaFSCyaXBjuubOpb3wkbyagJrTS9QLNGBVBly+NTrzdmhp/NGy8qeR
ut+8ydlyDIvlC8fgUfSvgAsbKC1l31fG7BWQzcBCls6XpItMZ9xN1hviC5FZkH9LA3PcICJbnQx0
ScCvot59Eb7OXDakTxhSlPEO+pGZOGxR/14WqBDWIeJfZBERsV4AB0DEjLLtRFnkzO2tO9wTIM6S
I/ROAohi6nW177tvdvdlzI8lv6fTFu5kzVnpJmDuaHNwkBtSnBWqY9UkepR2YyfiZuYL6HdcPxpb
FpRl42xKYylQzy/MENwEw4cr33AhpyNQNizivNiqkICPdKASpNR8oz5cH8Ha4T6xQJR23cmth2Iw
UbxLyF3qIfBKUz/TzbA2h/C6pbX9dmpJeS71sykmM8NqpJoE7RbdWXaNPPdWf+H6gJbmY9znDoqj
5zdUrrutLShK4bzft+I5sW/y2AeO9PpgVq2ANNcComGFp0xH5YhpCYpw6Kn3Sf2jm15q/RffYjJf
3V8UYBg07C90ZYrrhejviCKYh7fYNy0PxPQ32xcOAK89ly4sK+dzZcVJ30unwVwlnxa1TLJ1PtbW
/DSEVRZDt0aj8+IB4YJ3GN3djFi629jAqyYo5scC8QCej8oRAe8siavUqKIxDQAo1ia/1v9i50I8
Gmg/eGbkfZVRlFbjNo6HcCGJH2X53JhvHdmoRa4t9KkJxZFMgz5rTCyxfhZCxCoxNlZ6dZawU4EY
APnDRXqnrGXKLagvRw1FYS1ufMsb4Ey2WldXh4G2fDhb5K2Bcj7fUENrceZoeQXob7prpluTVhsH
j6ydPNRg/mtCORI9T3B78qyKkHujYd/R+dbtLcvvCNBa6YiHoQm19bHCeYFay/jA6FTe2PPYhyTv
Ut+dc9eXRvrdYWgslzbSQ22f6kFTJBAuyyDnPLdTtkM+gu6cEf2dkxvPoTNa3PdcvJViw/kwGdkS
J56MSIl8Jiu1MlgHzwAK+GP/xPsN6M7q4oNJGrV0FMZ0FdvmCFZMDI3EoGv7MczMp/WtToqNhVlf
+v8aUaNd0eqyB5oNKBCDGahaGpBztrYUPdaNAIqwYD5wEJWTWHUc8USdVsiICv9JB+3Mdbe+/P8X
YRha9f/v+8oxzON4yBu0LUR4HSfVYXL3cTjyO+PtupmtYSg+SzfjseYJhsHL9zg/2t6/179/iRT9
vaX+Ow6VhKNi9djOvQZQW1zfZ2UcMkvupJm/lK0R2lOxc2JyB2FIJyBy2qUUeTCr3l3/Eeu77s9v
UHyBY/KBx02M2Kh9omkO/MaXEWDZ60ZWZxIMUSjFoTADOrdzhxMnaF+YaYVyfozsHhIRpt1tmFgd
x4mJxSGdvLGsghG45q6KdCS3pon7sXMHH/c/WlF2NiRkxNAIDMQb26CrykBk3iHZUlTdmi5lf5Nk
tmOSosvGluHSh5lvOIFV53wyV8rG9mQ39DEoocFp/co8YOKtO6/+zNKN87NhRkXuVG4Jz+5gGJAW
eZxq4ssk9y3yPpkfBYcu5+jPeFTkKeoZWjtaGE9nxliNDFAM7ef1HbyxvVRd5iwGYL5vMJbOaHaC
IVztMvCBuBvCJetm/jwwlUumhJmSjHhgGvWDlIlfkM/gib0+lPVl+WNj2X0nJ4WycTBj2VaRINTP
hwdNc4KkmHfWuAWqWt/Hfywpxz4baNLMKUYTy7dc114HiZzu9cFsmVCOfeJ43axxmKhnOQLh1rwM
tXNz3cb6ovx5gpPzCQMSPOtnA4e+L3fTr7TbD9NfHEgIYFlgEwFm94JHN66gV8IINjAzDnFd+CR7
9Kpdgib26yNZW3qgblyQloB85QK730Db0aOVi5GgasJBojdQ4dfzsck2cPpry3JqSPFgraUN3G4o
PJh+7Jw+qOYPs6ThzJ9aUHzYNCMRMUKkN/Lsu2nG0/EvTuLJ99UXd9zp4MIg+P7g/NTJq9ned2Jj
Xy2ToIYxpyaUq5cAbo4GPAfHo96LElmt1jv28Pdce8MrM2j5r+urv7oowGqiOLm0T6jYcInahXBQ
m4uEeLU59a3qowQJy5qQRZoUbG9gbFJuR08MGpSGyjqqDIgK2QeR/kgFC7n3XtVbIcXq5KGmC6w4
OuoMqnjKcTRcltt4UBLnPu9DO/O1H8nB/EHI32zlE0PLrJ64SzPLG4gpwZDb+YiPJrm7viqrA4HM
x/IABw25WshFdQak8zUtI/A1h7GZBIB9VdX7DDpIbbz5OFPrskZo3kGTErAegHycDwc1a2bUlbf0
gfhN8sUpNjbZWmx++n3FIbOSmllcLfEkKldagBAJaG/WPjVsY97WvPKpIWWzWXyEopeNgdTZ7NfJ
i65Vfp1uZO63jCyLd7L4JHM9DUSKAFXP3Rch+sditgNjUwJxcVYXngD0AWiyR5b3Qp8yJrVutGaJ
3P2c7xnKrPUvtB8Bv137qVcGvV3tIBD/N5fOiVFlpaCb3HVELJllL0rnMpyTsAFPvA0ales7fHUS
ofoMUjWwf1yw5nWeJ2Kx7PDBeLR7FAUPGd84pKsXG+iUoUXgoUVWzSGjabUeGh3tOxUKA7F37NrB
z8on1/18fSjLYb9YqBM7yn7woDVdzDXaRRoteGVbTDbrX4dmA9rrcDRV9K2ezDHo4zi+3hrHyZo/
a+68ESqvrgUakv/PhLLoY+ZIo00HvP+/kfSTDdwi3ViKLQvKudTF3NqygQWWPJd2JPjR/XBLwOLD
EI8BSAZW8AtteTDlZ1atoatEeO96/nUUh2x4/ZuF/mNiWaqTg1+MZR1rBhoNR+MO2vWN2Ej2rJ14
9IdaoM8HCADlpPPva6leUDdB3DoP+i3tR5AueKFnfP1/nH3ZcuQ4luWvtNU7a7iBS1tXPXDzTe7a
pQi9wBSSAgTBBSAJguDXz/GsmunKqLLOqXlIs1S4fBGdAO499yyW/BzMc60uRP//dH3/+Ja/nJiA
kJ25gXXMHWfqZplFESH9Z02847j+UeDMv7oHUM2CKoT1CIbsL8UZQ4ToEscbijN+jWl5D6Ygw8zz
3/+KIK8BYxhka2ycv7xJEkw2mgZcwoQO966MDiz597PKcafBdBLlDARpwC1+uZkjprVoqWrvBIwe
d3/ItvtXC/4aIp1eQyLBur9ex3+4y+YOOXUzpvV3JH0i+tb/g8X+r17+irhAEHwN8vu1tFi6BGK6
HutkarNuzcQfzQ3+6PV/2UycVbZNy7AbkraCyQ3oQv/eNwzjWxg4YtCKAOIALmi/LBJUkd5UR2Y+
1w7I4smPYanL//kdfj03fn2HX9ZE0Kwm8eCyexZm78pLlD6PN+KPwtZ/8yf5x1MD74JmC6UdvgS4
YvyKt69OatPA8PmsjHfrS1ZZyp68oN+14r1jj0nd3LXpFbn2jo7zQoLvoHvVmUZa5v/81/4T4Hj9
IFB2YLzgYYwEAdzv77eWT4O3xok+U5Xed276PvdUZ4LTMNOi2SEs57CGIbSvbBcr90dQw7aDbJH+
AwTi183vt4+BUXaAjgMGx796aCRTqkDhwcfw2FJBQb9bprAuZmueV1mDuiQw9k8Q65kFW/JHqoDf
wKDffxkw7AtTeI56CIj/p2whhrQHAu+78byBq7xDCEt3jKf+PG4wP4453TmR8yLZkJylnY60IW9j
sHyFbPz0Vv28MDCaeEof3YR3yJXt3Av15rEaMZ8tqTUP8LfwC3gS92DqbcXInUNNNhhprNUQb8cg
3S44zvJ4okWLfLyMrv1ORzD+pytMnm16UtswZFzGX0kA+tjiNYXmaZMnjFebJDsOouUiMHqaFKvc
xj2kPo4KVz92flznDgRLzNN/ZLL86zK/+glcK6trblz6z64dqaZbkGzteJ5eOnYM2N8YDv/rY/1P
9jXc/e3aT3/9L/z8MUg7clbPv/z41zP/GIdp+Dn/1/Vp//fXfv+kv7599SPvf/2V3z0DL/z3Ny7e
5/ff/VD2M5/tvf4a7cPXpNv5t1fHR7z+5v/rg//x9durPFn59Zc/fQy6n6+vxvjQ/+nvDx0+//In
iCH/YWVeX//vD17eOzzvZEdmQUx9/+cnfb1P81/+lLh/RnbuNfjKcwHWJNeRr/m6PhKlf4alBTqE
9CragAcw1lY/jHP9lz+FAR6CXRyixzEq/ttD06CvDwXpnzG2hHEMzJ2wn7qB96f/88f/7vv57+/r
P3qUmQPv5wnPRp2FjeK/F9F12UJeAdcxvB8ylnEG/34jsU4vpIzCej+NY7/C3mzbSk5bZ4eoOX8f
SHQsWdSGzmWdN70XwWgOccwJKLfK2RtIwE5mXNrPVvrObcsmfudR8RjVsIbJZeiocm6Ud5hBOwiy
JdLzuWnE+FOtm9dmYvRoQfo2/FqWduoysnROBSwrBBvWxhJGn/XC8g7Cll23Bi8qsZC+DpLyu3jt
+zabCG/mLKV9+I2FKf3wVOocmyUZJcI9QqHwgg697TvPy6aIQGi6uGPWDWzvelNSaRiixENtDexE
iP8qeRN+eQiw302m7ivX74aDv6brQa3x2OZR7TblNsXRfVfHyEnj/laOXTy91hxBPYS7ybckMj+X
VI7g0S7Iq4WFXTgXImBuX2jt1k8k7tujOwRXGrmBDWjXRcUYg+MVrPWtreHcmYbW5wXb+n04zz84
lNUZa+VW4AasizGAjCMeAjBAo6ZC5XzjBkhjTtqlrGEBn8E4/HV2PiZ1bZZWJ1Ok1W9Oi2zhRrMo
S2Q359qwt8kR5MK3sxfu2Rh9GcT+5KrxHmB99ybj5pucaZw7PvZseO1lUe1vGdMcSWA9EtzWJCq3
XrGsJ+uabfH4w6QSNPEoU2msoNAZ2u+cT7ATGBNnl9T8TGQwlmQbctF3pzEa5sdYKPsSzvogUlL2
vs0o2/ZRF+AqmjJ07b6NIN3HtnysIxYe+559GjMXS5PyXCAROO/Um9c0ZW3FbmoTyDWbmeWONTKr
B9ictckX+jow58Z77U/Dfk7Iu5Zp7qkwyaIpJZnbdWEeBDTFyWz3wtTfkIz1AicP3iI8DrdhVnfJ
nrpBGdXUQ/ZeZw4gi2GzxvrSe7eenNJENs7WEenHudga/0PCTxDkZppaUIBd3AL3zgymuzDggvuT
PqQphxOTP2WhnnkxtKMuOgvLtcaHyCALO1vvKOmSp8ltebktcGSIQvGw+XVXedOCC6ZM89HWbpQR
I+fcVY1zSkdfVw6hiGyjIw9OhkD5FUEm49ogKSGiWKrGmaWfia5eyj4gZzOGj5Hx7TegiivCQ1Yk
+II8boepojAyOWCqN4OWgiW2TR190SzoXmfyQGpLd/E4NzvWRunj0oLEHgHZtAU0TeOdxCOlFEYd
glAEYeZ0icA3sozPW7RCq6O7InT7Pvc6r63mSOrj2Hjez5gu7NC4NNdurPdDMrFbt3bXAn4+Mvdm
Pk3ZLJp7WP/II8RzMMExafDuxE1fOHI9rb4H4jDp9/B2ezAMlH+o5C287VR0Tl0kUxAq922PLSRe
xzNBmB7DkMR9xlAbAqJOTe8EU6ymJXkrQCRD6Vr4gc43nV5G1857GB3sHUoLlbKLsA7DKumHMhEy
zdb2tu27n5NTD1nA1Ia7n2C3geKAuea5sSv4DarAlmMP+KTr2aTDK5/bYr0aIrSN+s4C/DnduBwn
wx89jQvJFr9oQI4AV/ZY2+TQ675s25stpveraYBWrUdoDcqA1S+2HQjo/IZeLJS34NS/8ZWluakT
GBC28oWDuxZE7XGO+i+nVhDb1zwS53Tdtn0LujpvsTmni8Cndr9HkWKnRvPmIeB5uBgPyz2GlYU3
NsXsOmfaNd7Nkvb+ycG5X8xhUrZi2NFNB0UHCkKO1Yo7vsvWhXVnMEDKweGF9R2Zx+iHdk7oFSYR
cQFvXZP5Sb/vWtLnV56nu6313nWfnHnie0+7G3YDfgzG7Zt0HVX0s4C+sBv7bLLkm8v1a9SLHcQo
skD2V4cvrMXu59aFAynayemjLev09F2o6bt1ZlCAsbcULWGXJgHpLbDLmgc8nPbGsIegs3avw1Hd
bjE7DUKUdT0iEAFeKU+ST68dcrBuYjLer+43Z7huiBDjTBgYZ25ijxC0Y7izlAhKOTvQWAajg2Mm
jW6bBXEVQvh9FhJWQAJiKxnp5hIuej52CksoFW9+i+yFjKhylIstBJXzG+xwUCwn3s+gtcHb6njI
LBsIzCyJyN1p+ZZ6tM8bQd6Sri4Th16dknr3m4xOYzg5txB6WNzAtXyAe61J+2M0/5zSdXrB6sBG
yCN7WWN/KMbG9DvRTId4ImxHJuiR3ZTibFMX2KrcbbYp+k7S5yENnuNUNIdJkrXwiZiKZgniVwrz
2m0S8Pjg7LU2Diik0AeEATzGrFoKqvRyhKeiqSap/HwaOHnuxjVEHlYImGr0dknYXJ076VSGs62M
9UU+ivmbcqnwM5x54a6m8WGJorIO2/n65Z0ZjUU+pMbmPt9MmLNt5NkgkE8Bdf2ei3retVOSC96n
Rc2pyIgLswSPwc9gGmIoLeUrUjTNTd+0D+jcmmy0wSnyp3k32eGHkOpNp6ZQi0USWS0RqlWLrarZ
eOljkBv84NY6QVMw0dpqpvWuiacwH4j3cxbJIRiuKhkMRss4WkK8V1I0kYY0jXZeQYV3r9TQ5b3n
LJlq1LP0mr3HZp31k4rPg4z9x2j0/WpAagvCXVtdDCNMCDzstnnUeKDW9f4DgzjwhpoV/Jh5hsSH
Rv1+W135ogK17epal5G02QxpFbwO4r3fYV6z+baUC7hUcmqqwIQlmiBeRpqHhYy29FZErBg6U/Uy
XY6YU5epOw1Z6ohtP3jdznecqGwNqaCWwiBWD1lrwFKNlGcysYR2N0Fevo59JdhgslXAmTGc3VcJ
oKvwfLXzYcAjbOBVa4STyU/kBe76T1RvIdhg8uykCy4h0yoHjJJAW+SwwgXoWy5Rii18HSH3pfO+
x8xhhqsxmO/zPa9bL5tlP+AUb4tQjAmUSG1Vh7QtB++WJkyUukH9EKf00KINzoOr/qtVKWgwiJEK
J/dxdNYb+BVcDbO8i8/AxfN6zOkkoyizhPuKhrrN+jVes9Fz270Bra1kqEfOLELVpOML56Cz8XSP
6AZ2iA2KBaNtksl4eQIjUuad6d4WVPuHyVlI1i31A9wry3jT4YkRDoGIE88dREXMPciajjlgt7To
28l7ZUyN+TqML1gze1Aii6Vr/cIbTfMFI9G54jWP9yRsoHa0wBNq7v/Q8TA8bLW6n0DRRJC5icsJ
FRYGevDt7bD5xjGcLB9RkJp8pHrKNhCyQxHtelb/HBzt3Tudj5Ns6c9zqw5b30OIRHlG5fRb2dMi
FcaxldtBDeatyVKB231w6u4r2vRc6jrd+5t+62YfjjiEjuWKfqEK0rV+N3EUVnqJvKpvh5FmvoyW
PSwoXJZJd3ubfESykXqFnwML5hOfXXvjbCjYZoPbakt67zlV0UdA/WmnCNJhN4/HqCB7nkNFsOIW
cdj86I40AKqQ9vZWLeN3oroV0lPRem9gOccZ4ZRlkCjLO+4l676Jth0KsMPsqcc4tjecW6cMl0Y9
Ih9uKcFqJp+6qQdYppP+xhHpli8MHbvANL+cJFOZaqFBJxY2utms/C9ID8HptOk4HQlS2O3i/ZyS
4MPbBl0oyU4THPQoVW+ED/RukK0syTDFuy4Nhn1LfgYGp0YdBndJYl9n5ib5prpwT4bhpbv2JlEf
1ZmY+jnDxV6qFlSbeur2KVu3M4rEXYyaOm6Ezpnl4EeJ6NQ7LhJqMEQrVauQeBu7CxhNl8j02G66
4KseIxTt87RfQz4e3MQJofsgGRSgSxrUZ0d2spzjtrlvxBzmPgwVDbEPCQ+eNC73GRxX/CffEvc9
5cA3Yv3pUendtRqmx0rYl62ZfoxJ8zCx4OIp1uNe95D2Gl+tUSIfh5cEyyaKexQdISAVahmcUIzw
V3jAEXPEbLa+2xK93SJtfCu9mdUnwtJg30Anlst4UMWYAKLRxquUUT9piumq15+7jUtYCcmSiRGV
Gs5zpjdThAjVuL5HAOZFPZwN1JTfAprA5qV2FsibcAe6A0+BEhH9EzYG9IkOzHsgS28+Ay7bHIYq
5uJL19fYDCJgMSP1b2oaaFn2kaalVVyj8lrkt9pqtWuoH3xwssAtL1hjDJdRviwSasF29g8bh8H2
2KYV002mA/kzknCxD8MpEwRfgfDbl9p1rr79KceuIb+HsOHWDt0KQj2cdePaZx0U98WSauJkbbNd
M952tg62zENrUnTSQuAhmwpcU6QqaX+5EY086KVpcqw6fVlcJqvQRLJgiIigDXZPoIXePubTxxxu
CMDyIGNK8Xo60pmjmmcQc00+B4GEqm2Cdcm2eJd24AfY4Ew76XTRkTAmM5+y3E8nlCbpUrJYzQUZ
6+ksU332261KjJ8DLrWlYtv3fpsQtUWcSN2mVKTHMDKlNEH4CkuJRxKm3QFc5gB9n/EOprM/uhrr
MMNg5VPQ8ZGotYpVgMMa9hwMT02ZD6KAI8ILh522SQ+N3ju+zQdxiJz2zHt5sCTy3xFwTkpSe6/1
mOyDermgRd1yYGBfY5dW64SdcvavjSWAgH7zQDiMC5Z6tjSwgr0RMJ09DQPzC7SgqtDwJofOeSrr
Qdd5rTZyCrt6zSe3X6cMGQYVARWntfIWYt2qxdV8lBEAlM6P9joJ+3zYugM87E8uQRVjNrIeae2Q
fHRc+orZkpMtZh2QK6yQNzUERGTLPAd3q02C3FtYcgxmEDNROKfnRqPTFEOgIEK191McmM+pb6JC
xWQoVpl6j2mPUIvZXHsETD8srwwsRUsmvTXDOIw+pqns3Zy2cVsCvVpgXO7Lp26GA4prx3rMA2Z4
Jbq4fvCpikqx1aZCNznsTCr6Q9KGZi+GjcIuw0toljRGI9oEIuox9HeuFO+towgtJhZi7ULouWR0
Xh4l0NkT86LxQNwZRUrQVn5dDyXTpD1ZK14DstzNUiH3Q1vv3HnL+KhiebMENYperOEsHT00HKsr
ktKJTXoiizoumplcumQ7iHWQO8cOSw48rancNVEZMx5/oRYdtz8MDlBad/kMG9Q0JbLIs3gN3liA
U1W1uN4oAtC5erX/ClEzyk0VYTYs29TNVt6/rZTtUkDsfSIhexD6GEcjol4N99CyazePJmeotKdp
Dt4UO8JfNS1Y2Po7GLolL1bZ13pFoda20bCH82qKET0WN/yn3lYA1WUn/afBzqfZFwCTRwAzdgyz
yNLh7AO7z6CLPmIE5RT92jRo+UGKRZPqVFZG/HnCppaMysex2rfwHv2EKAeHEYOEd9BJf3AbBVpA
DJTEgyGaq2VY4L5uM5aQNQOEaQ+ul57NhIOgDlY/d6QPpR7oOmE2N+nOo5NA+Qbb+MEbvk018H4L
aR+6Dmh3Y3AedpuVNz6OG79Jl6wH+xG7SXoZImj7Jt79WFu3q3qAuaXLUEg1sTg6UxpkXMPGeSP8
LI3zwWh/T53pS7eiQizXUyyb+mVMiSg8BYY7iTqT0Y379+7K7lrk8L4kS4Tj3rTmioIhJcTxSTGs
tfM5eE6zg/XlcxyvXjZ0cVAOblyxJjkFXVRt1ksLVPS2sKE4dS3IGSlvUOsw9ugt/m03rGfe1nWp
J+8BdWqdSY+4JxklL2oCTrlytMUBu6EN2KMs5AWXCZJfo29qWh+a1R5w8l/0PJXrFFVEDYX0w/0E
Ql/uQ6QfJ34ebmIfR+aJtiNk8THSLSrPdx9iRa63FBCwqG+mbMFBgSVeo58NUKLBE+smVax+p+EK
6HCWa1PxlrPvrNa2MHAAQNytx6opmFCTzR0qiwiMqnZ78CbmvNO2qc+b7Ysa/3NUBlF3NXVePOCj
X3LAuTNjiEJmPGOUdZ+rIKgrKj67FZ5nRMDNbIJF3LZUUWNIOer2RTeILWn6/ius4UJgKCzTBqdl
VduHFRKk+yc+siVfmyS+Fp+85KnGKeIH82UlK5hxPPB2XYx0vg4YZT+Nyyv+xOEwBOE3YLz4dMjI
K7qYtKBQDf2Owoym8sek/kJgwEMPEAK6URxg8eJU1ytSKAAGCIoCoDBvy5NBmkfmjmgHhI6XYtCI
y+WwIc0QyMKq2va3Ab5vIFT2wUfubgZkb9mBoLwT/fgJJKYuvdbGRUDmpUTcgspJ7wEGNmJ5U9gO
M+w2TwR5ChCSPjSxvG8XK/ebjdW9L/AtpzZ87Sxy5SiwmoVrB3oZ8JrH1TWFNmH3oDvuP3Bz3T57
vgsN/T5Idta4f7M2cB40rf1TPG31PWydjjPYgDCMtwez9UtuqJOndhjhpbFmduIOMK+uL2tvOY7L
XBIs62eH1TESO8gEkKoFzhcAbA11ehO5Zrw1Par2rR/30pE/YOiQ94PeeYOOKxghnLmfHk27QXHe
8Tfgx899sP7EFo8U25Sqy9AvBXTKmZEhrBLiKC4Ihq/3vd/Cp5JRBZOGGAnVqIFUzoGjlGOTrnsi
9Lx3gAXzdJzRYVoE4nTDaZmaGTGNpkMnYeZD2snhYMyxE/xIauhOwBCxmU7dNvPiDVURNnsYnAFs
EvSmTgJRxNAvE2eCD4mn3hwY+JQdWQ8oaZ08xHTgiL9wuUBpUpAJaPXo02srZOAS224Mncrw0CJd
LluhYUKFrsyzQ6U+pcN2ZAsVpyHp2AWFIow4B/FcG8CINfGXIoUs+Ql6KJI5wrkRAsPDaUv2fEnf
NtMy6KXIjipyUSlkOY7aTlb473U83/nW/kxR5a4c5oHIVTkqTGiyugeMEQF+/tlT734avdMMSDN1
ZZ2TmVaqY0EWTD9DHacFdXBd0a9PBaJSHubQv0VSmlvBip1XbuS1ZSNQiy3+nLnTSE+hqxBhSZy2
mFTQf3YJphi+fZgZy6PI2CJtPFTsdpZIcCS1KLgbniND3Z1lviq3GdtTKPqkHNQIDrAMd0TM2OAM
5NxqGuBiQv09IoLzmA7brehx2XGo8mpA2sUcf4eBqrzpFbwWm8HkiD2s2hjYeYQ69DFKHHnHYKxS
KooGputqDbE7P7mhvAJd6GSa/op6+TRjnX5s/fhCUWquA0By1FEaM5h2r8Uw7CSdjn28djjPgdwJ
7Eyuvo+j29qLWOlNLqv6WKksHZo1C1lw56ixOyFPcKsiDgRE9XHJURf7zrSWvvG3Y+ihEMNUI6oc
vH4xj1MVBvo8IS4EPeqVFWu/+qD5CsYoAbtf3OO8bA+dZDs5jAVvY4WA0zk3wUtS++5P4GoCbUMi
SjR//CsBNZiiDMpG5YWHsY5cKOM9nU8LKgbBd6Z17h3C5C5o1GEWnkWSzNLu4JRzWJvbJo73gR5u
IKGPCgKMfZ5dhEmwGA2Ex/udrBtWwJsCs/C2v8UuDos+4dZ7nyz0hgD823s94+4uhdsKQKdvfeOz
owaIg9twDZ4lOniYdTanaIiQCKS2qkkU5hDzrG7QXnxEbfDIrs6tuKyPS5QUKNK8HqngrJEZZsbz
Qw3aEJyJGS9HKwuajGNe1/VUGBQ2yF1DSaUb+t7NNiqtXFaYA+NGg530vPdSjl3OrOOLXtsWuJgJ
1aNrtX7CnPRGNuDWzDz+Qnv5oLrNO+vZ8O5CFFxzMrjPNO/cJ4cBpdN6nWbagd30LKIPVg5RiUpz
Ah5ENmxSax9kG7dI57mOClTXOg8LU3fx5H6ErW3Ltek6gP3LHpOCIVtU+CjpeAI8uWH71DuSzthQ
hxjerKF7gboLbj03Se8WYZc4h1W16E7GHgOgRbgp+qT1h6ztVtIVbL2tt7t57B4AzmIv0MBw+QIs
rFYPiCKYYEEHu/p22AcCWKkJ4jyZExeJ28E+Fc/gMBdAxh6wJzr5pCwybRl76n2snbVZW5heL0vp
J/MnT+iMXi8QLyQK0bAuTbWAT+DOPsP52N2j7cvpiByFQDJME5zmDiRsXUhneVxEqLJAsxJismpd
hr0jvTR30wUeS6pA6+vnQytMvjXwSSNs+0hQth1Z+wH+BKuwDxKZt6vB8AREHDsJZ+c4nXOxM4GT
Gj+rfoWprcEwIXQGBtuJBdawjV6SgxjhsBTR7QJTlXE3rCH+vZ5hgkHTNGtRRGUddrmOqAtNplfX
BXDnWUJyZ0qeNOJCMxvC2BWcQnvPp0jsIMQz2ZSO5FjDjHsEi+TFDRQraxxouQgWMDnupB6Py+Df
z5j4Zjhy/HICvJd525LkVsce+v/uLGh6kYl/KzRw7Xppig0NEdx6inDSECwGKRJW4NrlGYj4E+n1
2TLSKd98QFRbvQFJcAInw+gkeKRg5hTrDPMsZrHY4y4HxAgJcuid0d1nIx0iZJ4PEvsNDJkSZr2b
oA9+IvUMkMWKCqXtMROJUhiswaqgSJOtPgQ+aVECaTVVi9H1bkCRGGY8Nn41JiLcp+PqHXqKQgfj
J2ozi6IeCW1dK+6gvoQ5nGr8ZwxgT0z4VbR6+RQ3dzgy9xNk7LhJuvUG6kkrAJfEkLTwdMLyt467
Qy+CPzfsy6535XefaP+RsO7bIjcDucjKZdGFyVSKYWxYPjMPrJd0MZlaZNKUifVo1iBw/t5p+G0N
IxA0Df5cNHAyvaNG2rcxQv8+SeqeEqd7AWIrC5SoTl47MT8FvK4xezJ1sWz1gwjXplgj+u474cVD
cWL6b/hmYeSBGoX0ddmYBRoZdrWf0s8NjjbjN6Ubw3BId2SPSvNmU9eRgD46EcEcqBsyCgt+FAXr
raTtg51W+aC0C0AD/Dt/XncDHIHTloBwsGWN23yPcC657XLXbuttaoUQuZ5XlVvDPnTwriOFsTIX
C8sCsIC8+YOElxXl1ELiStntPpFAB5omOMI4atun3sSzWi3nBCoSyY9cxFUdTGfSyNOqu7Kz8Vxw
IFwPfPA/E0+Zs7M2ovjtIwv7Ca91mLJNRTuiP92GETuSNneUtjW28iWXm8wWp/6QZnhl0b63y85j
FKc/OtfO87/T9BqjlprDZocBJZ9n0grmWKgfEP6JzgkIYLpgQOE6cw5Xl0MqBpgqB9jGWCAwnW3T
7zDieRiVLB0VXtp1fevCEDg2mDSjFEc+96XZhofG0OQYUp1m4RYcicT1QARfcBoDDDkGSA02jBp/
g1o7mQCtTMldqAjGTbrpyt4lThEjz65IXYWtNb26b/FEv9jepEVk0hA/0/7FuHzOKXHqHDKqEyfz
edX9PonaD0OCewkTzrxRvXPqSYLZlEjQ2U8j3mxZbW4ifoTWTQORGceshT1MncRoXqHKyJ2G7TFg
mMtkHNBwqyE+x17nl647JV4W9xxgndNun72oR+jm2VgFICk8IdC6A6VmHNLDpIagyVIwFw98VMFr
6K9gUthoYTvm+c55+W0a0RJ44eVjDMe+TMPS9XuDzLHXVUNUyOohuowhSB477incSJ3zErY8vrc0
7s/NBEixgmHGWa5BgLt28OdLT+b6hunIQZaODyvdJia347Cmn3SBK0+2rUbcAGxwK2jLMbKwSgvY
zokBn0vV3QHDR1qSuA5OE6dJgHkJDZ+mhQw7b0G68ODEMNu2ErQd0m4YkthoZ10iPsNoM3lAY6A4
yp/63QBXQ7SlaW12mi/mooN23bm47Sov4NFtK/vgG/Ovc1vXyAuioVDZxCP5WKEJXQNv+QBoK3IL
e+8W46HOlXu1QpMwqOYGV0sipHAI3lzPIkhwmXU1Q5JTDnxBWYME4YY5XU4Xn+VciO1/U3de23Ej
SRp+lX2Axi68uS1fLBoUjUjxBkcSJdiENwk8/X6l3p2RMCpyp+62L9SnJXUSSGRGRkb8ZjsiHbiw
qtG6N9xOexNoqK61HP/DcgwQO8ibrWsLqv1cbq+DzH72rPYTiAGdNmqwMeOh2lRmb34tzWLvqDeq
J29GM6Cf4WjJa2KNZBGOb0nxkCvyuRe6vkBTz9nKkqTfM8tTg9W+D5DeWyf8g6VAn6k/8nAI7/Kk
4iV7GVx7dZ/ejqqLkDl4yCVtEKfaBFlHYq0+NaUbDqtGKvClqzhZAtpqloOCzd2IyChdkoiuQ6XB
2BU2N5FMyEOijQeEkcIlnSHPL0JoVwVHl6FE67gYTtuqoecLduvN1Ktsyd0ffIwO0ICDYJXQq3yN
da6zvewH7nFNu9bTxDi6I/UGFORQTWyTHajInuqcgkJsb9p7yvXuGqgDjjX49mmPUZH1i7EueWji
Md0APW4SunFu/D2qmvZubDSt3Q1lQZU7rxMKN3+n1daqySLzc2/JHlRISe/AMr/1wlk6WEPt3FOp
JZr68Mp2FNwgmtN9WHWzq6GlEebU1HRFGw1XQNOUfZ+O7nNV9906tyra1M6oXKWpI44qKMl2aQpl
vK0lO5xuQH6qGY+LqSFjDid7RKyOO86ia+scne1Oz7+FaSnWuFL1B2dopk2px9k2yw3zoJV9vHab
UX2eJuuNY+nVMbx9FQ/WNdUHjvnKUOwvYxy6hzrLcw60ERSrktj0N7P4WpGhddP1lXzAOzzg83oK
lQZTe1IGvUJwO6j6674ri7dkHJsdEqPC4D6AxIDI60M4dUQbxDmKm9JwxKIPgu4taaP0wbK77kXq
6BOuzBL5jSXFTer1+jAF/SosA+dR6vawi7s63lGuSlZO2N7n2Fgf8QLTDhUbfy+1sdi3hOVD7gw1
tpgmYCPLCtKN0Qh5k6q58hY1YLXqtAu/qrGLZKteDvT0VGlw/LZxuhiHQN7nkV4hjYjtxTprZHAX
mbm+EUpKawLfzYXaNhxjwEW4aGV3WsyXb8sbneQZHYXe+dRr4SkLdOL9kFKgEXZQHuuyAsFig3cx
nUp7GDUR7a1WtLSouN8gjjmVdzmFE+wuRlT/m34wkBcOv4D7pWah5aDl0qHcW4mZPYO/q5ZmW3s8
s/XWKHG9tMqqRLZfqw+aYkRPZtYNzsoNlZhELLoDmKWecr+xoNfphP0+D9vhq9Pl5aMGzPKmKMYB
mdwbQGt8b01VliBzUR3y4v5zWNTFD7VsNeB2ViZ2RqV3NwbgHQoNatS/xA0inEtb8VL4axEl5bz7
EVljdxtkk4p2pifXSQ1gzkKK8h7aTb8wMgFIRPbJsc8srpJIHCW7pNO472MPHxz1gVDUqGxtNcm1
a/ZXs5pc1VmkEzWvEXfNPeISRrmMw4wv1kiXN/DCz0rrjDe55wALo0ayqO063qtRPW3i1qiXk8y7
DTrS3cEdaoWEMIpWUY+uaZg1yapSHHks46D/hK6oODJSeuBmZ3+17AEnMEuJzWSR1UJ7AiWQUHUU
pnUXubYfOc2zmbTZMgJtu8rsCHZi4eKb3GnuvUq1rN6iTZ/eRZPX34hknF5b0dHyTSfx2euTlFah
4d3aKTgKR5vaVdMA86ntRN0YaS1uy6JAyraow2Wv2tT/nLa4RjnVXhSGCNcxzqgg5dLIN1w43Xjd
RLsp0B2KCJ04BoEit0Mokk2i5XQQpsK51bImPmRW662HKmjXSWMsJcfDsuvG6LrRXNaV7K1lIt30
Co++Il54SDLeVXE5vIaWpCo4VlW/qJvW+9oHMngQoY6CW9hnq6KqvG9hbFk/0izrj9IYg7sG3dJh
TecLldaw8MoFq93bUfs/JUOumx1rHjleuXmZvYmpjz8pNOjWkXJCE3p1eqtEzafEU72lkmbOl6ST
xfJ0oVkHdQWAP9CQ0zW0SlDynqiQWll5NxpFumxEze9B3dkMCrHe0xT9EXeiWF2grmDWKN7amg4K
F6QVd9rSvYmnArVh3RhWodG3P/ATNzejWhBNCmp0hEAeAd3YcifyOL7remmv8lg0q0DPKJBqAPcy
QLd3XF6jeKdQhaoXQDOd+xBjuVUj9HaTtPAR1vlIKhcXVBT7qMjLq95uiddmA7eRZdO+tW5fGQuk
x7VDadLz7KmC7yfF7lZeCDxPhkq9pJMwLXDStK7srGzRDKjD/ehN3bXZBwnI187qada15loZSvUl
wMJ4TdeM1ltzNOqQQj5XWIXVswpjeazcB200wjsrTSbcyazmuomGLFq2lnnC4eXiOGYmuE18fA8J
nYZ1W4LGMxVq87GWKZsiHJqD1g8RdkSGsfICErsePVfqaXm1S7O6RGdKWuFBWJTmaScrK8Bw4Srv
iuE5RhxwUQ6eemrugXiK1fzNSGz3OI6O+CZLkOBLJzuFWpNCSiPUt8QadAp2wh23pLkoDuf5j3Ho
csyxk7ztSae84pve28rKoj27Mm0DjIrVZy8NQur+aHXVVy7/IGWAE4alvlfjb8VgLwsDTNQo0+SH
1hZiBQVwvBkru2oWhe1VRwdo4GlNDelCy3r7NgmwsgwH6rFG+eCFAZBDusPqU0JTmU/TKt4jXT2w
taUq1uMAiMa2A0tdcF7G34WhN+TumjU9xCA2l+ko5BsmeuBRnUT9Su03uqf1Q2F4ghIStoXyHHcE
2ywYI8AlWQ/StCHXhMdxm4qQdoA+1t/VQdefQjF0m7DK3GusIkkq7GI6WKALdmrT0EErapA8Kk2d
xZATQmiDxxRUkiI9KrzhFbgMfWGkSosXqDvdh4prbzpDqieoV08cqEWJnUZorUJYLutsHMiERCDX
A4g1m8Zby8LtpcmxotTcgZKjlMZKMdTqfoxJgoEJJbwy0LrVFFfGsjbBih+GEFGuIXOwO+D6u6jb
TGtWudFRFWWFoFWc6N0D8tomNptDYx1dhcZZU4/dk6K39pMZt+m2n0r6s1bUUkuAOTYtxlzuQLI3
V2ZZ5986k9TTHlvBnbHptjk+uxwLFYws0dlvSkAWHFTjVikibZ0x4CrsZHMgvzs5WzU4T9kKZSFu
CdG9muL4EgoKMpETM1ke1OZcuNYL2KXwmstIca8hxEzpMzklnBL/HsWV3jF0U+VY1HG8HhzgeWFW
ZPdqW726DVDbcSKtc0IlW7P5PSzGC0krpY2vE+xfHwrz1NqsURxcZk1pA9MCA89dKrE2RjYkL2Fj
X2lDUd9wT0FKqlTsz31ZJqs+bePvALykCSIsbPejdMaHpNYUkMStptN5pwLqJzmYJ4ACynWWBRmF
cqPBJi1ui9uiB8yysLxJADaww7hfNJTDyJgb/bMJtfBbFCTMQOyEX5VRUq5ruUZFWRxsXBeQkclW
q69MnZImpd4hfDEqEFEW0j03buHW+zioVLacY0Q7KwuNZucpVOMl170FWufckOzIvqsKLVu52H8C
1RpVczlFrgqkLeb0g0byNEyyfFWo4907XlQf7AYwsEjxAVrAU8MRPSftkrJyH7WSMpMSa7QL+FOI
Ap6X3SVB1tA6r2miuBSuHzP6OJIGjeb0V90gcp36WWusmkGKdTKaAPaqEE0wI26pawJYoMmSDFr2
1IXhZ2fiwoz3kiU/A4ulrFMkXL8nzNs4vHXhrtJi1HbCSetoWdiRdc1i9z5ZDW7PUpQaL89dc6EU
gnuI22pUre3EBZEcdO661Wvzqu/t5ing1Q8QYjrM5bL2hWJyCrqrA2hsgNFc5ZWk/Apf5cGIkWBz
XUC6sqslxQIn3laDeHD19k63lODQDbGxRtluOuA9I57LyQqWUVvwi0OhsEl0ZzWEXDu5rKbA2PLy
S5dUXbFsR/fUw9eTXa1azVqTcbIpctBZKXWfx8wyo2VnoS0V4Fyxkkpg3Wkod+xzQMOHMWboMRr1
TTeBxo4atJcnJ+JuOAFixR4rVuRjSCJ9KDVFWYjG0J+wDjEhUCBkFrpVcN2VXvEAC1y8FT1spIVA
7PoGv2FavQ0IorXp5vapBWWCeZpC9dUAonQn6mAE4sGJAaPVOiaa2S2p5KuvSTP016YpOATHTr1z
QytcssbFneGhWFlBXn42krDdNIBrrr1cxHcDucUV7XuqznqdKQuDGxtnB1310FXjNQUCd52nlnPn
DY5cJaMePlYkVs9lSQV7NPCZxNRn3CSV7b4hMYEDBpjj7xAW+0UIAmdpT8gk6IEpNl4G52iRhcK+
NcbGebXrbFxIM00hx4zw9sC3FNHOTZzoKQ4FwrB1QF0YsWn9frQaOIK6ZeypCAefVS/JjqHhym2J
8crLZKdilUMZ/BpWRgGowWwPiTI4uyY/ga3MKRwpLffqolMoJKoxD65YSvJNAFd9tNysu+5Lrb4a
C6O8ivOJLMDgNFSkAsfG0cwVPA4JVD4vl1z/2u9DJJMD4onJt6HPwrVMa0BApmV5SxIWiI5kV1F6
Uqbjwt2ByfsqagOjKPTw4QV4VAxLzrQvWubFb3Wc3pMAyl0zWO0CUdTiG6D05pB2SboPYsdugPax
TzllXbVatB4iMW5V9NvII5B5jVtsKNG1Vy7lpCXhlA51AKGggfZysqXpNyhFGvsBlsorqXz03QPV
+ATf1cBqQKAFpLohB5RX0Wk4cZI8AH0ifAyTgf59qyneznCkuRodfiL0fJfG4CC3XNKLG6lDtpH1
hFGF09kQa2yn4Dpk7ZUxrXVOq6ldcxFxHrQqoYcH1Sw0Bu1LA3vyU6nZ7U52mrEM7ThCs6vg+i8b
izJlSnGmKiIQZ2XYM6GdKf0T1JsN348pcIdeogFvTdUC71axHeQ4cH8Irgj0On10PbiLAT/+UNyK
KkmrwY/VlQGiUVXFrG1NTu24hOgdvcVWbu6Monc3OlBo+jFevtOSsESnuxlItj1bXlVsULIgqMX7
+nTHorAyXll11X8LPD14CiMrxyzAo2MnHbd6q83J2VgRCDVd1kyGOmr3UyapleinenAt67u/ip7+
6oiGzbY1RHI3OL0xLOGyTKuKauqj0yUZnhCt3FE7f9MjzRBLh0BGfUUnoQyCKF8EauzhsoGiw05H
J4w3BJYC/q8KqisOIP1ouBF/Zmmx+WRXXfZC/uIuK9WtV3/Rs/bqQo3CXRd49U6URvsjmUDfgGsm
UIrCBEhXKkBNtKFb67hjLBUIreuukvmSqoqyzaOw2TfAtFdloxfUtqbvNe19yOA5cM1BDLRzutwm
G3Q1g7aqKbLHjj5otk7pRsASzOkQi9YsafzS9tEXAdnQtWp1Gf5/inldD6d7dJoOV3Dl813SGjFX
7ZDmi+vI+HlySnqXrEI6VqRFRzKJG7eNu6+xl8qNwFthPSpK9Bi3gJLXpUOnXRrAGROj6q5FBdje
BUS26nM2SNOG8YOQyoudkUm2daZfIQsQXRVx3TzJKZIwNoR5DKEKXeW1WawctZWbJBmj419G23Mn
N51416ANujQqxduUluNuDBR9oCSD8U20J84nuvHtiebQBjEgrtrCxbVVqvZbGAbxKtNS2BIGhlgj
0pysMMfR61eiQ77m6jJtIAgbq24Uern4y7RiF6Ki4UGL6coNZ5d2NOhYXutW5ML5D/pnUP/lUwhQ
ZvVXDPhGFupgbxOyn20SRYBBGi7Gf7WIBLiRkUU7CSTPTwLwx4qNf6NmJsM25iKz7WAW/S1O8D/s
4d9osf/gI19GW74rv+cPbf39e3vzpfx/wV5Giey//pcg/C/s5dsT3fg/DkX9/cvvnGf+r7/py9Cf
/xOnY8QObLxUDe9kLPc3fRnBlhMT2UVkXoVUDl/5V/qyqhKtMWkiXCNYwXCc2T/py85/2nChXQ/J
Alt1+PXfoS//TmdXMEwiriOxPNPuGXC9KU9IuHvPoZBFlqhtI3dS/y3NjX+OPlMKwXGMDk5QKcc8
sT4LluRiBMv8yzz/z4r7lXh97slPKha/yIQ0WgcDm1LAPZHlDqCTu2osx7pw8JkmhEGloBJ6Hxzz
LHktUQ6m6ghL7bInP73RL09u9A0Fl4AnbwYSQQrCB1hqH8mQnJ7wn2T0f075TLzDsyaTKkcW3lPn
wBxhUIovWa6ChKFdsr/s+Wc894GfoEwTP0IbO3kohnTjYBX/gRbQuc/Kgv91ctySAA+wNDhOGdSq
wDQ/ITDOnvvH1vzDkjk3N+gR/Dp2Q19uGuPYOzp9Qa5Vk5FyfKK9HqkfrJvf9ev+MfsnIYJff0Jb
SDnlNo340CknXErLcldbjUb1OW457k54Z637qqhOun3/lc5M19x8I3PpRrbUlI5J191OQBOptZjj
31H9Ny2K/8MWmwuIYQid57llO0c1tOG/93iX1dYHmlI/p+QPC1Wb7d8UbYHOabr+2FTaWq8oL0wF
pmV7vf3kTk9FDROYRDy9S6tkDSMV3OUu674Fwd5pN/xaeN+AG33wojOF9n9+t9l+57LemBONi2MX
VCAxh80UHhSo0MmNzUXVMr5SU15Iape9vu/dF4erfs6WzSpyMfVaeFCU/v5X1VunvyNoEUa9Q99l
xG3sx4kf//73/jk9f5q2WfAgvQuEjPr+SINxbxhfR8reNjNiyAM0Qm2AMw9fU6ldgDUbpSuXSCcs
nEwu1dyjI1d9oJ7zU27oT88xizOAvBOl1kcafOJEjfAALFcLV7RbzWaGIH3p3Eeo4B6BhFHqJp29
LtCSwYQOhb1lYAYL2QJRs/dpuoHysyBren+GnDO7/KdMxy/hFTxHCj64jI8Vzu8LvXb2A9RjtzLB
KQGqazN1OdQIL0dl+aApWbfImh6ovJV8Qu/iulGrH3HpXcelePGM+F4flZvOi19kEz4pDToqMPDh
gVwN5JJ1NB5cTblxOqAhMmr2bWA80XP5mgp1NVBIgLAqX0GrrKOsWnlRdOgUup1BsKvdBCDVdGu3
8oG84AoA1rbrnIMS4RSoqFenGYuR9KDmcNv03XYytWOiNK9xXt3kJU5nhl7tPJBdUZwdYxudpEqB
MZNBF8+yT4MybJDNX9cW5jsIZGz0TF5ZcXkFc3nb9NWB6uWtoeX3WVZuQtQOgWcFPkXjC6PgLIZr
gwihG2LIqfcccOj8SJgXoKm6TBc3apObdJSMZhFA4nr/m5+LgvPALilXWSOXeZrgGz2uKVOI9UVD
zwXVkgGOpUdm7psDC2JqbUiY5efLxp4lX2YhUtcujcqv4AstIju4dd34/v2xz+wCdZZ69UoD0c2x
Kh9hHNQfMP6Ljgn0iDsqON5HurNn5v2U0v563AGnGx0zHBt/HLxjZ2ZXiZp+oJx4buhZRHbqRvPg
dlegi5VuMWXFfQfCbXXZ5Jx+6C8hQrGkqyRG2MDYdIelYqXUDJpU3aZAFy9cN7P4KC3XKytbq32o
vz4+m2CG7Pwjff9zk6P//vwdblyIcUy1T2HBWnhWWO+GOv33nLz/cRiqs+1LSzrB1zJr/Exmp/Lw
wrbD7+9P/LkHn21U4UVjrEZd7Wug9qlCTT7y3+UHZ9KfB0fN7PdZcVwla/uBsJMFGsZjPDlKu85F
e9WcO1omhpIXpxqQn0rv25RRnShi9YNc6NyDz/ZqptdjYhZx64vG3eY1mO6GxvAHwfjc4P+yR8em
Sl0G171gQzFngu/SjKtLvqfpzXZpYMkapqlLlKnqaAdNzlolARpP749++nD/mmMg8PX7BxU9HZEB
oKNPfbBDcw9F8Cx9qNLkQKfqx2DGV3kLTNSiAvuBxPG5yZrt2sa2x0lNT5NVpj9YT0sjB8v5/tuc
G3u2ab3CCdMB5Iuv1yXR3kNVoEBX8P3Bz+RjeHv9PlcQb5HDK6GA9K2Tf8mFpXyenKlZZH3grqdK
qpuUZYYmTqXfuhgEBIsKMuQytbR7UobqLu+tYDM5NCflZBu3mQrwMi8Rm1FszVoA7Bmu6Vy+pXSq
aJVq9oULaBYQgM84Uipq65eu+z2UUC+6/iP3tj9fxvDw+31Kgk4EtQdMydedVNkJq3bgjDufVGQK
bJx5rzsoMuusVJv9+9/gzAd2Z8f51A7Cyyn6+fAzF1qt0nFvEfu4bPBZjMDiKzipLXHUjnawVGqn
XTQusfn90U/79Q87zZ0FCc2AVAVLuPVhZ8aA8ixxMIdWrJpO0y460LGE+/1rdIlFj9NOazz0Cm4M
0jaRegF99f4LnJv70+//cqIHlVG2sXQb32lHnY5U82aPECjfH/ynJ+mfpmcWFtCAG0VMm9T3NM/c
q20Bo2yIvzl43y2MqpzWiezhMrlRejPS+qALaVTrLKLR8v4DnHu7WegonIwoa9e1P4nmvijrQ5d/
5Lt0buhZ3CiUxKxr0bZ+4ZjfStV8o9/59v5T26fH+9O0zTY3aESjC06qZkkhu71WjVirGLnHfVWB
0xNCZ12VcBRWaeI821FkroZKqxYpwepKQSIRNSUoGt4E2wt2evfgiFy5AZYebAZIBdxuRgUxqUAs
0ePjOA7SejvpNn6npepts8h6rPpArLRpqFbIqOnrXqGfFLmRBQIJtYVea8WupVq+AjZubFy0vNCR
qSqwt1a5j2AuLVqEfm4Vj24JDdBmJfTJfUnp9nPzAy5twEJ8KEbZvgTpMF5plVWu6ASM69FVv3Vj
kyzVwUlWY9qUi2nQ8EN3bNgStvfi9ALsCdwixP16JBZl/1XG8BArEV942jizDdEMSjaOsqh8YBTp
CjkA4Byt+CDSnTmYndl+oEPumn3alz5yS2JJU9c54Z++Q16l5oCaEDzgMoiQ1ODmMRVRuH1/QZ2J
Us4soPd1ZDahapc+oTzaQ6CA8eSJai/1/oOfcGY3OLMQrqNkmWI6C6KnDq4VARKj0OuPDA1PwfQP
22HuAJfqQxH00DF9SvEdmMsajJznKFQOlHGvYaL4wdc59xKzYC6nVJSqozVYj1d3XR28qnnxeNkX
mAVxGafA16qh8mFeGJ/d2hD3uToh7GOnHzlXnnv6WawbpyrNnXgsfQQMr+EuvSWp+3zZ089iXV2O
ejKE5Eh1FuuHtgNhPQJ2u7G4HF92kDqzkNcZeuqgeGj7eqwiiIV8Fb31ulyWI0Df99/izATNdeQ7
pXPGetRt36bBDrBifEq84QOjn3Njz9b/5NhV3JeMrWSIr3ZJfVM2l1X2TXuWwaRgHUOb7pefZMva
2kaXXYbNU/fs16PfSV1lxHzd9rO+3Qtv+BIa3mU5iz1b7rqUdlU3qu07sQfALAjTRTIg3nHZhzx9
hF9yltpTpmB0IWJVkQbzCpLmctSiD6yyz33JWYg2BtkjWyts31KKZFVn7W0wKsUHT376ZH+IZD8P
/F+fXFat3oHo8wHClbdDQCMl9CA3dJ6G2I1nQkx0oL68P01nor4927UQSDDL6g3Ld2UFujAB1+26
tXILYDPfvP8jzk3WbNcqnpeCrtcsfyhjiGrVJ0X3vl80tDU7s8IYmFRZj3zkSknRNG3Q8rNAYV02
+my/ujb0E0RhefAx6Beamz/0kXbZMTK3eUgjuIAAM2s/TwrUeoFhR6X58v5z66eZ/cMKsmab1gZD
ESW4cfkyuc5bZ6u6KUTnjZ4/BhFKR+WNjLGw17ZSfNeNr5nxrJrTwbDhiQFX57+qq3hKkdf4IO79
7Jf96XlmO92MZDGmiXDwzRgWtpRLFwUUDVjQ6IG0Dq5pVJjdnVMl+7S/zXOQ7HgEdJW5RWomqU5N
jOrfdHr43/qbaZ1W6S+7a0iSYrLtrPBJDjZFZhlwu5Lug617Zqlbs7iQm21ccpUs/MC1bhCDuxp0
5aNIfKaNZs4NISPk86CIusJ30RL4hoRAd1Jx+EJxPt6AaaEGWiGOBJv5axT0j6ZWfkI3y72X42Qs
SwvhKKRr0HJLETvobfpWRa/FK6PUh7teM8Nj0fD3mtZ1dkVRfo4bULhC6q80G26MqsounKFZvJE0
/60uqHMfitAPXYe5iUXc9MHgp/X9p3U2izSTKOwKqpPwK5ndIFAFIoKLHfI24oseDpftXHMWcwY6
SBBBh8x3Qvmlgy5mD5/e37dnVo85izegXZFJA5LmB9JbCy8BV1R+NO8/DTf+MDfmLEGI22iqUBfI
/I6e5T5C2P6hNIrkRleQlClRZkLPpinLpedW9aoNFXkLAjy7R7kIndOhzDYDuPEVGnj21ygu+mvX
yNVNGFM6bLkJgoXQHi1d6pugHb7L2kCAYYBAsRLQLTYivqwjb5qzyBZmKK7iL8Pktyge6BF+JhcW
y+bOOMCncyOrw9RnF21RgPxktdkHAfnch53FHGy3uLlmbeqnbv7dK70X7SPvyHMjzwKOOkjNUbsi
8cPaCtdmY9dwpJrtZetR/z1UWk7tms40xD6cEbHWQiyiEZH8aLP+9KL504qchQIjV6xyAinuC2fT
IxBCVkNx7Jh3e1ru4sSKSVAqKL4Yp6M9BnaLApcJPQ0+M6W5VJsQB7NWkGSpH3xyzWhjoXgQehHE
LcD02gP7FGLAYwrF2S2fATaQIy9SQ38I+mrdUJ3kJ7Xuy8DvIl3794/VQmd52eTNYtGgKjqI8izz
5aR+Rf9w2ZxgpheNbcxCEN1oLTHSIvXrvqBXjtNLrF/2zY1ZDAIBGtpKmqd+UIXXhd7cld1lcdOY
BSCIXAmS1eIUNyn5uEg3hzJ7umxCZmEhI8BEcAmFb9n7wPSrC89zY5a4FCLLtcGWqW8AOYbDJsI9
AF5nc9lTz8JCGmA1wYWT0YsK/fDuhbrc82VDz+JCXlQiFTVq5uqUIhPSpYhNwhxYXTb6LDBEVuHa
stdTeMBgtJsivTUD3btw8FlYKAvdRnu1S/wxC581O4J2ctIfuezJZ7symAbXgB2U+2OZp5sQgLXh
FJd9Tn22K1NTBf9GVutrides+wEpRuGhOHbRk8+xpBNVp9DWYoGwiInsf/4VId2PWoGafdref4jF
+mxzBmGZpp2dx76qK1sC8TXb3rI/EWutyt2rWY235b7BZIYYDf5/HbXPCLKt9VFfjuGENCVXbKEc
Q9TijM7Y1ihcDs2bkT4yQkZh2Misa51RbKiYht3tqP0u8BLZG9o1NBXcZ1ikxXPB7dMmthspGqot
mmOTTwAvc2tXdPte3ZxCdeMMi1JNtvzOxLJQBnXP+VEZEXq1r7IonGXd3vCHemqSIKAw4I5f3eBN
dZ+0QFuY5h2X3WsOA2Ny32q5x/thRfRX+FguhOoqiU7HQtGdbArMLT+9clrEgqqF5EXi8j4R+5T3
UaLvwVjyfb81HWpI/ByG1KgFQ21a9MkNf83FUoznsJCxdQUlXPH3NGKMp9bGtjXJX9D+g+UkeoSP
N0nwvevLDRPCadar5VWQmThxqYhKBpDRqqtW3XhByH9uTmfcCEVA9NldoaHLJavnwANpWT7r1j4d
wuuOa40mTsQj+5lnCKmvhDD0de2lbmDg5tZneJOHIEd7ocoRrocKEUIraG90+9qhgRShwWRTQe2a
bBmidycn/SSwvztNoYZpCJeyTt10tQ1tdNO2nxG/W6jDeIDPtcoi4IPlKi3hLeDG0724qY2Wvoca
sLqqLiwq/Lwk/XKNiwbavR56in6ThNjdBNYrfMcPju7Tov/TZphF/RBxTSjiXCOcdnhEdXmgA4WW
vIHm7iKuoxZJDZjwl23r2RngFogR9GBC/DQKr5GneTJD+3DZ0LMzoEorCHpdk/p2F5l7uJdIm0o8
ni8bfXYGlJ30bOTUuEcrxYsYENFoxQc1WO30hH/6ALMjoKJpbVmDEfs5az+S0RKHgSs2WNRZMNY3
p4ynSY9IrLV9tIsm7VZrP73/Vuc+/ex8yGSbZzIJEt81sh/0vBQ/8JryUdhu+sPA+/nWhUnywVl0
7jXneOZ6DEy7nOzYd02vOgzYth7zJkCrCJrLousUeZO7SbwMYVhCP0UCkj2pefsSywiUH7RuD8dW
++B4OfPic6gzbphZVmf4QavQm2/gQ2S3KBVmLzGW3kTNMcS2ImsuWztz6DOcZ2SWxiRHbWj4Aiv9
RYzhl/c/4JmDbA58zlpjEjUgFl8LkSUUnhOiUwEJ7sSB2qtp7e0ULxtXSDgWH1S3Tjv1D4tVm0UL
WJ9j4Mo08/U86ZcAXOg2Zhc2Gn/6fP4S5lzH0hGoGnGDHYrPOXRboeqv78/UueeehQcjqhvFNbvM
P9kiaHb/Sr3zg8V0buhZbBg7JW0TU0/81lE/BU2CdpH1URns3Niz2FAkTd2q0L+RBVOf0effZFX7
QQKnn4k72mz3a4FbdJlnxn7t6OJKjipMawubvwbZiXWU6HG4UCCqS+TDKv2kC3x08F9FGc0SySrC
fG5bFJGO84EiVspY9WtE8pGSDr1qRVFB29UIcC/MPrQ3KS+xGnQtT9G1roIPXuDclXqOp62bEWOs
0ov8Drn21ILrSSRBEgAvAHch8yP5zAiggn+p+BimPf0EUq3BfrYQT0gs/5RRTRCJONWbyddT5K6v
Ejz6sgQxBXXDpbq1xTp1BE49GBWY61Pq0LvB8pRtxcarSO+7BlMvk558Y+7a/k3t/puw89iNHNkS
6BcRoAm6Lcn0Ke9KtSFUKhV90EbQfP2cnNVgMIO37IduPSmTjLj2nF9a/Yd74f/56s3bO/8/Xgav
8c3OLfnrCHyL9WD9p5fMRkX/f7/E/3ugdwjbYaY6Wj7WVpe/rEWn9hRPtzfhzcFRQ6nYYcEcdpXV
gFwDmnyQBsSLG9rHOViByYIinFgiHNxcIRRkO2bMonmv7Jx6hTEKlCaj1STFOA/381BQ9G49L9J+
yUqwyvGBhbO+X1q3AlrDaFjfuXiFtN2y/O5N1h4kWHWZJznGQ9bYZ3PoiETgmuh9zswh35Aw3oI2
fDZrM3EX6yGfsDY4C1RP4BduNG1rDS6lGyI/7244Vem3kZQaQmtROFcjDx0i+ZWlb9U4b2IW2361
JQDg2ij+GWouvwJAHj+61d1P3pXjw8a6O4zIsNqFIL73jHBDZlWW+sDul+14Q/wIG6WkuAw+vigX
85oyxL/3uqU+OaURJK0DhM1y/5S5s+5StvpjQEADi6r5cmbOzu+BI5TYb8LsUPX9VxEMGhyMFneB
aH6EY2fv+ZZ/hghrPvDRuBd8helhhkC/d82uic0G40kknVk/SLOeDvO0qOPqKS+pGVCJb6Kes2CR
M2G2gkh1htXZtMU7i6/dfWnAyDAwcL+TE/lID4LO+xLAjx/KaXjiuo4nIxfHtRfZjp8tI8tEEVat
yuJfoCsNL3bGItNWu9r3s4e0GouHAn8ESfhksHZd/p4X+GtrxTGyNiA0dbPayWBYOq6gsbwYpc97
2ol/DA6h6rIz+cCPZdJjMN5UzUB1lS1MCWpYJOdCF+tp3YqUrfzSM/6AErITRyr8KWMxHR2rN6Js
c9S+aHw7GbNcH7NKWqdSWHw77FcDs5vW7GTK2j94TrN8mqAmk7AXaErkYh6mkBksVG/w2NDQ7Ewg
4o9GoOSfG+6e5V8GgvYs0pbn1CuziPluojJ/XV9rWUNdNo2c+j4sFFgBuOfHaOBsZXwMeI+aQiaQ
YEXBhbDYfY+gBc51DB92u4bcoU/DJLKfyUtbFuBr54/IxNCQF6ao0IBq7kMDVjsqPvPQpnaQrKEB
6z1YIA5upvPRuKPD+rmRTl9l7fgnOXfZblzrNS5zE2eArfT4zxQuT2hrVueAfbsvoNo6FivZpbrB
G1bLqA6qB0qhvawEZgCFhQouq89uh89Pq2U6bnBXTgM4+q/Uhd3bzT6wgrbuFt6ISZxnH5jToEl4
FSmV0yMGs3+5AG5COz8NA0TYZvHmY1/4G6syYQhQKZdnGW7O52gWzp21qZs9cA2Ls+LFJPSs4TmB
NXnKxy7cZdwmB3MOxn5XTn7zbmnpXF1DACSGH0nHDCNAFPq18+NWQePFpWOqPQMm42VQlGsonBbW
fZ6HVXrU1k3B0plLddkcF2gEuzzWCYK2fAh6swp3dmgzO+q6zfss3fLQsFHzNo03cKvr9C275Hmw
IB5okHe3fcEGzdayQLXlNrkZ/PLtBQyVFy/9vP0d3Y2NFbawVy+Z3MVc9yBRWEIIgsZi+DUwuH5s
0YKk8rpMMQe+TN+lAR+JH+SqdxVWFLWqYf7XQZ0BRaluIhRtO+op2EZvp2272XZ1WI+JEv0MzbgH
oL1gh8Q7ubE6mKruvrcbfdim1tm5nWK7Svhjk2yZLc8lvlx6Fvw1Msf8O4wOahG0kLsBjdG1QXB7
6UfL2DXtQBGzDXDDbCCuMUYt2S6Us3oyKRAmS+mZu3Fiqq3ScxgX0kH4B9AI5I3f/pTTtH2NzMZF
7rqlsKKLWPV9nLZsvW/y2uG/aZHuMFQmeeAX9FOGfyxHZSe+AUBz9UKYAYU7iyjVOKtgL5n5n0D3
bDLNpvvoZJa3RRwVImG3gF26bsJ45oKGAvAHMNxGyqVcBQbMQzlUW/kW4+whfh3BKnb5hK0SOMKQ
iHKcvHtrbO0bz2H6Pc2T+pjRVl0zRnGPva8WXFxpUL1AJ0qf8qnQVE0G2OwuvppE2WEOrSVlKysS
0lxwQ9GzQbQAHjCsgX8VnvXlrO70Z4VCFsOq7+8nYC6E6llzFgsqDydfqCBYEv9Gy3s0un0Hr8Px
Hry1GJeo8lrCm5W+vEzhwueDxhppa7Ezw0a+Ac6Xx5yN//sOpuK/MvdY01uWh2BMiVuK0Xngr3Lg
NSzzT5qu65NmyDmeUA3+aUoR7LdVGx8CgMdpVp3zqXDC8nTBHgSnydkGcD/KSvO3VZTfZuM/5CWu
3nK0nKe6FVskVo2Fw1Iz1pP0Zba5ABoBSDQYJfqH0C0TPNcdT96isC67X5tYRWTDtokDe6nRktDD
CHJjw4QAv4UxuelhbOYxGjfCSq0dmIcOnsLCgv5eOzbIGVYnoi7P0Z04xHZ9ZYDBqRnRBEzuxspH
DUrUGq0N/3vmfHWyhErRxNhkmxj5WvdEPPNtSqxNpXuD6Dahccfm/HBqmI5N6s4NCFoXZl3sfdjX
pzUfikMz3P6ibMr2Q25hzcyQgplmIPFnTv79AE5hH1ad+Tx7tbWjcVftKpE6TPWalXMooLPx/z9A
2pNguV+RPDrOvh2tmjhLGcA8Hd/OE1yd5indTMkg5zrslfLmGHOPt1+d4HPQ6rtF/AYa1053NdzR
g0fsvnOawkhqKLk8/EtzBm3PG8E7mu5se5n2fqUA7KetmHat7YZ7LbMfBITAG/2iFgDNpC7iooFA
y+ZkMbx6awDonEwgyS08pOADq8MYtuuBw4gaHtLGwyDxbZa33cwCCt/ZsTRI8m5ma7QbsvCk6965
Mrv2LApUTqJw+2gTBkptFpiZdOh/bpHtPYu6KoLRD3gU/0bmYgYkk2jtDPpjPuBLNFHpFW7nHgwH
qmknc1Cx0FB2jSphjnCTnJvWhggO0P9SG+GvfCu9kyyEcW26+S0zNfh/pn1PurecTy9EvlCK6t+w
YhCupvbd73AyCwI5SqcV8yHD5hpvAubiFxVQMx46V+4l4RyyGPhO7hCC2F33uRuoz5FfMB6FJe8L
w7WOQdunb56CtbpxfSa3/U4UiC8cJnMyGYt+6zcz/w7AGmM/W7aT3Wf9HlTlmPDGthEomIWXYwyL
g1OP4UHC+ItZsjfgoi+OfZWzbve99AEHOZpN4XCYELhZLyCwCBRDdmO70feuyJSyS1d6FfVH6ZxL
YhO0iIMMQBcNy0+IvNKP53HFjpxKoAGRIWCiWBwQUSfq2SeiCcmhjGCN1ezW9z3CnqvXL0S/maUV
IsAleG2HATRuZhfON/4Ma+/pIbtAnnsgZrRfS63f8cak8czYP0S3zExQPzXPZdUSaTAvAvHdCR+G
dFA/JnbMcxYW/7ywM3dOV9h4qUEORqy24+HKbOuYQ4Nlsr/07+oW/CsyEirvYKjWa9qTUsSyzvvb
nd1HrdJrxFmZ8sEAGDbn3jSgRfvys5Ioh2IP8jui76LiLARfm5chqvlivF/7zL+AUy9+QwksDyw5
e9HWNHXiF/l6XILmHzV88hs15peKc/ei2DDZLxN48zSVP7XrT5DM0PfxgeX3q4PxIbWI+DpbD0yd
Wut+KN0NX5kTsgBRDZHAW3i0HIdjUeSCru2MmVapDY7ctkLRCsolXo0iLHYVeiMO7NAe9uFgiinO
BWoaGt5Qn/LuV2OmwRUuLNEhQQyrudV322sAx2uLswMHLE+UCTQ40mJjs1yaRBdDaF/mPGuiMsAn
lt12e1t/XXZGUf0IyC9PjjOsO0WBdr/gZZmwDBrNK/CxhhWIhso6v/df1TUabl2Grdsu/f0ydN4B
UkRz6ms/JN5Vcg+plDH3ae4+ew/gd1cglHX8Da0d1XEYXQWwoqofE0PP6oCCZbzOwGeOMPvlnVqs
9jhMGoxuuiLaYiY+Lj3s30o74m3ASHt1pwHCG6MAUTjxSGUsVGCb5HiDJViTDKAHa1uum9JYETHp
FlE4IHPu+TSI6Tr4J8/p5HuAhoq4wTOvJr8CqJvCY/yciNhbwdMtsh7urTybyGDpnfUCmrZY2jwB
64OUzlfVS7nyG1A590+s0OQF350RwiQGXxfhb/1sxkk4u6DNgvd+8qcyWlbw3gGCvbshnbeHmuAj
rjtf/NuoK2wwmUAQk8em46teMRoE5uL9zfAVA2T1h7jyIP8Fiw/8NsuXfeF6v1o1B7E24U+I0Pgn
HNPcA4RxYEml8L/YCgNSx9b0a5hx60FYby6ZUN5lbU0r6doQIlkN0Z8/b9uDx701iSbvbEqLsZZO
2n9ayG+DZOVrIGMgvSmth3lDtBO5QkJPLMYbcvTLrVzdgouu8x2Mqr9zmhe7Bul1VNuWOo4jN/bU
gZA01WjekwlvjMGzUlkNvbtfK06oQI3rg1acbmsH13Yus/WZVCp8Xm0D0UyZLztlzEUiTb4gth5A
zgIHpQu1IdJIfTYwRNDeyVtO4toq3CHmNE+GGXg7ByL0uQ38LcIc6b7UASk9pxBJ3mpoGQc8fc/d
2Oa7lAUHJn60z5vgOS/S6SG/kXLCzxpaNtbsxogDhvL2kwUQVyMtjPFy9u/lsjC3wUGOpLr4l2Xr
FOsJW3U+B1bCllK9t0JbHkqp9KHVnrWbSzaDpb2gNtZLd6/toYAJP3b/8jYtfmFIzi5clP5b20/V
yXDtW7reC2irCNC2LE0hzg5kj5tqTxDC1vs2rHEq15s4OKgC71N+6mExNcLoyu8TK2AMMr3xyzqF
94xVo/mJHi0ffpsbx1Hb29+1d7wE6iLN2y7cHouV9o+WzTdYLOPJq7Wx64bWewu2Jj12hN+Xnupv
FGwkE0sDTTJYNqIOJyj2omRHimVZ97XpgAFvtUif9CCHRLvsPzSEJ0T5dV7gUbOcZ5xCQPqZbzpl
/TawDujqN3aaySrINE5a6GHn9fOvWXis1QE1pIvoBzQq/fE4cUHh9irUJaWlEBWr7yPUpcOqehnc
jaaS12nBRjF54Yr2sMn0cbUYOZCNGHkupDxYaGORb+ril93wMUnfRThT+QK2gfqdFmATuQaaTxyh
415iBBq0eLD1Gh6WNQfEORXl/cg6XuS3s/2Ipv0RF5npAcdexNlsczXChjTx3iy+ke+nPnj3Wt8C
71j8CoBH2mY5IfzZfsjAftV5+lmNdfMPUncRD8pPCn8xE7UopHAeWDtkKstvM0U7H7AGvqvAHsYO
KE00sGj86EZjlKKQsx+Lrtq1+aJZCtLFdXUN1pAMXuXMm/odL/vXaudVRM3C5Z0Kf1K4YZTKEDRa
E3mscsbiTKHrqWIK7wbpkzvkJui0oMsuUU1UtFM5KIta1e7rYA/2uZWcVkLOx3Xp1bO1Lca+Lv5A
+t0487B9VmJ9JD3yjyTeOvZveCJVtx9lnj2IRvMkD+NMduYtH9No+n/RKtu8FaoLnis6zxe7NOzn
XBTsVzqqeUeYIh7TaUBqCUE10kAcd+jgmXKvsG9SOLFwwZEgtyY4zdEMf41qu3dycUkFfXzYqS3W
aBsNUuutlzSvimQG0/LWUG64MwlN/5YKhRMCivKopzWMJny5VVu+8ZnBXBPd33qyespJodrNDRbo
tZ3e1yl4ISB7hCVA2mzZX0VYv06NLE8M8/oxqhWJXdVFqLGlXDXLTBVide7JVaaIl+UOW2qczqXE
XLjVJ1DiLX4S0y/vVGGMV4OdHuoNEphhHay/UbfdgozBiidESvjahqRvXdQt4TVUpYgqafhIb1LF
fwM5clMrngIP8jwkbordocrfrTCHJB9cp9p2dtPk/fJc900Id3l3eFyPhdUOV6/JvVdK/QVI6Xw6
eBN436FJA75ON0mVOrRj0PxVmUKBPPgzKFTHbM+5V4MYl5N5FK3jxSQD6F1XDz7wLBk/idyGkey5
c55uwiVTBsHOkQVAeAApZ8MZIQ6QzydtU2CohPuYmHkojg2qACRJjbuHZ4oPuG/yXU0clHiG4cPW
FGts9Uvz0eehd1Y2/V6VY6EoZXm/2eMa+cD2ToyRnM3uZlMbc+5Ra96DaV2vsDKNJyj65ZtT8qnz
TYeXwMZQqMKJKMCwH/zAIlN0XV6vAHDtKMkgiQa+3QkwdtGKMb5Jzjm3cPtyed71m7iotL36VmGh
y+gZrpB6QOoEmzB11i9QlHncdAQpro8EvF2a+mCIShMBbN/erQrFtN+LP6gwxn3jR34ApZq+UgFu
Y/i2hv6Xkd/GEs3iXi+M+tHu2KiSWk9L3VxsJ4VPkDnvW+ODbelCbC7+tZ9ZFrJHdR2GAVMNj0kE
//o6tiD8MUNjgNLWt8PV1i8doPMGE4mpDXID9VtTTXGIQa0lfRJuSNK+NevRbIbiA4GHcTPz5A8d
CcVpXlv7AlTOjSc/8GIvDG+09vzsb/bZG+np2tahR7loUfX0rf4t7+3gEXlLy9FiBmdEPfAibfK8
BW0uXQbNtRyYSeV5CmdieCrydtnlSE4iv7p5FFzw7QyYlt+WQnfUmW88EVyBRlEgE5r8yLLN4zxB
yYJZQ6x39HR93czsa3QQOtbtPZauMmqMBYDw07h5ABqXQ5EXPe2JmWkP18iSwPWGvRD2sbdxpvhG
GG29vMV9vxgPBiosw0SvnPRr86y39BwEBsbYHKh/T5j5VFfbrnfCy8QFN03BfmU2OJObhu4qkUc1
w0MJgXEwJOjIRr3RPH2ErXOx0uVpHPn2pUDoZFWuiJt6m49az48Zo1CglAuVrG4hH6sqbPfzsumX
IPOoiBfbr0za3b4wvoau/Noc6voC2kHsAdPll4K3Skev2Af+gMeh2c7tqvUxB1wdFSWPSk6YhsQt
rLt3pcrXmp7XMPlvtZBJP4L0Xwz56Vf9TzbWTFJzWaSytm5bmdeCix7rl3VnyOyZFku8NduTPZjN
ybYxD0w2zbSth2gfNPn7Yqh/pXaOjsf0axcuJEDDM+WC6lB6c5AEm8yjbNFXcrprPZsTQj3ruDAH
G1dVmsf+GFZ3+WIa937Or2/N206U5qVnkpmjp6mQwObhyzaZOXNEfGYQlymEwu3YJlHHfe/uQBu9
uGqVsSpSsFFhk4QDlaQ5745FlTEdazfIbitZR7JW00ePG2Yn8hS6wZhfq948Qof/xVaVuZstwiRi
PAUQcwxjXadUn9blrusY3rWWP4OYjgSSBrT0BkFN+e0NoT5vU66ogw3HYJEH2RWfZV9cyc8v7srd
n05595pazqX3/7qu/dGaw9kxs2RYHggNkqqgGOKFVXEpy4mpYErz5DWzOeMckWPxIT35PaKwJNSt
9oNT/JrTyb+IJdDnYKLmZ2e9c9fY7TO1XDdiZP21osIeDfN2HqdhYkKVNWjDmo3Y9ufPwuZ06Z3p
rupoh7rTo1jb89hmn9Q+W1RzX6FsKYCBr2Zsvo+gsl7NnpR6KCzrlA/2TbCJnm/IEl2w3KKV/QAg
FKDvgKKTs6k89YpdjXD7aEITQcDcHVYGWyRcq1jRS4t90fU8Z7Y4b8hgkT8DNUHp8gjivYuW4DfH
/V3q/MwjMmzGqon21DbdLT54aFEvP5kIFUZLjohVGP8qxzhattef2FE5kfLIE5NeJa0WVf+Z07Y2
ztpaA/fAekxJIXvL/CFhLqymo418nEDeURFp+ltnhCv3SuBkHJn+EjLL5g+/RxvHu0Frii6n85Tb
+g35NF80ZGaaCD7pm9UJghVDM9nThRRoNfqDigV2o1f360CK3vREEKT71Sv1/R+jNrqjwVZpD+I+
qasOrTbpLzrBqCpY08xN09052vukNO4ldmf9G+vw2WN80JLA4bK8nmKKmv3OSdvm0Kd/CgjIq6Ha
xFiGkfJj9bFaRRCLukETc2V+3IxN/JTVyDuLnyqLfKRbeNQiXXc/ivjPtGGc+anVE8lKZuRWk86P
KfYGI+vYZrDWud6lxrTeZiRXqNRqVnSai+Yj0iuWNrMAT20iYOJfZbsXe2dtvtyuM7tfLsoc5MPi
Lc+syuxyZzr4Qn34YeFH0p/Cv5A+D6bHhZeSCNET/84aCyz7vP6U1RiZ+DS+zQDXyTCysLaCQjPq
x2DIns2elLtzpE9TErOWl+510Ja7NS2P4IrxKjcyv3MLuzyE9vQ+j4Mfr568o8eJfH2hTeJowCYp
ATXVmT9tzTCc4m7dbnapDCVtYZWflLqojXl5BRmPRptSfTIa6B9a7O6el6+cPc2LsVSvpuvw+Yz3
jsuARNr9nng+47GfXgMEBrtcqo1t0+13b4V/UPn8tsPxDz3GbWcEdhdbcpEJF4yH2659UZt9Lc2/
lhh8yqRueRRMVV/VXNXRlk34lmQo3haC9Z0z5mcLOl4iA5oapeH0z0Dj3aSb2mNTTKROOWpAaVMX
TxEgRIbV13+LZXDjrjY/Om1MiVFSdOjXpondjeG03uGC8m3ZPaucxCmD/00uuQ4fZIHPKRSpA3Rh
Rjz9peJUWsUxSI0hLnzdxaawqqOn9LvbGuO9mRbpbgssRlFdiYBwqZaXWvTVOxZPCsMiH18Cn1Jc
nmfzHZ0/b2csgffiK+0/da367HOxEn8EKAIIELbHpZ3SO1Ib8dIYhfnKTeA8+xmm4BCdEbbVBeLP
AGTbVoQoXu7/MjfdH/xmlHzWnOWpOTvPfSfn3X+HqtDN8Zuz6aOuHVfgFXkv04Tj2r46ayt2rls+
twFSRgMgbURWIpPNUuHT7G3Bxe4lJwkkqqgQxRerrPLQECQDtZ9BGVi0sZhAsA90FjA89zh/t755
xd46cXI7+qkeXFzti6yiUMHry1uK32iCjckY7zShwcXr/AINEH7I1kirpLIU6iOE88dtbvebxdO7
5qWx8wYn+8WJjdhSjb9xk7vYInDfsB5mABp3W4yIXtZfrKoTJ2Ox7R2qpDUGxHCpG3uMQWyH93UW
2lQCU8XSCatzr7kl5NW2twI+CVRKv1qfsPswBVCZLNw5Vgml0S25KFOYeXXpPDCYsDzlvXGbvjH/
ORPfVyVd51U4sk5cY6LxOKgtWRrjo1/oDcxTPZBN0KSfw/TF9wRlO83B2cW8Hk7PK1iuCfUF4w1q
BoWlhR1nHiBM2P7oopy2VX+0NDUDqouemxRBsF2WnA9Rr+5wylKcGjFjMpmdYAa7SaZE8SqrcT23
rtEl9ezOj7N/KzmI2cf8XEsCKaN4nxVkzG0dQ5xc8yvVBbDctNEF53mqjviawvtlC7KrPWFXSZea
eYJ5Hg666DGIoq1GlODCyeqcIr1bpqU8eUvhfPWF2JINLvy1QPQ8YKKlk4UigUvBzfPDVJCKVPTY
DnR9Hb6zrhGXQqQFZdg0iPrZa/6mowANpBuLAJE5EpsJ8c1M/+C0qk5e6NqnqR+302wrcQUnjT0n
98rme+a1euBf7kSc9+b27ukJelM9IT7zRvPZb6f6t6hs54x7new0T7sPEczOH5pkHjMw6IdLOnkx
413cFVRMRVJsa35H5TOLlyyz72UwhJHrmA0VZI9iasEG7NWWCxouhfW1K3zW56pxPA2qppy36uBA
F9r5GBrTetR8KSd7ktNlILp5rYjkn8O+HP5m2l7xCUIfT8zGnG7NNubxLUZcionRGWvujWQzVP64
UDT7J4y8OVgb5VYUeu2sY6TxFL7rNJRJW1Y1uJjeoJI/oQou0DfdMV6NIUwxlhBZaIvPm67Ke3SQ
219nkxPvyADNU3fqazB78otWhsdqNTkZkX4cYLOLH556vBAZ3grmF4PnTU9jHGBehfgPH2qlHu26
nxm667thCOS+0hspvtWC243o0ArWtNppyQ+rn/M7zLk3JojwhuvsLPnjJDPr6o+ZkTSF3+5KtK3o
bWnZUQwNDj1/J7M5js/8W78EX0p4zdEaKVwXSt1wAzi5DQrUtv3b8xZcVIFs15+0ZjaUbiHN0kxm
X9rw55NpOv6r39flCGJGzIltjwv9Gg5eGtLU+KgGeCYiLBFSBmyD/l/Jk2uVcrwvfb5MxuJE8OXS
a32iKSq/7MKb/7WhDqKyTCmw2YH7OA0+B32/ZP8WT1TPxdT4ia8c2n5pOp9xj/oxugg6OZZT7htB
mJtx3V9rMbKBs86X2nOGU+0JRieWyus/tpbLJ6z/5JmfjbfKTX007H6O534AzxqK9FihP52Zckf0
vbZUlQz2Bto5YNM9yO/pi71XHTcnhjeeEjN9qcOye9uGFXthRlWj3TVj432LbKa0ZPDTs3mpz6HN
OVyi1d7bVmVdEbiaMca+idEzxnhSqt1fphFm952vaTNVuAlp+/oPyhEgTvoBS9/QDzg2t4IzMd/c
H7QHmvU26ixliR40DBDGItZp7nCOTlXU0TV5bBnL26Meyl/GsWNEoDAYFsDwQYVOctTfBrf3I7ql
vaP5dQyVtaeOfdUkD1x7Z1Q9qbrfOhcZpPlXWdGENPP6I2ulEUlOAiMGCuYWSW/J/refee3HzGey
892F24H9YsBqjACtmrGaqDBkdejz8WuukPKNYvhdBP5yYHd6fKz6eUSgHdpHG3LlfS08592vpvEo
irWhC+dQmlo6Iv3RXclvBmtvtkj4fF0z6eHWc9xsHdNqmJn4VQhm+3b9bbvrzVk7p3u6OAGpc+Dv
/BLXgSytiml8+sUbjod9GBj0i+dwuhu3yqNhQm8oS0EwW7MzRT2Nm78Y4zWlaBxTisGfqKjZadlQ
nRycdKHQZWbVXea7eKEnx8kOtiN4KAvpJt6Iq6gIeBO4n+vP3BmGh3YJvr3JHK72nHEojDfVPDLM
N858vcs9ap7TqwkE6kWsHaWCoXVOqcLtIHK/uqzUyK7Spms+SW3g9Bj+NY3XAKKamus8lz3hbQmT
c56nl5n5TPrq7vzuLmlJg9OkvwEinIXkikKNI9vxbrOrNbFSpKfwjKq9V4PhsyFTPbhi+OTx908Y
wpaEjK05Ls1oflZBqs9rPtNO9pldwm5hvpWDwSRn1T0TjnV4svGvZ2luPMzuiBPXD/yECTWLxK+u
aDMyDFukUxEBtCSvzkb+/JKRTrwmv1U2bwwEeQ6vxSB3ft62uykYyNe6Lrxn6L/cTz7RtEF3O069
+m8edMFBhxSt8txEsInV6MhlPF48rqGWTttsX3Q7Y6PFRf5c2Cum03ZJD46R/krTyT4sOTKqJVf2
V9oP/GM/rdfK1+4pZ037gNA9P1XY8g5dq7PnaqEuEOnZNe6LXs+x0I7+njBTtvxt4iXEwQpvWG/M
1+RFd/DTjTb+oL+RvjFETLb/iGFk7egsB9bVzfwyXl06Ur1jibNg2AfL+qiGr6pNF75CRR6BI/i7
Upa8INzyHuF0MphfGb9wuNfXqactaQu72fUpBSfD1xOmHWc+UPVb77fSUEnWSBlP27T9crLcT/LG
d2JHrOMLavLhtZ+bYT8PjjiB5ERVxt3wWcxyz8Qb2vtWUzrJY1EwZWGY6plCOmXw0RERkrr+IV2s
alfYnp1FNLT52W07xFOTcxxaNh5q+pD063ZCF3rf5T2TwM2JRngyB2uOK2mUZ9TlfFqzqV91vfY7
Q6/Fa7ExNOZntvoOqFFRdNuGc7927s5fU/4xK+hAEEO0kbuId/7T8exy5yJ+tb9zpij5PCd98NKi
/trg4r3Nopr2HAzpdVA6v0jGPwFOOOHO21h7WK1q+rKYq/htiDHweHPGNGm0+a74qw58uuI5ReH6
EnpBn0fdoIpd3259ki6Igxej363obC6WBjVmT/b6wqLkCkNOOIm/1vJpsDpGoaqOmXi7D8qHLAzc
Izg0Yu/BUmcGF5bn7SY5Lpd1SrTdh3fjf3F2JstxI1uafpW22qMMgwNwLLoXMTAmMoJTUKI2MJGS
AMc8T0/fH0JV94pkWrKyzHIhUUoFAnC4n/Off2Ao9YVWmQ4zJBXmVRuIBV/6BX1QEblA263ZXEdG
N57ooM+ulY4bzFRJJzeCtrwOjP5cTPS1ZjmVy86S3ztlm4cKP+w5MHkxMniMGUXCikRteI+Hzjc7
yl+lH0RAAQp8FbMGYAun6H/p5sToJyZvlU01a1b0qoQPh/QYuPXpL6brW5s0t6OdKLwCaRsjQ39h
BoFF4m5tDhU28PyYFFRtO9pBvJWW4xJJmn3T+hEO6IRH3dbxFImsaoQXJVE6ugUBelVWZMxfbUJn
HHVr+DkTLldVd2M9DY/KxaSuYFqH5I6JeZjG/SaOtG/JIKMlTCx7axeMTuLZO3KDa2JwSCShyAxF
rZUVsDlgOtqVR/jL51Ej6LwSRbLL8M1cdsRPklFvP9tQVw4q7ayvtoSOEoVdeOUN/pOTDC8K875V
nKZiDSECMWDOkqp8y7/PY7nV7WNP0nToKIL1nFQdS1ll93blcFCSiQR5xZiUhm4wnPCoh/UeMLtY
OIl2mpKCSHRhvRRsyEtO918R8ZGNvQnKO92qm6NJkurRQZ04tU6w9gnXWssg9G70ZHwhWjtbGUUH
2FtHkrOrzThtwe2S1KXFIZhSvnolTmyEmMOmCifCK0dLr68GVeLLB06xbmxIoLUHGw+l1deuzsno
M1tMd3Tf1VaQfp0HMu6rE9GZ4W0JA+I5Uvn0yxzz7NHUIWK4TWvcQ+yI2YjaDLxdc4lx7KIvtlYj
+4T3R9wlJMcVpHtYmpq59Vut2GseHSB53WZy1yQDXCIw25Kxn++WL56JPha6TrEuIGFtDUaw8LQV
ZtlEMUEPTowlPFiOjz4XmxFtKiMurbgNgeZ2g2eq7UgWJMMdo77GF5ySkkACv+7TQ5L0JimGrc/Y
PQj6hxbi3QayFydWn/hkUI/dY6nnyYqqftwWfhQsDbD261DpwRLaBIhPR4PjME9ZXExqfQ1YIvBi
D4jWepGND9DmGhowYjxp3qkfKMT7IPI2HmS7HyUzVtrxCaKT2cXrulPZU+mIHP5hBRaybMmcW9lO
aW5QEejyEMqY8V1Cb3ETjzUBEAguFWwbx75TbsNZicdDQzfxqwbGP7YiUoSzOp385WYSiloLb8dn
Irrx08k5EpwI9KNU9tDP2fXo5UAlm2h88WCm7nMNOWERAx92NnIcP+qicwdxCkCq6w9NVUCE8L3c
uSJUsV8YhAPxRWAAa6NX3dQwV4HiI+gGQeLeu3oKpUTrzEU0wOajUtE3hVl+BXwkwy0nJHcKoJBP
YfcDT5H0xdOH5kgP7p9TcK2NV075Pp/igfNM0ZQULNBKOeOWjshcGlZa7b02U6uWxuhpUhPxDXXX
cA4RgOqFDonxeVzvu6pHDOBGcDkG0+42ksjXY+Zn3veuA9WrnNpfu+lQbcOYaibv8oHwCiYc+6nv
zC2SjY7i1aGe8WjRwhEO5RAHUwQ8LMvnyhbTemAvXDiRGq5dhVCRisghk5PygcAEppuWQWop8W3N
z8bUBrUUdZ5/Ba5O74ca2keuiJMssT9auxaz3skgJ6zJ2v56aCFTYiqKZialJ5lDwJiBJc69a4QP
oV76Gz2LmMelxjNEmjZaxhyG0qr8LYzZfJP1vrFrChcGlwisaJEHjniwCJm7HmHMsfareFnyHoHt
ECbYk+mHwsoBydeIFO6xEP7CSx4dfQH5lCY5fWo8HAcWZu+M4DeyDtdea/UnEuuDbwF/voxkR1cc
cXjmhY+Nx6javZHKaF1jEbwuvIDw254+P7FBNQKc2XC0Ys8Fr3+wobav8M9kjhio8qUmMoN+IOq3
AcTtpaGN7aEzyLsrVR/vMk/WV2ryhl+u7fMueJygG46fYklEaMxwtSdNQ6s7NCl1NAVr5Djsy7VK
gGqC8Qsxhu4SfPh10tt23VkwK3UrGMMlvu3aVjjlN6LrGVtCMFpD3CESAVJKj0aE/A1wUiQebjn8
6O2JjNGY8WfrduEq6lW4KXkDj3o0oTZq9eYrI+NknccoQiea1Z0+SmefFDKCSeBn3+I4ee4MHaAz
ZA8RLqIOPx+fNS2fkMYIG254rS0L+Lz3MQoGJPQJr/Jou3YMe4SwGidoeR0E0YMXmeM/Ck97zFP+
e5+HRlLPv+LW/t/mZ378nv6s3/+l+XP+9bcIZfuvz52jyt78Zp2BQo13RJWM9z/rNmn+DDX7n/7h
//l5+Vcex+Ln//0PCMxZM/9rgcqzt/FnCOP+lcz0ITTtYU4y+6vQNP6vf4emeaZOzhkxFRYp9PzJ
v0PTmFALKaBrA//N2RNkyV+S0eR/EoFugZVZrgVzYlbY/ndomvWfJmgI8IhtoSDyMM/8729/+1sp
+zvNLviZ/9fv/8xFeucWx9CIS/O4OuFaHkoE/Z0a04bHEpDtENySzTLehjbpup2dVgu77bUjmYk5
s0b2xUqSL03odsG0vGiSLalAzbVTJyH5VomQC1Tc/U3B4l9RLhPh5HsuwZ0mPtOf6bjnC/q3Avhy
waSiCeHqtu64+vtsnKoICahrquAWEYl2B4UEoM2M26ukMoOl06Zfy0GA9GYeqicNMGFT4rXzidj/
rX57vgYY+yZ3jP94fBdLwD80kg0EqUa42A5pkSNO/uSa39POKHcQfZlT1npcr0TZhF/+WFl/9axm
kfPbr84DMj2Dbz7/Yl5Jf0ozQzXUpP/W+W1YZ8o5NUihnu3UMY+jmasNLlLu9VQUwSMWt7N4ossN
c+EVk5QQ3f1YXaVDJu/MpvdJYI+DbA2/0/gkJu+tIny+MxiGG9J0dYcoBbCWt5eY+lY9tkWW3Dbe
mF33ArFK6NVkbDow2cqtXrrGDqGgfbS6cPjMqeny7N/dIE+6rukI3jVXeO/U1rVeRZbr1dltqKpj
pBfhI5m91DTY1d1ojL33eBICi5IlQISoMKpdDWVi5SUq2sdjaKz+/nl9eFwWL64pdQOj2Jkg+k5J
i4P65HUO4whhWs256qtyM6JOSRdpNaAE/vsPexdCxp3n09hfTPYNhwfw3llNs5vBJMpYnOA04oGl
irp7ojoLDzKth9fU9hqkgGgBFpZGL9XiBbZGkdVdl5BZJG0J/lyBXV4FaGdWYMBYxBpBhQRFD+rN
TE3f6mPYZZ+9zexjb5e0ZbExCsPysMlxHfluSU+2Z/e2WRunsiXEcRGBCywrBkTXYExcUuY5kFaL
ymoOLtPtR1eIH17Bsm6ZTfxqeqffm3k72+LE2cKpteSxM+rm/MmtfatUv9xatkYp2B0hEnG1bxf1
JCeCe2Musi71Dokb8N0xc+PsShhJuwmSwtuNnuc/Ei9nHBnJ9Qx31CrNsXKwO/XTJq7hMxX1xWLh
zVLnxuGrCbnahuBkXP78jy2Iz4SxWwKT1JNtH2qIoWdc6oqVr3L3AfdNdSAbY9glZjTBJUryb13T
sSlozDykHlkPWtNa11HeNGebEvdVELv6v7ltl/PNEqbLlb5b/8gOifiCs8NG1RtHsJTk1o78L15f
MH2vayY5UZFsUQXmB93T4eQU/Ws3OXJnFFNz0oLwE0X7h72JxFI5703SYe90Lg4hf9yygMooEQJT
0mDwzWsRi4YMEwVpnMpIVwm9mAfC7GZC7jGctz45Mz6udJa4LuHQsBV45ntjUadJyKdgE7qteoIC
FknoNGeZSP3oojlcug05t5/sP+8cFli3sChZJvhXsBF7zvsNKIwxGEllG93ZKqmWbRgIi6o2h6Gb
5xBtDfLfOKYKZPVGc5O4TbVMCD27rbJWW7tFWjxPmQdZonJJXqk9eG8DtJfQnfKbxnPduzhshkMP
b9cP1PR0OUxiXsbHv3/7Lqkaf650Vrnrcso6tiFdk83t7dvnwrmBojG2J+TWxbVXmeXBFiVUuVo8
jE2SLIrAiFEhdbDzmUHEr21cnitjKp7HoAygyNaNvXOUiFbMLQB+QUbDVdc7jGG89CaPsq8RjiVy
0Rnx9E0f2nxDT1Yh35Plowyt/mcMjf9WM7z+NY+cfOc5arof8Cj4AQse20191uHEgz18SyfT/BJT
0zPm8e0Duv9hq8uKK5SltTXHEj4QAMVV2Xd4dvbApDB5vJMPuwjmDD6ezWjLdedohcHC9NJN3mPl
JL1RfUeqJSpE4kmDGgNy8EYNEZ8Q6f2tdGGDTFPxpDWWex01NIOd3bYPqeD0n+yTKaYIxG7yFhA6
tO8plIq7mmnh2kkn+yCbxmg3caWHkBJDWEJmE/8KPS0780rnu6ApTOYSQ5ef4V/ohwjk77ppo+lV
hqbxrFLf3bFxlrhmobvNSttUn6zi9++NYON1DWoJ0D2DbJL3BarXZ2MEo/sEwcE4akPr3g12Zhwj
Yadrr4uG179fbxe3lz/Xm2XprtAd2+XQNi0E6m/X2xS5oJFNrm5B9lgHXWH1r5NojaPuDXV6FWoB
QlKQo3PulSY8FDT1C9MuxutAy7PgJs7MFC5gNzZn/fP66uKO8vbqKCcsz9JNGvGPB6atRbbCJ0ue
OLdzBvr5dJS9WT8bRqc2lwG4bJmAIVttDkkUafvcyON/+EgsiiidRsZ0oUHSuLwrs1SFkUbra/JE
ajmKh7Qo1EYHtDrobtqcY8F8/JNnMpeNb7+160nDoba0MEMw3bkg/2Pr7uq6i4o00E4jroVIcSuA
5YF4gh+GOeqnscjFvZbPs45Aejcw/2fuGBe36Mum2jvK8Z7+/oIuFf6HC7IFch4Dir1lircXRKKi
DFH4gbwC+9+5fui9VpMxXelorK6auv6VdJ23YQ8Bk54GtPJ9cAdxv/iFszyaRMr7Ft5XgQpE06P1
UFf+Qc+w/VgoJc+izYpt27dq8/dX/Rc1In54hu4aFjup++Fd0jtQz0aa1gmMKF5PddFstTL8AZmD
AWLZE7NBa3UbZBESG0b53drPMu3ajfxk2eacx7NtwgRtHdZNAOXyttIbSPQBM8Ws6oyjBGa4++SS
5xv59kZzyUQt6R77gOe9T8DKRZyBdoX2yY3dBHFvbV11oYg3in7iqpK1fWj6YdzJYLSfB3iGV3HQ
P2PvMq7LqlGbgSMZ35Ax/MSHyvjQAlpclw3fyKUN5ereNTp0iAWwfCVOfVhHTzgi+ptIqPZcu3A8
ICibd+kQraIKG4bcd7y965UjBh1szzdGOzl7BN3G0ZqibuVbTv3a0jitMOHIPmsL5tPx/f2zTd3h
Gi0b9HLeXv94c9I20cgLUeYpjhrqP8qufKfGGO9xDxySK2MCjBPCzqqS75mKYvySpnGj5Zb9j+sf
yY2a3xWWoOW+Bxo0vTMqmDXmCUNF9lJGnD88Jlecs0F69DmjP/m8tyZDc9HO51FueYbLNmXJd2UD
k3DwgS4xT1buR/qizl7x0Ms2eREJSjBpo0JEd49WoVtcqplP1u18Sry/75LPpk/XPU84744txZRo
SjJetcE3EHM2Tg+91ZHH1kvgajXd3hVTfC1TodAMUIPFdlne2SG5pnmWaq9DXjxKhm53dIqf3Zn3
Jyqdog7jxTJsTzr8+t2lpcgKGfj59QmGB0WSl9AuIpVkXbRt8Swy3qlPbsbHRWjNxxUYkwloxYnx
dhE2rjGvQ7s/gSCxCMllqPYJ0XzI+KlBc7KxV7ZSqPp1t0MpKcvVgIRZQ4P52UHycTuxgCjmDcVw
0Yl77w4SH5YS6TlyOIU6VpCNrL2rokV13/lBaC0q+oAbOEj+uo/T+LrJegX/VkF37nIXZiEq8YlX
9qtUn6U1fuxNAPMc2wNL0ufH865XInIrKICV9JPr9GpjDF21BzUIoTrkzrORI60R3mgsAhq77ScP
5+NKtaitLbZYk+3MfN+CG3YbSEwaBJ4dhXsuui4B1c/ybFERyvPKTNk4CgDxWwvO/TLAMHUxETfb
g5LDmIpDvViNWd9vh3DMtzJwm+ETjODji8ySsRzLsBxHN0npeLt4Sr2Gm1Wa4qRbfXNuKXKXWdm2
35gWVdfhnErvTnHYIQc1bIjSifPyyQ36WHxY872xXIMa1AKsfXsBuoP9Pcx1gL7c077UY8p8mkDi
lWEGmILPp4xbGuomqLQQ3Us0Bk9d4Ec4TNIynPE8+2exUhc44s31vNvZIIWmXdyH4gRr5ys6u73h
Rb8++c5/sShs4GruvM7++WFRSKOLKhlIBGnVqPSlnJqWyHrOjgwZ/XUbJMF1FJPtkenEWEBQsLcB
1Oad22XxLoQL3y6BUZofOZ4Sa8NrvU8W7cctTBogH5wj89pFgv72kVR5mNt6XzsnlbAmLrvIpSGq
kXQ8o7mqz39/Pz6uQT6P+wC7jpKXLeTt541BpAkwAfuEbVa0tTG0ol1U+UOa5BEFsMWwpcLrJ5mD
0G1hu5+8Ahdo4t1pQp3JE5kLoflke/v5WmVgrlJI+xRrdrtjZhVsM5lkr+XsVWBE9soY5xcEB4Gn
bpLZjTnKx9rD0TSKe2cb4I/1Cc57Mdz8cEU2QwjHAM0wnHdPwGLaUViF45w0ns+5ivKAbtOKgqsC
vKqCf+v+EiJyl2HFGU9u07Yt42ZjhGGGTYHJUB4ls3rp9aB/Je2t+Szn8i8eGHeJW82WQd3zvj4v
YL5ogeXKE/x/MqvbSuS7uk371yg0811sxMNrEyBPuJRcwzBpzurvV8xfNGrSZkrBQcNRY4v3RuXN
kAtP4aV7kl003tfB7DwUxYwZx/iQ201zSAMIkwbGC1s1DMkmdkTx2bDkL9oU4HCDIkiY5D1/gOA4
z3Nnoi699ex2z4aZ3WjG0GzQD7q3iTZNX+XQw+mu0DsszE6QXqTuYiduDxaRh9EqqWLYwWb9vQ2g
iMALUQiWjfbkaEa+KPF5x5/Q1c1PVvtflNaUCAIUn9cFDOvd0oJsKDTIwrhOz2Ua2j73rjVN+yAK
h8mFK0c8XexPO42PnwrAYIFXQgSdpxjvXvEAMSBGp71x8oqez8pU8dz5BQBAEsJ1H12zYgAO1PqP
lwkfKwnmAnJwvA9f1uN2JrMq8xRkXvBithiV2G2XLDkJ67VmTv1dhIjiUHmFe2eZEwYMl+HO/+Iq
pGU7HhcjBNnrb/cXL+6HQBtw2ohR/iQ42sgaUq4TriPHCBZwR170cvK/IwvHf2n+edY2nwWg/MUb
wzzTMDhhmYl6hv2uVXHbqnWtwZxOJhyIQ56DMxqTFK+xEsbR9fscBmZynPpErVBIA8LUQm7+/kZc
6qy32xrXIEAZBfUGIPG7StXtjQL+uNBPA1URZhOOXjxfGpYAAkqy8BEwYRAZx85VNk7hUYSl8TBk
Zf4zb1U4rYDsi2cy9tjPcCEFC0EFs9M6Yd652I0e7Lm2DlSX7yrDqSGq9BClkxEuDFrMRF2h/uZt
yhsFHCldKvLLmI50GCYef/9Fua0fj/j5FeOJGyw9y3k/xEyyDrlRS0N2mSAk8B+OwgXJgRTu3uFu
YRwqwmNWeVB+j+AO34MeyjvBiXAgToOqPbDFRunmeF1l5kOgHLEeNLzPcg/PzcS2JxxxRP8TuwXr
CEvka2V19iEcph4VJCFleA3UTyBws0cSnIrfWNswWNapnOB3rjoPiwL0CSVEmFBgo2cO4z1GRyWW
iibWRdGE2Zgxw3Icy2wLl44VpDTG3aSDezFph66Jyn1bYwrgxY29jvU++1qmgQslJ8zWmHPkeOhX
8Z0thoCFb7C2YsQtjeEZiLK4+xqPaucgNN5jW1Y+jl7R/poaTIlhSMLF7czgJmQqtfESc4L/ruHt
1WnaC7QbnaS5ubWx+D3lNKrkalHkdoe/U2ZtotAtb/xEDhsKSpYKJaO86/os30nGynelh+tTWgBv
TLG/F4H7RccVhbNdbAI9wBZLK1r1mjt4KlwA+m4CSoiMQu6xiYz2lVurjQ00OaRReBVDrN3jwTFg
p2OWG9PvhsPUm3AWmVreRW3Xw/kvx5+ZG8ZHFQEippkPnp0m/aG0ypqoM6F9kVn/M5ti70gUYFTA
1/Ix1/TxnQ2t9Hsat96eglG7apsYq7rICE/SQx2YwuiE8dmqEYMG+9ZIQDsgrl2rWMNrtW+NfIfi
qDmnpdXdY1xIawgZ4ck1khLWZW0MhBRjiLW4/CWhJ7g2hpX9UBkxxlItcnE3IrFO9NjXVIOX/J5k
4X9ropADT6gatL0a8ofnMCrtXQp4f0sum76xbOidi9JGpBfacZsuvLmyVXNlkLbCPpRtyW24PDSE
BebSZ877EsWxuKFVdDdZDcur7bwMahojhu3Y47LS14emCPJvlt/dJJ3hwrKX6GHtzF8y/nKYVtjw
6HB3XyW6H2xsMTaPxURKX4g28lrZtdxXcTIsG4xvFrFZ1pAVRRofLqcRvg4KjVY5YVapZdYjY6zi
xhhj0jmE1PZFkidr9FDiqEyVL0dBGHOfl/ltBuSxC2ytW6kBrluXgVCOqi9Wbhc0GzQZLu5rIEBY
+dXeTZl59x3meteZVw7bCuLzSmmDfuWzksFTA/jyhQiNZ2Q1CPz1ESetNoWBvWrQ7y+F0EPoxC6N
z6i0cGVAxVuaRSW+1KWCbgVlSyO2D3t4D06iU+DDA2txiRz3yahdk63U/54GSXzfDK77vW/Dr34d
GGuZiXQTYJ17m0Bfo8zG+uWyK4a8ZmeOoSvweC5MZe0KfUy65GX8PrE5H0udvRTg+BtoMdyzIcu7
VwBDFGrzYCNqsJVAE9nhd9F01nc0ePWZoXhzFpXOi9FjTLgYyoRFCD6JTnbMw+9xxe6nRdAO+Z5z
xeTKjVGiw518BjXjWAXXPnrhjcO45Vxi9L/2EFtcDbPxTN3q9W3UY+U3iiY4aWkT7KCZ4cZkZ+lB
M2C6II/SMEySAh7fAnxoXMNTjAjQkeUXGen+0S+ckI7SZXtRkT2s3Wa8JxOIBETdKZ6hyLMRNkPA
llKwrjF4ceBfWDanTF1F5XNYQntcXNq4y91LRsfBjRzpYzSlr36pcjjXRB5usIDAlJ05E+Vil7wy
CbC/Wnbd/0iDIb8ZNCVPTpprD+gex33dm/ZVNdTWTnfrfmeICfq939TrSaXFFd5JWHiSDI1JaVTg
U1WVSydKmvOljsPBmIH6FNJEXraycTCbMzoNLCvwcDS3YQq6bkaoqct2sPccOeaTk7Kre1b+aCr9
Zho4ZaeMrMNFoTX2wlR4RLQ5Ft+aMe3Tscw3eBfF17XEiE8FI582jkbxJDRE0wOM7Z7vmWPb3Da4
0Aze17QRxc+i8RnquAUiFOwl9OfcUfdZb4KL9oB3ELoPEthy68SJuKqSSd40lrR2wjDtrcSLdml2
KAFmG+lcFc3DaGKF4VXSXptQGm/SML11nD46dG1j38m52vRalyd3gd9IWjGKJRWhu0EJ2/dp92Dq
Fhjy5K0pSqefuGlPN92Y5L/xkGgujiKlCSQbtFuKR7VJOgv0wQq0foneB2+GAIWco4X6Nf15AjvR
qzf4twH8llHA2aaFX7FJvXY0O8KRLegPeg+HP+1z/TGFprORTTm+ZtR9KybAgbuKJtw2F5Ns6jPS
cJhHrVeqVeEbTBKG+ovICw3BXoTWw/INc4ltNLhBHY170xOkhlduijC2IrnaL+ObSmH0O2EVgG91
fDSG1sKAISb6Zgj6DYZoyD3S/mdOoOmNAf95HzsWNgQls8DEFerBjHUHZ5F2dlPv/Cukhv59og3N
wXSb/JRkI/iD8MvZ5ZO3HvWHfmYWnJzwmiJvKByN7hvWiDUGk7+nBcXsHajuSitOf06+BZtrjkrN
6jhY1JrjrHJb+AsZwwAxei6Hng6hghhL9+RCP1pkAlp54/XjUzJq2n4qsnqmp1dHwuPU5oK+u3om
lpZeSiTu3Ehcmyg1V6ZVM1rmBf/it9gYS3h/N93lhCyjiVAoURJJYs2tLK1msajbiLd8aj1Os3zC
/90qemTP87tsUrQFZW7dt/OQPvMw9MDtc83sugtWccKdaqUEv4sgiFi8ZtJ7GK3eObTYiGwog4yz
ruFnGsNSZdnZEuxTuZD/ukjeZUE+V8UzeawPHOebngwaXz8O5d1gGrwzXqKbzwVlBU1EVXF2l2hg
I0x6anYeHOL4Sd+X8E3mOhJ7muIZ4RV/hGVKxBvgyPY+qvnpNI8TA3esvwZ1wAr0JAYc+MuKPZPi
cK8iw3n1cJk9Vl5MnIKEJbyDglsfkKCYMHinunwRouTjEpwBoXZMCKhhWD4GhdROMlfOVWlNA7Y/
xpTtcn9k9zU1F1P3DpszpKWdM4pbgY5MW48lHjLHyIfhrVQ83PeZOsW+VU7LrpsVL8p2uwfQ7/qH
3mrd18a01TVG7tg3OSXVhNSHyd1dOGA4oZo/SJ/RvupUvagjSqu+s9qi/JlXZg/lOAwTfOML2DrY
obTowOpGYRlnKiQm5hVqwAnPunJ4ZufBPKVzbNA2HO6wgQJzQeSmf0N8FVi4TIT9YZjMcy0LcY86
5HaM7LObON55tAa5Yx/tUIf1XLyha1RdGW9ZLnneob4wKTTWoxNpK9Y6AgnqlUBbOinB2EVuogTG
wGRhucW97evxDlCZWVuNu0sCFPQcukV/bcRSXIVW119Zru8cpjzci8jOKCIUZnRu+B36HpVbiKnf
aUQZujRRN6GHgssZN2O5ESG2qgkBUC6KY6t6HWQxu74FzoQAhKnbCzKfEqFM0vjHjAyjbNUMlvjB
2vO9HQaBbXSTh7Gslk4+Dls3xZMgcwr7iLSz+JV5hdNfaaMKiTXwRPQlGfX5BIBhgQR7sKqvsgtr
7ZrEgg7r28hMy2t3SLVv2Fa4q8KovWAxDOMmqRO59BGfLxAAn1Jp7cc+bfem7Idj72CQakZJeRP5
+s9S1bRDUaSSuySTHN6cA/F3dkRrxFpl8NKlo9jM1k5rm9cjFu3eoi8893vdUcvjxFeH9T7OMvGU
BATskKfQDidG4l57i/lFWHooY5Iy3hBmrD8ZyMb49+QAu8iFSLuwrUltcMnP1gn2cHcYgvlLtLmC
UUZCBzDpVmYvbY/x7e/6IXHKWi7I+fJPhbLaUzpPdi9ckFLD+6DtMIEsHfpYcxyoolNf4/02045X
x0xzXp3LX4t0Q40r/CTznQ54ynoJDXiol9qjmLfaKKVLufzV2qfeSsaW9x1Wjlx5Iu2uRIXleuhY
zS1BcHJV6alx5NBkNOJAWUtTVT6rqOpf2c97RHi0chzDfKI/d81BWlAUkNXxRceggwgYB9uFJcGz
xTPMfALyvEE5v7BrstmN5r0syeaGIAva6GA5uX1wnDZeJfiTRaifVP7UzA1vkPawNhlF96++kux1
YjTo03GMgc7V4tnL3jwzA5tYsO0MhdMUvFSF16DxaGK05nK4w0mjPmnCbc6WjS7d8QJew9A3f19G
XtT8g1pQXHZJwV3rw9mnrxhxa0YfJPeAYaiW0QMekeflPoKsDNakoYUzv45vDo4nFqEsy6vam4bt
mIa/2k6ibSmZkXMc3PYlxmtMYrNdGnr+lt3BPQc9IXShajmk+IoLyt1gq8V+stc6L8IXi9pKk0nw
UOepecM7S7qZ53XDMhKNcZ83bXPmsXP/qDax8B/CYN3EuIbi1pzepcKfpqU1Wfq+CLWrvrUxIGxq
XJ4zjV8EyfcLEmL0Ns14jbrO1GN/xWjaWkgjDn54mpxuRlmCN3qBHr5kCjntosbHBcLWfHNcOS+x
rO5uYYpah0Gz8HUfEc38frDIh8/GYDDHcmNnm3Ki050k3QoMyr6PixRbTx7tFOk6HUys+8k6E/T2
fd2kLy6F9wN5D/la9ekXLQlpVxF84c8XGelaGJHzmOqxsaP/w61w0gE/YgIKcljxRyIwUChSITxo
quGwZR9kfQS+wtgkpmtIe7hWlxUcxYB6Aa5YzIdJcVlcDorfJ6qFTeOyZCy4K2fEIsT8aQfJcMQg
Iz+HmnphOmKfohKHL05AMa6kSUuO8qi97muMCQ0GPHftWFWvuBHI+zosY4utgRsmSk/7WbvwL5dJ
P6HHDQYD2b+Ii2MwoonXnCkcF1OE3TZeRTq6tLohUGBmSRZpObwYGBGDa+mUiWPrJ1doU7ESI5hy
K8JE30nNTda9HOLTVEVVgImv+nYBaIIEi13GAQUsnql0xycOZ56n6yA/97vEOgNjfRHJ7Kwco4j5
ptUxJoiNFSIwJ3v2AL8n+5EMvn97We5lQCRCTm1B9M/8dsdJ7KE1Ix6gGZLHeGa36k5OnqNplIji
Efywi8zEi7LX2I0sBQhXOhqyVM3Cif/3dmSYmIi4CIuXvI+Nu+gbNeWLZGrOzowbb/TIrGZvD4Lx
cLEBAcmqOyVGCnhb6yvyR5IEEvNE252ieW8wnq4CxHmDX1Ls6LiMXjWkm7PSfTP9hu1yRzyAFZ4u
u5tg1Ls1bftBVUoeu5qS7+qCEl5aJJCOUuF8khi3vlXY52omc1zaO84jwMKm5y3EEaC4w5kKJyBO
Sf+a7BV51zMmPU+XjbjS+dKZHx6iJsfQMRywy2wZVe4B3bsDtobFcTCxu8T/hB/h4V3i7/2CCNVf
W6rUb3W9Cq8wL4ufbTVWOzUIZHC2fQQc0+5JQqR5mZG+wpr618bI8JRkraU3vV1Uz4moUGRhvofT
RjvcX5BtD//Eg5P2NDVDetWXttg1WMudLowi3NWIT5kBSQh3+ZdEEF3k1P+fvfNYjlzLsuyvpPUc
z6DFsKFc0Z1OLSYwBhkBwKG1+PpaYLy0Ij2igv3KetBl1pmDfJmR4ZD34t5z9l47hE40TIJTl0Ho
CcVSImr6orlOoHAeUpr+V73VE9sydv2ho5W9MqH4mXZpaC+KbKQ7cfnw4aLtDpEF7YCWHmbl/iRS
FsEEK9aj6msK9nsbdksAnocV9JiJJKJAclxn7RShUFasV2OeqNlgLehzoyNfQySHdCoOkjJLgEVa
EpIsMWBVJJm+0AjGlXFCT2RrFavy3pxK+HOqFh20GKWqOja8Iu8dqQb0D7v4No09jUlqcqmQERiQ
WGn3JkFCUbfdBEaeL85peO00JJzJe63i/TtP9gjfKGNeCgFGJfKu6UbKc1jk4YUVB05hacZioAqv
iOAYV1SPDIoXRCa8v0uYRyS/sFSKBrDEtmC36lVODXaDIM1cm5VWbipCXjZWNXhlHogXkthHt31S
vuDXiy5Y0LAo007JBZzhNVgT+VtTqu1dujSJzdJQMe1BdgKuGu0RA5Eomo7TbSJb4y3k8ORgWSwM
dLDOK+1EtE/W97JfqObBYFN9YRWC/Mb7FD/16DN372/8FzXx31TE0X7SYzWZZnBDnXVZIbeZBYRd
zAhGm95SPH8z5xgA4YBlvZe0fFsXorkaMtjMcdQ/9H2PSUIWTMWJrTz4/lMKWiEiWaX6EBz/fHa/
KkRoDpkicp9Fum6ct2i6EWJVWibzJeFL2DVp/SfvcmZVjWTM50Vy2nVQjgghKKvA+krutnS/PvdF
TDxnKgsa3UQqct4AD1It1wejItg3jPGEY6Asn95nZKpUhLXFSbUXI/F+yNMTu4i2VI5KWUTfEzEt
UJZnsf/nm/HeAzw7H7bAOpuLxe3ziyg8OjHXzQBpjiOzyUrXuvJOwpC6GYD0XjW5xJSA44UkIkTq
lcOiLYEW07O5QeBYHKcowq0tnFKjsZMwvZ9U9Qb76miXWtRU9nsR+L2EjJue1d7At5ENeOmoCL2g
x4+31dixXVMKQ4XIDo8zOFW7QcS34HYIw2N7CPPsPn/fVU6LVFgU+XxU8zTv+Aa1NhW67jqareLp
5/fvZ7WxPE2SOyexvK6LeLq0wnz4Qtv8m664hYRTNzSEX4RWnHVWs15PanWks6rGg36h5WKyJt2h
f4xUWYL7mvSHqIgkf57KDO5ck3+h2vjd4dEg0r6jwUZX/qzBF1opS41hiI+NEAlbcFbJz686Oul6
XQ4FFGAokpWPkOy1TBT5ixGk/np8a3Hw4KtUsGUp5jLEPmghpz6wALmE6RGhBG/F+/qxstAski3J
10oyVao/yzKaUErpQLhC/kOqTTIS8iplxi2WjkmJOYk4NFMjYoUoBdo6XSPhOycQ1Z7kialbDSI+
qRi1q40Qj+wHKjFehV3MH0nkhXQOvJ9itmna1zeBME4PMx9NornInZOAAFusdWJt5KSEbJG5F8Qf
2ujQ6NDnc4vv+n1D1tWBODo5pta7973buz2BfDxabFWYPUZiX921MNO2Ol/K3c+esb4Utgu5oaMZ
Lx6qPw/JX28uRRiZe6QvGq1fROG91ij5UGvJUcAaCgCfmfZYSkq4oRwikWk9T99yrPiIZabIE6ZQ
/fly/d+2Hu/j17poih/tuff4o/X4f5JBeXmL/2t/Mk7rOoxfPjqal7/w05qs6n8haULGj6BfV5Fb
MB/8tCar4l+ihNbeNHXVQLxq8Sd/W5NV5S+wJRpKfDxxKDSWFvrf1mRV+kvEsCeLhoxUTsO380+s
yZzK548OP0/4lKYtOl4gQPq5bDSrTpbRK13tUWqmvpFOJxBwg1Hq9/TLINFFXSA2ThX2kL10tR7v
5D41XzjjcUPI7Em2cZOx3UiiToWJrM9ytxUB3ae7JlGsRy3o2M6ATrQSx4ytRFvlxJ3jfJ77/nKU
DT4EQAVLIp/Cxnxuwb91IE7ESfNnqwpIjbbYE9VDy/wQGYVQOFlilIpNm3m8aNmDUCaWlrKBIfXJ
5dADgI17oitbPZ0OoVwVL6p2qn4U0D/dE7X5l3meWOex7k+eCitPoZ5MKR8ZA/3JYak7PgEGNQh4
IsluFQURcJX+tOiFdTDOsR0MuDnBi2XklY1h1rzoSSW9obaSIH/SiXkgUUFlcz+FVC6Cds5ye5T6
KnDNqMmoezGzPGqQ+3EtJbq+EdgxrWIpxT1E98npBhS7ckRDcgW8VDjUiHTYkRen01sE057MCFVl
MayXcHjFvjV0D34UsfbcVUlyNDzHqaPWQt+7mmI1sd0GOU4sFc6s5REeqQQ4DbAN+yz+yn0B7oiA
KTbmzyqfcugTxJZeEVEQ0qhsxOLx1M5N6IqJmpKIKuOFqRNFFxw2h6TsVdhdqSermQh6TlDrB6XQ
wNuOPfgsqvohUvBskF56QaKeGUaZGbgJKLJtH9WmvmYpTC6YUp4yqMlyzkRG1awybSPr5qPeyJJm
58M0lGvzRHIflb8kh0c85PK6H4nlcHVxoCpYoFtZ1B3xAlU7GdBm1ASTltlKE4EyRh4Lqw7EuOCq
pK6ww2pKIkNSTaRXU+VFlVFntZoOcVpXymvChSp/VC2WJ2iHTfhusFZgKMGjIXb7VMs35tAayDPa
aEODF741BjdAwXKuTI6u8I6FYTw1kMyb/m5M6hk+Dgg7nrnVZfp2jvITOkHRUF9SsFFs4w3d2FVw
ZmuKwGaRObIZNGxudY1EYi2DJupEs2Du8QHqiQOxFNOkTPNHsgMqwCbhi808r0/VFPAVjGtNWxcm
ll5nyhUywQAukdQzqdL4nLej9VQC368ctTXTpYqvNjrogIl1tUkahM932vpWg4UK7QqgJO2ast4D
tJdgb0oAX1ukOSAWTwXDVtFJuqBFEBFVZPFZ/ZGMUvxkdDNbZrBm4AtOp1qbNhHIKKCLxFgV7Pyq
+ocUmqninApiEVwJHgLwcBIbJDtVBDBGQNu1ByMr8sRR1BFkSsv2iJupqvV9k8cpRp9BeM6atlJs
zATB97Ysdap1WTMcNKJuENGVqK+djuoZSHnasEBprRrKSBBL0YOZWDLISKXSJccYKRo5Lbj2zoG4
HUInSU9p6DYzxXMnlUySrCYpZ+1ACqEhOISENsY2V1Gk2GobqRE50z2m+lIdGKeaJcxHc5yG2Km0
KAOAaLYZAFm97IgoNoUcQHPUGOJGb8zhBPa1Jj+thBNi+Civ5MGHVsPUBA5aV9YTBHjY21PLdKiE
ap2iJqlpY8UqNlFnBq5T+8TgGb2Pwj61fLFP1MdCqyvciuYY31Nzst6KQOwe2XuqtPTEmGghxHgh
O7yubW+tcQK2fUp7qnRd2cq5p0wsrPyApF7CMyYpLJl5ROX0yumM3SYGjzX6lDLU55Gm4mBz4Syp
jSSMvKwk4Is1dDcrmLNnqb1W64g3hIWJph/JuIm7DbdReMmx7if+MDQoIqwkrd7EmB4Phw/8E0BE
tyrjK7VKSRIxqu4EfLAwMt7MrF3LIWEttD80p55jHiuKfh4fazeCyIio1rVsFY+FejEX+f40yKpd
ZcFG49Gbcb5jk3lkkepZ4WST4woIKesOC/lZZxhnZX+pVuJrw7FFDTkNJeVtUndLhHW8kEph6XIC
CMBdxczBJ9HePZGhoVjzJYgukyD0ckc35pHV/9sEnBwnM4O09HuSYqTw2LcUYCmCE2C0htS9adrT
pgwtD7wmwyF3pJDeaDx5WRU91r0puC3GlLVRD7ddHpC+AqlorehLOT2/JiqQqY3eahqY+zxS5MU/
7IkLgAv4XhbnNMgKd7A4WiqGK+r1NJUDc4tO+EGbFEKKUupgp1PqysB9hRl0UKKobIFSt1GmLYUR
SlCNImzNjMZdoma2RhhuWQzk9CVrmUSUHgr4Jgmn0I5yc01ut5+a/XUjdZsez5Ullcw94LfU8dvc
01zKB2Pa8PeJ0A4fmpNKPCXMRfKvtr0BKCFRLhIkICgCMMuK4rTqq1EEXMjPlqF6FaXjK/7L3KMp
TvzCoEm9YWt1c59T680zBmpN5VSV/agnGGecd6dSxOYi7QZJYHuVk8uqqZddNPDWMONgugMN3eil
bZrVYw0eOzslNLotj8LNujvJa6g/92VjjDbV2NqZSLO5nwGjo/W4bGRSUmLa/LOZ7ZmLoL+DHKVE
fCq8aB4SYJLSPURlkhilZSGTtq9xIV/XFRFOHYPR6WbKXQKV26K67eXTI9Opgz402qBFRYtGK7tt
C+aAGMC8SuNIIV1vuqmMYldVwNDS6GEMWpO1tiTdGrIAipW2q06WKfwriQasOe6bQexckuSdTivG
KzbfbJYYQF7RVQP8TUFWd1lXv5qkPDmF0Uv7QZIm9CuPiAGJBD/p3zmcezKTAziP3ECmo1nEBgcs
0TJpf5JUT4mCCnWCscQRCG/YUty8HLyZfK8tyqPyplENliYyjdpR2ArJUUV/Q6X4GjSITXhBhxlc
1lHciL36BDxtvpgTWuTwssy06kCGwxlXBx8ZnSvBS7Vzk2d4ytVjlperuj7UYR8uaqID0jgH+cmm
TnOLOx9/o8+9nwF7zQGfjTE80BndtJN+JI8Ptikf2bEUXcB6N7KWT2igAB6D5YtUgygCFFUgL1BQ
TIkJxaVqoYaTv223Cd2KjvaskOxRGu0QoR5pJF7nEPJxHXoaM2ooWkeZ7wx7S5vKJCLeIFlbpGGL
VrUKqSWa8D/SZ8gAvlA3dywyHmNQilb0SoHvQk2v4ukgkCIPWPWmmxQSrnj8Wv/CIlCgyNXwl+O1
Es7DsQvv0zR2DKkGRdn6nfUmFO0FXWOva4NgD09+J7Ynn3TXzDGnwO7k74OkOGmuSh6KqYpeN+Gj
fGPKVTPLbLHrbi2FjXdCb0N6B4dq4vwZWBw27FCUVoEyw5QnhS9MdLJkh+RSo1abElGbNsBcCnl+
RegTO2VCq1WSVRoTNYsR6i403ClYD2WPbqVjiZyra0vPDnSGdvkIQz+hqDs08SMtmdrl0ogIGhLL
TrTqhaV1v7aKl1EWSmRLIrFdtg6g9NloeUCbcCZBTEnbS2kIqohtQduaBGWKcmOPjSnmfpF09bSu
9Sx5pvJvmSRKpjC86sIavbhZMmOiQh8GpwVm6GeISgabUkB8UPuBBJc+jiGZVnqmvoIPzF4kNQPa
AughKD2dvjpSrjLLRtjFWspSKyfbyu27VFprei/qjjXqfBFbyjEEFgXNrqSxXJDs2ihbNjDdd+5t
0m9kPSC7SY+XVtNYmvrVKcyyH6kmWbMdiHV5XQv1zMrTJG6KtneY34spSTgXwsjy6hJMans0IEFH
XpP26k0phxKFktJSUzcaFwLBaRrLN4aWCJyhTmtxQR4Qb9Tl3YSF2+TC3NJoMRhLfBquBqzsjSO1
7XRJGknfEulYW5o7gjwd1nx6RFLox7Cr7EE9cYIZ5caUoC2dvkdkysvCEvkfeiBKow/DXAgHFiZT
tSP1JIGmPRlvUqvzmSlLyvMEDJ3mb++b639UhPg/qzBclt/zm7b+/r3dv5TntYj/Bzloi3WXcgA1
VwA4Jl4BEwPFf113OBT1jyJN/rVpsA2/fSw//PaH/kal6cZflkU5Fx8ENCPkU/+uR0jLnyz+SBw9
lJnU5U/+rkcIsslfUuHzmBQKJDis1Cr+LkgIsvUXtsHFTmDhVQIx9E8KEp9NZwuf7f2XFmkSRXga
BZ/Lhyl+OHUZ6A/ddsIWYjeP8/bDPTr+rF9/orEtHYb/LGv/eoilIvKhQknVoIVcwiFc8w4y/mN6
yRIDGQChVF+U6z73On450rmjLDWMggmJIxVevT6mX/lsf3shFmmkWCexcvzC2qEymajRED0MDn2e
7jA/BL54Wx6+agSc1Yj+vo4PB+Lhf7xjqjSap1Ieo4dFVMfaH7ypTxPW+hb5GxbPW23bbstdcGQl
YncbuO8HxWPvq7tgATbI+fzM8iXD++I5/vbufjir5c8/PMf0NKJVSqfooTbXEH2TtV98t7zOJ0LL
rV/G+/55VG22fF8cdnkDf3l9Phz2rMAeETCq0lWPHsSt5Na342a+YMeKZ/Wu30lblglHus0nShjb
rXH7xbF/d8kYmeBjEaag68rir/pwyUK1sPBOQO+kV/InkaMVz4XTPbGEUW9ZUKiXhELIHriQ5Oec
Sz329wjDz8atn2/AxwOfDUtLruValJZXbfIMxDC1Pd+/FusvLk/+za39eJSzkdnAq0ME1UcPfHaN
2C6fxIp9G/Kt5YDAxEFixChrlC+G6Xtj7fyR0pKkSCsvLUlpOa8Pt7WPixOrTit6ANhT501LKNk0
o61AA1pqKBXUgZAfyrtXJFKlsPw3IKobO6t1iGmSsNQvSIQNEYY6YoR2O5XUg9WihU5GMGFC/Szk
5n2ygFazIAtQA47kBAs/CsJA1kZBsLbUC7E/KrKb5M0DDSzktDNM8i/u7jJK/3SVyuerzKWIPHBR
jh7klXAJgWQ/XseOdCAK7H76Jj2hf/7Kd7f84p+OeDZv5MQ995RnogflRjWdZWFkq17mkRl4KUSO
+Uhu7J+vcfkM/fGIZ3NCgPCsrytqPpWXvVTrwJvYinmjn16I1OZYoXv9kWRwN/NGW8JhwCaYXGKS
tpM13UxWX8M6WqWbZp2u+O/JpeDKu8D780n+bgIxLInuoMzMTRX/83OYzV4Ea8M51hfzzjoAL3/+
8wH0331ETcgTmJk1EeP22fs8tUWlqHUcP2Q21ckVkRj75Lq4rt+AsZH95wje63Cyqzvzad5FLpD6
B7wQghc/t7up2xNsqW+mo3wjMp2DVX4I3QCJpk2BkDh0X7oZj0AmDTv4fnKsJ2x1b7UK4Nq7Am9z
7N6SY2Cf7GE32SBxZTs8viCD/mISPvPV/ZyPPl7h2btMjqQkovCJHkjw9qJN7+aXxFH6xGsRleaS
4ngtUh7YRjfmhrrQ5M8O1Hs389VvSIWc6Fm0A/6zuom8zrbc7ovTO2MA/Xp6Z494mqaZPVgQPUyr
08W0FSOnuYcHuerXbeEaS5F6NW6lrXgRbZWjdVFqX5yA9rtx8PH+nI2DvC8HkSjC+IFwmQt1Gz2l
LsHhTr0bjolza6xP7rgz3cR5qLeguJ3lpaBE7rTbZh/59W68yr8dX17Hq9SL/dQ5OY8Uyl3lycTG
xZ7DRvr7IF83tOPtcj/sui+Gsby8oOcTB20JnXWoyrpm6Yx9nJAjmb3FyFbjoXXJCt3U1PxX1qvm
S27un3yD/ZnN9uxm9rrL+K112rvQ/fHnMXRGA/j7EbKsxc/NSvkXt64chQI86FP8EN/L9/J34Vp9
Ixu63eaZl8zuUiajFp19ceHSZ4jLr0c9W1zQcknIhc7ih5NfXmprwT42F+0q2g67r4bQl4c6W0vU
pVFagcChkkPe2ojHGOE+GngvODBxFl9Meu8wgF8e6Yf7ebaCqBR2wgik4wd1FWzxPro4rRwUcBej
y4R0GL/hAXgSN+RiubU9bJqbxCUw/eGLp/q52/nr/T1bYRgTrisDZfMDg3I1rMr1vCJc6jL6Zh3C
LZYXr9zDOD/tg4PI3Ln689HPWJF/Hx0+FBoG9naUnz+/1nmagzQMuAfYxlyiCy6hWO3YxLvUfZzy
x/BUuZ0b2OVW3hEO27p706Hq+eeToOn8u8FF2R9IJ0AL4Emfz2LqAL0XKvfgcfMts2P78Wb/7d5H
7WznLm9c4/S7wv622X8z7B2ZgrbkZo4n2952BZjSPm5IL3YuZUd0sm1mP+qr58Ymy2t1yxwS+dde
4qwvItfHi8bvbY6eyvX19rf70L/J7Mtgw1fY8XdO7tQupS57T2XMbuznq73h74rV81ViX1J0sDXb
p/DrqivRvhrd9GL095e9O3iNE7hOajuryT1+949P16/edGmebNmb/djeX1JhtVGV2jtssNvLveo9
39KzsX8kXOn+/tmt7Nt7wgbt19qdnMv9bKubzF4X9m1qc3xb8hX70Q82+KXeb4Dk607k8qsNvzrb
3y+fDU7uijqyfXOY7Lf988wluDvB9a4v7dq+SB1Oe+P6V9v7wh7sPdfzVtuxf7d+C32Tk0ud0l7f
dU7gvD0G3v1zsKFC6hwhJjPT3iT8c+Fcci+Xt2PcfeN5UCm0M665cAR7o9lX+xu3d/eb1r5djfbz
tHreOW9EP/E/PY9clOiQNeHyLadM6jary2d2aqy5LMfPnBV+bj/Zt/Y1cExnOur8SuaoLuPO5/db
21NtEjGWf3j1NM9bmbYzbhXHufG2B91OVpujP9pP6ztOVXFWvbNp7CPFa97bi4fDzS51DvbxAsiU
c7HeWg754663vdh61xemvbXcx8rerTv7pvY2mnfBQRxWWrYT8Hr9eEGE7LAinbk/qyfVVnnjjsjc
t6bN9L7v7ENue2uNtUTBo+icw41sr73Ifpt9jRuqbF8jd4XnZKtsbdl/sQ93BODdhvYz2ewrnRvn
XfMfpb0Nl2d3su8tm6h5O3eIDLIvvhuOty1Xwc7bSs5yZt8Lx3dFXjbM85eHCw7EeTqls7+MXe+H
525X35eFjnd423fOtvMs+44JDVX70cu91ffZOa0rb99tryZn37u937uS37rrxF7vFc5f3t4zuide
q/3lbe/6kzN5tXt3v7/U7Mc1gXx275orceWtW9ew7/e7K848cVmReaWT25O967zL+8S1C/eHYt88
vvEmL8PIsH9krre+u3e843biBTysnrh9mf3jfv042NzdyT0dXi5wMtmHp9B5wjnrbb32CmG7PXtk
/q4KN7JPu8Dm286/V7nNIs5fc7PLLa03l19dfq9zLFdzheWE7rw7zq71toFzc/X4bbB3o9twQwyb
kec3dr25vRd5YvoKL49zZbjpnWin6/JQb3Nn23yxi1SXWfSXL82H+e0M3YRWFPNhxfxmML08CrvH
2f22b3hr7nlSDNhN5OyRFHLrC+fb7Yr65+aVskG1eTDti2XtCtrAV5yb/96qEEIMW1w0XAbKnU+r
mvIUSJog1DGVg3wjeksw+KrElmCnN+SlUYAaLvU1HXP6sg5OhC8mfmn5+V/uy4fDn32BLSQNOuC5
ZU0oXz0Xh3FjMA+uCJg7kEhyqfvlNrmsvngay4+eH9QSNRkyIkEL6vk1i2B08cYM8UNTx6UXaQFd
WZImySN+yQ2RyJm5LJxwrI2vqny/ewsgQJvoVyVZQ9z0+WZnmVnQEuTA9Ko24g/zh/o0PMqP7EjK
vXEUbv87qRz/u2va+iWNX/J/QTv6/tL9q/jxr5v2paXPEL/+T0jiWIg8/3XBeUUYSN58nz6Wmpe/
8bOyLMh/seekaUF4Aow7BSTkv0vL/BHVKlPkX4DooRQsf+vfWjfrL0OBbWWoFL017b3k+2+tm/UX
9FfgjkAENYXH+E8qy2cLXoRyC+IazLGM1s4E33/2/suG1GISDdn415G100lYviel/XRAVxbtOiWD
UYDLFIdN2e4tsWm2NapPu9Biw/9w044/3/5PFejPI/HnmZgSp8MtsYDenb2bbZDlJ5PMXPtkJQXI
iPg50JX4QpnE/seUlgQi0md5JloyusSkFJK0qxjaqtaG8KltBLLiw6nVrtBmq+u27/HxoGyJr4Vy
mi//fKa/OVF06MQhqYsIHGjP50HU62DeBoVbVhFfBCtSUFZ1tTWC0BmyCMm3GZRf1YyWnel/Thjv
94YxCzYCvSSKjvet9YdanEDzvKfCOtgkynXZTIVMLKIb0A2CLdJG9kOdYFAhoKea6KFbyKFiK+2o
2O+xCyqWD7sbQHcPiVa77zfj//ed/hdWhw/vxS/5O7uX+SWJmvblLLSHv/Rz5JvGX3AfMQpACzQ0
AEq80H9rXPW/oB/JvDmLvBTyFFPC3+Ne0/6CaQHzEcQvPR95wYT+e9yLfzFjw9SnB0WrCgr2Pxn4
n19iyGxIpjX4S1hxIZ0Btv78EucoKlE/9bNfhHWk2+YYJN+lkm02Ii5B3rVaph3Q6qPv/HCTfjPM
P7/Jfx93OXkDrqZBWMvn48YANYMhEKEW6QF6F7gsPtmpWM+GVP/ia7f81H8Omp+HsphKZLqG+Ffe
p74Pg4ZhQtu9FSefuo+xTZXu3mrn1pfnGWSnLHyh8f/8Tf/7aOQsWDpTl/I+l3+szgwV+PBTOwKP
NXo6PMai5sPu5VZYi/xyoNdORhhiHL24+fMd/c1l0h4ESolqGsuHdlbVihE3kEMm8CRNo7CjRhd/
dHo2efFpluiNN181JH53PGuBGy5GBvmXuaiG3RIFCTCHLEqzkdg84WS4IeLOK524RctXs7T9qgT0
eXe+3FwA3CTLyLywDJz3XtyHR9noLcypQav9PmlPK9hLMVnc0lcMtvOjMMHC4IPOC4KNsaGerZGF
WiWfu0b1p5mp7pllG62r00l3/vy8zkcAR1k6KjSFVaZ09bxBGamNkGNpGpcs0xyHcjpS2CpLWjsY
i8TNPz8YnyrQ6zioaIief1Qj/IKBDi1WDACs6dF4F8ok0imx/PTnA/3m3pFdwBcRj4sB5fzsLSyV
EyoQAgl9wTIuobLWZGVb4xfr5t8ehOUQ8xZGMKats8njNNOwatrRDxT1VVGTcRfOqPr+fCW/ez74
3bhbzIrw6c4OgrIr1UOTK6FZ0a/KeSZ52SouUkBz/p+PxDT/cYKCnrPwS3G168SJsQA8m4N1eRoI
706xhXoQKr6YaM9+nO738mWhoMWSyuTZn/34AOZ8krIs8YlNaSAnx2JQXyv6SWqviixt4vXYyiVA
4zmgLduTEF3e460Nxus/X+PZd2Y5DQiZ75xnrhCW1OdHJhCias6kLfutOCRQP4sATXsUkyXmxGNi
lmsD+ebz2BOu9s9e/fcjM+3LpMtJrNXO15Mapoa0nrvUh5mQriYQJv50Mien5uW6/ecXybTBV35J
+JHe7V8fpiegISjM0Vn5VSQYd0LY1K/MaUhBA3VezXLWXSfI2r8A4f7uzi5DWmcexlWmnq3cg5Ms
xkZfp34RS4S6dkbbPvRWUm5yvR1rdwzlrmSJWijf/+HFMv/qmPnYk/A8WUR8fqKBLCJJF8vMJz6z
vRF0A5NulOdPTTpUq6HpgL/Jqfrw54OejfylI8i6V4T5qygQh99bnB/vMEpmI7ekzK8mCVN5aw6p
ywZa6b8YNWeD/+dxWGWBp2Tks9T6fHFRHFhD0wiZL3ZhsEcFrR5L2dDwbLPK/vMlnT8/Nm86jiV8
a9xL3tDlO/vxkqJUB2fUSZuIXs1z/MUmRSbdgB/4sP5RqCzIzCzgrjGqktd4NiUrnSrFtFvVVd9G
eK9F2m94TRIRiCng/cw+JX3Z2niiCcw1MC0BHslN2D9MsFJuD1JIaydtBJaEwB6EO6OcYsseT6H1
qLaaiuQgaubYro2GbKbe1EIKYFodMtUUlfFE4lW3TZNiCh3FHEfyo5VGcjulj+9LcO4GqtU8W5+G
HI9Kk9TKtpvrRtvDsxTwzkK+cUo1xo+dCfrwYIQGatC4lKPrPLHwHzea8BSMk3qQTq32akya8Sb2
Yn5FzFVHgHnTGk9xorFHTEWlshySb7UaUEZpQT1swll1yoozQfZeTOs2KhqNJCkwj16GkuuGQRwc
uqaeG7fRzLaHfpTkV7U+Kygj8161HDQZ4UZrG43miESdw6WtmYxr0rNPki0klkEgW9PJ3mhWo+5o
UsjtZ48wquucAYpg3xKmb6Al5McoVcisnHIpS22i5OLJUXFobU9M7ZNHfoNGdl7XFaUv5GGLnQR7
72MYB03mBYKYXlWGXsKGqiRlF2qLTjI9aXOwDlqdHWBlLpneddUs4cYEUnTrRKvQ3LLOKdBrDkZz
GyBBPeYxrnTXmkCk2ugkUe1riX4a1/RkTDxLVmutUmXGQjCwtNvghSJludJbAQNDapZvAblOl7AE
RNlXplppN0JSpvuSfGDlmNThcIQLNPTOEELFuOjiOR+Z+cGx2MNU5/laNTvpbY71ovGUPE+fxklW
nmUJP4RtRgRREMkMwgAJNp4RJyRjqnTJ7pWgdoxpmu0TLcMf0hr9gNjEVPrC16EWXPdJUse+Oo/5
D5KaSnMxCuRUtVk/PiE7LeSNUYTl6QgrbtxVamoJKwANrPVkbcyeWPRJyqqQ4lPjQxsUqMeHKuLs
aYhwr6kUAJ7lURmIu2pmRVi3ixPb7ZppApnYVQJ77znSCNHV08qti0oQPdTsMtyarOpeFSGQRGcg
piN3RqWXd6UuR4ZfSl0i4avtxCtO50RHXmw6EtKCDsb70FSS4Rj6jMutroAlOOFQAu0eDX24nHNI
4w6+5+nZwjYI7Ts0xsZTg7xtLpIA68xKiKuT5gkjSdZwc43GzSStKbyQaKPMV4A7BRsDplULH4pu
65XQFYHqTmgft9yJ6eQlrFJ3wVhbBXG/nVSRBKald1JgaUSd5o2YbwMJfx/xzJQ9nbkgbMYzFGtg
SlEQ2KwgPM5E3g9z2tsCbAdSxtqmAmcFMyxgD4GnE65NA0QChmgZYuwR2/BbXfeD5mZVqqk+xmRZ
dqpUGaJVNuptfmupRQcirkyQPqtzD21JbE1pcKO6xm0UpcbwSICXMTuaEnUPEsQ77Q4WiHEfx8Bs
/URJpjfBajXZnlWxVTfNojEiMG0sGntW4mY7VoamOaem0J+CDM/BJhRTACKFodcPKfNb4vYkUbxh
08oVd9JSXUCUlegdMxcEPgfnjoomsCvJZTLTeX5QWflf5JVYT56Wy5HpQZsMC5tFf6j6g5gV2ET0
Kl3V0yREnobDhL6YLqihb5VR92PASiA5pHInh0DGDedrTTp/L6uc/xsWCO2+lDKpc8wi5xUoMa/Q
IzHa6KW3ouK6N+KQv5wGyPNTRMryLtGXpI0iM+LJhshbD3ZbEn25AvTZa9hDLKEHtxdn7JXnmTlK
l4K6s2ca5Nm2SUlUzcxRCjxQ7hD3gGuIqZPIer5p/4O9M9uNG2m37BPxIDgEh9tkMjMlpSxZsi3Z
N4QHKTgFp+AYT98rz2mgB6DR6PvGf1F/VankHEjGN+y99vqfl5rRAwQNC/FH1fPiHb0qD0g/3zpo
qU2hcy/D1Jk/h4Fp/i71VjxOe8SPDaJa2I9hxDEpaMmbdw6C8scsQie6AkHnyi9VkSSZM+AZOTSM
DpaM76Lgn+9tiX5qxJMLWmgOSS8vl00eXM6B8OION58tLgEXfnIH9Ak6sBmRx+w8j/TkcSkah92Y
xkTlYajKDyym2/d+lCPxK7BJUzlPDv74BJL9MpV/dOD/o1dY0zLKxZMGY35oAdyefdvUBcZRqNQY
9l/AmVT9sWtEMR8pXWBX3IYsadvkTn6IaGr5ZGsQuIZSgde0bwCI93Lpz4k28y1WcLnPMWJdZ8ox
HgxdNsvkd+vAzpY6yVqt/8HlRfXYQYPjK/8nZ2NfV6/+9OLoVAjv4pfxK56Sjiwq8Y574whU/n3S
1YWwtBepui4VgzGHPa6qRx9+ywHozffgZoq0cNYO2hmuQzHuD3vNk64rubV2Trk0kg45LbhXgxty
OqyjMxrCLiVkdryOSzT+AEBUHINaPwM7VhmUpvxQmxFe7lISQCZJQBgj3GNY/cw9Un0kS606Ob3d
79xRIz7Q0XJd9x7Znyl48KWmGtvxKCT3fBt3w4c/uP2/0Oh5y6p47L6NgAfudbTHuGzp7jCyNvvZ
hC6WP+bzfw3OQst751o7DGrwXm2ZY8/TPnVsmezfSpd4ES5vBl4Vb+Q840Q6u0lb4YmDDB0Y91dS
59GVTCc82txBKmW+Ur6rXq3wrsjEeBriXDnUU6su03Wagn8YKBiQ4LHLxbcRtDZBkAEeku/rsv/O
pX+X7/IlnAmPrIH/4iEyh6LwXqdYdGltNu+FnCJJClC+D3fh4kcvUbn6UNUMVhSi3zNhCsqPUhzt
xqlE8GsH4cF1SzcbRzH+ySllq5QMhXxP4/pGOLTLKDJZ+5ChW/7iHJlje79844srdMUKXXDi6csQ
Ge6GbjXP7Au8Y7RPAy4i6/+pIIisPya9r35G/OKosnzumirtBRRv65ntft/sRyexEnWrMz0iWE/w
yWn5tihR/oOqKD/MEk/HoaspLOai+7GxAvm6xYxDbrcIl1slCNZdFI5ssiF8gJ5ime+SNWBXpUoM
l63/1cOGS/zmfqE8ajIMbs6nU+v52iX5kO61+17Ew/hGpO6SYvC8dweSPg41XFkeU8qOX1bcb9WA
vBHG5/B1mNbSgsAIWiqURF9g0HxiqMaxvedgs4EwZvUU2QxkGQbA2bG3UboHOygJepSpvsr8wF/P
JQifVMCl+SAdMn6Oe+scXDF4/MFu+xKW6yUR9il2bFMdIJ1G94PsRsCTeRh+mGJvOUYJo8KmRoDN
b2KymyX1x27NqErFIRz1dNrDJcnWVaCO8fzTmkvMNR66ZgguTbbnoyyPMXFEd2yh/CIlFLS/z63m
lnX77TTMPuPIOUyO9ZxLaJpGeH+CIMerU2w/8jmsX/vOgGxWfbLfDwKWX5ILGJRr3v7069n9NiWx
e40rzKdQaMLnagYGjv+rfAFKthhOijhHhzxBHLhVt0+lNRUQ14mLSsdrfQ040w7R2M/3Peyc8+gH
GHztPB+23eeRIiduub1yEXc5+UPtgFiPlwWZJofXabMkP5WNMdQrU50mJtIpHMEddb+e23tios0T
ReCYSq0RwvQy5IvTRK9TXDsm3edGPlegHX8EvWEn4tflMKR52BTnvIdoCmONzIN92ftMNxzoJ2s9
9cQ01yaoqncdYQhcgIx63c5TY4rt/cq3dCoSt3BSisCe+2iPTtNCFXgYwSdQKFuvaDA1OrnNItxd
9CEruXyVpCDHTDTLvxiilvJB6xx6M6bWHSp/xxMT2fGwrFdfxyHYThJhqVjc1s8Y/w4miweQG9zL
HHll57jfgsJpzzqmsD0MUaFUCv/RYiF0hdUnWw7QvqFqeztOXZiNAOwJLwir6WnmqY/FXoetuFsx
ZN2omjWXQjwW30Kgf/PXQQQ9qVzOR98Loq32wc18CBSgxKVz8v1O8zLU9D2hxvkYOtz85wHC7Iui
qsu60ognXFI/Z98NjiMovhLkNaDRwuWQpixLIxWPUbqWIc3mGPfb+YYbxCZRFcCdFX718LCrZPtp
6xkcnADvct7WvT5tHLIozUewkEvcc44P9K8gDRz48rcHbcjAo1BudNcW7mNrqzflKGSeCuxo61dZ
SPFz3xR99BiJQV0Xp51fYVPH7TmwdoZCpIuLyuHeLfXYoobC4ZwCQyvNM0kZ/bWcgzrj5vGeRw2w
IQt7ILunUSiwgkQkXUsQAl/A5/RHR46XxaG0s5USFiG8Us90VD0haqM5MJ4ZLgg5WcqBbKieKu28
jb3pzn60u38HV+8/pF8XdCUe3ZGE4njQuodozfMpOjIH6k98Aj/YNYjh6ON6iw43ZWuHC7DWwWHF
QeVjuyW1LeNeaO8oDaOzjyEenIXsQFZVxXWs4r+eVckdrctj0O4IALZmQXTRduVyifCwtTsk09J1
li9xHotncOhtZmD7gSPc/oTboJ96V+onMpa2f1xZP5i0AWDd3aKDXh4V12VNwnviFcj8LpYXtiN3
0Vo6Zbp3is92VqvACa/2tGy7n7BDb+em2M5uE/vsMFzXfs0jxkvAfCzRvypO8H7OYQqSt8P/rb03
iofy29TMrQNYgGn6oXAm1WfVmDfrOTGb+hbrMAFutC/qS6NyKFy3yv4XJ2PBHwohNeZZSiWlKTCi
pT80rnraRJvfgYwY3td+QJ9cbVP7nQhzZNOrN6Gvaqf8VeXBAtU9RNeURBrgSO+W27Xw5ZyBIXW+
u+0uNmAseVymi9bjcZ3F+43w+dp04bila7P83g2s65myX9W5hUbeVShnCekoWyImYC7hmo+j5lou
+UCJTkQgX0y0DTe0O+dPqMU30jvWjxKj5gXm7JuR8+qksQO0gJ3awkFaRyBd8J8GH30y3lj8Rb2b
x1Fv/fZdjGPzr5AEITAHbn+qiKiESSUAfn0ovxmhTPGfaNvzrB3DkV9jJ+FOB0rh/aQWMfANt1o8
5T7P5GNcdh9hpfCluMp5DCMn1vfgvp2vQ3PrHSCC7j9j6eEQVxQRX3Kd5MuZuRqKYb3u8ntZOIa2
gurul4hVcKz03nx4Bjz7kMf7j1Uu4tV3++gwMzBaM/KrkuYAJx06Rex1y1k4Loh5W7WwWPaqRbY2
+Q954c/5qSjsiN6q9aL2MMfYZPrKOse+dYiHSGwRUXzycQDnNBOuOuypIGF0wbef6lLED5U/edsp
kPZmQVmWVgIcDacfc6wo9UnJDO+NicK3oKgjuCTzEGLz3WKYQeQtSL5PtbXtcbEErkRgeNWJC6RZ
j4Rw6kcvrNncE3gN2wNaRPl79qko05IEjuccgfXGVshzcSPjca+O2u47Ik/Xir+l4aF+TLY+xP0D
mmuFVT3rb1WCNfbg9sKbiRYQK3FAUCpVxtODIItoiM3LulUksXvQZds06hfAfTdtw6cTi5tZ3Ex4
HaSJhvAwbHmBF6VuBAjibakM9R3113EYgu7MSKHuOQqqUGQY+frPnD3xeswX3fSpYt70CDUxvlb7
ThtcVRFP9RiuwXPi29o9EhnnPt/QvttBJjPBiesw0kpQy23TNdkQPF1amiObMuulK/QqmpMiX4Jv
sFZoUeCYWj8dwWUOxz2Y7TsDm2U6mtVMsIL9uT0Cjd+WU1QD3ePnpHoaOMDtudvAudDJbAWV+5hE
gB9WW7D6gD7KeClq2CaCUZ3TwOxcJtxaPk+VYFftHVxt0rBsxRiG6tGV1w4IY8IcKpq/Ko4qh0HM
RoMX8KjdDm0UNTU1aBM5D0OzR1UWjVBZDmPRjd+axoQAFTaHSVUEquTPgiqIyIigpPFg9Lcw0cbk
Lo9JB2ZBVIJDk8xYnkghMnENsINpxbEmrLigxFr0r9InBINZ2qKXdFtm+en3Sr4PSaBwiPZJ5WRu
I5eI/IVulqnvi/0xgHnvQojzB6Irb27o2p3VH35j+NkVKI4O+WLUT6hJ8afxN/zKQrfbyXc0OJWK
ELH9DI+loPHbTRgQM8lCEKqxN/QZbnJmtoCSJz81xJmVJ6Il/Pe9BC+S9qEj5CUc2pEakSBtQilE
wNyhFvN+ldPgTrchGNONvLdqyZhsLU9q37c4deJk03DHHSc+DuDVmFdLvYHlpiritm8JeDhDa0mG
u3YelGTi14DLqMPSvwtJV7AY0Ir2LMnhJexjG6DduZ1TR8+RrPwxdRhuNRk4WnZSBElwJzCKC5Fh
+uH+K4pK+Z33nLyW8V5TYnm+CtOtTEYUmvPC2yL6eefgjPo6eBgg32x3TT0F72Io6Oon2tj3ZaLK
yGwOY+zobXP4Glfezq9SSCvADru4zcm8Xoa0Sbz5RylGyL1hMrXBnz1GQPEldgh0eKTq9YdDBTvv
Y3NnF1W8halyWAV+5evUMyInT0N28XbwGX0Fx8EUwpzzbvAeSJnw+SM61yOFyG6B/0mV6hgk9MS4
GJuG+Ra5wzNoA1LAHhLjTpozExHb2mXY+XI4ZYtkjThdypqPNUytRBmmLl0nG5K7FwKA9nStScV8
jjmMgQAzdqeb7mtadk+ALzw2LHVC7PG2Bs88x6g+Wp/a/tgKH2plPwof6HpntH4DCD9Oh86lPz+r
eliidE62Jj+yMjRuGjLX6+GMiXg51vWApRVw1u2dTyjvCP1oyujekI3p4ltr1W0UbskPfwA5sw9Z
PjRqe1/6wbV33lQjjV9bWk1sOxETas9ZKxy8jl2IZBrzfkyOQbCE58Jf/e5tAt5B/UHseMnlX7Ue
yQfIr34iPSss3GIY+NnQu333m3Nk9h9Izu3+La4aKqYqiOcO++qwdGEkjIDBN4r2HgiH8c91aOI2
K2GIqTdmB2P+pZ5jTbHb7WAaWl8MBCHQ9ziHrWaPz5hgUcNHHRjiMqIxbmXWb9pPfpLtxCIV6pqh
vpJBWxxr3lFxH8LXeqsqxiMp5PcAiijHYnl0nGoi9wc7ln+/6DyAeBHduq0nW9y4CbHK44nZlQy+
+bKHWF6TDvUBAkW89MEIYWopdyK28ibf3jxwlsHDusyAJnN3a5NrUDG44aFWRPeO9LcoK5clWiCg
4u9/nutOvTD3Bd98KDbjOCfR517HWRmrhGsKtGmmii6Bn+cimXnPyahX10AuwfwcMFOoz9AnHByK
TiDxcLXh/ptwINCOXEoCM5RG85IFqoo+q3V2mTgz20iIkYo5Lg4wmcPguHCdiHsglgNxZ2FUDxz/
NSX26oZswwGHAK7pwIVhvFE+HKEmV5u+9NyS0ynfdN9egNFun5TdZcAZk8/J13Ld/O0XNJM+z1Tv
iu2IrqPtspowGJ8cEoD2pCrqyG/+eaQY7xQ6u59kzDIdwwP2ljhBksHaEmTl4s2zt7QUYuRJnCC4
esSY5w998YG+CHAdLHPzmuQFmZ7BHrmvNiDD7hB1RCJZRRrBuWtDAPmTVJE5e1ZHUzpEcFePbkca
wsHKoSrvwnXCadQS3/RgXGuDgxHWf9ZBH7w2SFLr1BV6/pcoREwPls1ZedirwXnu/WXl/CX79zWg
Gf4tvaKrHvfCqk9fEFJ4AHXbOy85aMcXp61BNu2TSZKfO5S97Zlx6vq6J94Q3gP7GDB5kvmnLstO
D3mdnQIeVjOJLjkjgZw7jpXGrlU2QvWVT0NdNq+bgtRzAs8kyB/xyJtNbiMhmmnCl5Iqn/8xI6MD
t2Nh4/M2MiAhP2x22y95MStaea60JZWNDfSpaK0MUsPV/WRNPn6hDgPkTuLT2J6Hvo1r4gX3cL3O
fcUJj1ZI/iz90unpXGllMxeguoATF63ck0OV/6V0mR90x+EKFQmW3X08jsVy2lRQvKoh4WROWkH9
6EyaKfngBB1oNarTrB1U/X0wVVmciZ8cKVJm4TD1bYuGaY5LnmGNtu1frzazgwwUeZneDK5ldwzC
3GkfeKbW3he6YrYiglHtxI3u+ic5bfpTqATMSzwlsuGytK1/Gj2x6KNh9+ve1XvVNCfoxVDUQmjy
PV4YUejl0tuGlxr2KrLy6rcVRX81LdFGADDI7XTrBrL9orIcutd2dps1G8naY/+x5/4M5HsdASF6
rXrXMItqdposqQ8Jl+ry0LWaNjtiAoEL1ZN1Q1s+g2oko6T6lWy2hxxAEtwvrWdqF1FPTZER2iW4
/mLS/hpuurxcvyhyCKiBIdeLh6memLHJwIYf0grZpx1/Xx3Bx8zTYz3NG24H6w8iE0Wk76ednenR
F/72J9C2emCRV7NDM7V40GTfcMuv2/ATbn9EA70wt6YsXIvvLpT29ktSsLdmP1DvZ74StjeQc4ow
c5kcRsfEMfZSQupklZ93ErDSYBMnm7WO1HXkjVBd+4HBRbHjxL5FnfXF/bBJX59tl7eY63biRc4b
oSqAa6zL1H8VPR204UwkdJasl1/eqtkAs/tgzM60hzkKK06HOOi5sd+7ohnEfVIF8Xof5DSgdzaO
qA4VROwxIxFgjjMTF311f9t/I/qsGI8GYce0bxMR6QnCYALMikn0rJ6C1biHhcSLywoI9EMYDzVj
gZwTMOBQVCSH9P1Gxt5QATCSigp57PftmtM/Kwq8mW9sIZynu0gg/YxSJUX2qWN3i3OO0Ssu6TbY
66xpksRJeciJ93zIb2TiurXqXrPq/rMnagPYlciOgZaZbvUXUxidwQ8O3ceSw7E/oWAl8W3k7H3x
whXEo16p3I7OPrS4aiK/SA5lwsOc07/31+dm6bkiwe0P7k92td63ceY48kXuJJfQyrhODRBoHN+L
ld1xqmo9vYxUOOzNcu182D0E4ARqXd417eD9oCip5bHhWNfHrZL596Dz9vrIZ31rSG3Nw+GW3T6n
k58HexbX3p5f5m0hLaOBzqzvmNJ3DAtjkOHmUnO9vUVs3/dDZRgiZYg6lu0wiYYcB924Rf1aEhPO
ij9svZUonlDa8WTXUDa/1ynMp68S2vM1L+lErrMfM2sj+kTSzzleud1CPeWvFjAl3mGKyfxu6ANW
CAM15HLygk6Gr7Iak6fZk8uaNV5gXogagw0a9Q1GbIDTMEvZN/Y+m+tw/Va74ErPhZikvB+dIM4v
DurAhKztlZdIeQPphOrJLieCAvz9LnLt2j/VA8EjJ6vo5L8sjd434IcrOQAsSPwqLfNZ99nsbC4j
113GHVEWbXStmnyMztGcm+FXP9TCCyHaMZHIqoCBzjuSAPNrK5ZoTvkcWdhXUXfL+JiH6LHOq+Cv
GlT1DcRtCKCy3j0nuEocPwgyTBR92RtFxEaChp6JbjxXiGVkrudzuTAJvOtqOnw2+5IJUObv64pZ
XIvozxBDVWVfSiQdZCpNYJBsqu63cmBvX1oUP0mKY2Guzgsn6XDvNQ5jcTsgi7y3qgjEr9wtjHt1
CjlL7Ghx7t9yaIm1/BFZjyHxFYHxth2BZ2n1Iyo0lcghWdU2NYcqXkyQrpGm/3K9Uq8Phd11cqNQ
6vlE5CHBqf3Wecv9VtPmZWBIi/UScqYtGqFN4H3k8BHIByr8ugew1rjVnZkYxwFbjau/frOyIIVs
L5Eqb+EYPqwUa/9quTbjsRyI7gVLO5KKMdvSyldiF9fmsIe3vDXWAvXHgkQCzA26t+ae2FLvYxod
/x8LTmYwI/FrwwWVytyfGWaNeN8o0cO0lHK9H7fRm19Wb9l+svormgwUU04G3rLAPN1FEXyaunac
L9xSzXezLeJ7IcMVHFopnyd6L8raZe7/IGYizW31I4KFVin114UMzls68rCyHyBbpThG0O538qBY
nYGqdbfPEP4ouaidiMxdpaS3Zu3GXvyxol/nB7sGRhibjeAXZRjzho7UTH1l1EnhhNwGyCs3s36H
wM7/dej6kF6Psc8uqiy3glXEOMwirRuvApzIBx5e98ip4hNhmu74iDyyIBZK+qMHFjdiNupvJekT
CKKNSgc9G55/Q22HE3q+aj47xAA2Wc/U/30AjoJECez/lMYYUqo0dDy/paaOeAyTNKCii1AK+jAt
GAddWQxbckW1Hbqw7FpwbRTN+TuDBkNVUBNbCdxtGf/BEHXYl65hR2sM7T0jkdCQ54Gs67fR7rA/
F0TJD3AUWzGSUbvKYb/ANPTsgym6erolI1FOOOHYsSQF76muu+eBem6CaPUebJMHTOzXvntQjNjB
wwZL8JI4IAdSHSTtA99+hUu2UJzbNdl3/8rakITYudS0BKNijkubMiFBKWJaDYy2ZDyYlgtVeGqb
QfOqqeYYYVm+p4cqcKl7W6/MkeLP/Nd3BcGf8uy0LDPTxpv7p3ASNkxvvpuYX1837tGtiA4EcFMP
UeqMMfv8BAzddS0IlDyKuCn+xpHZwJbKuX6LDEDRwwgMcGJJzVYzrcbKeyQezfmr+NC+o40g0DAP
6ubTDVDLnKYhZlC3bpKvzMh9/1IUbeI9IcFlDs3LKs8kN0UYEkUHsdqTTvi8LVSAx7bt1l8z4wgv
jamcXqZ+BUTdRfEA5LjzvT6VrFuJPKPheV5UG36Z2F3+4DJGF7NWa0cjqLYBpjGrWQYIevS/gfDs
XNbEXJI82qeVFjvs2mc/maAkjk18K2kaRIOHIRTLe073D7Em6ZW57UvNU7HM04Y+rOYC8yZ40WUY
7H9v3sevkV/7PwfZsK6pnJziBziyeart1geZUu1vJprRXb3O2/62FLH8vYaB+oiYgbYH2U3BNZ/F
LI5903gvYgNG/tT2g8PocObmOlYM3P46YMH940hWCi2n0uFfSViu8zwm/uRCoUQNdQmqPPyMSWAG
iE3W8KlBIYUIyi4dZdjulY/hVjKoNzwaEhpIx83vofTWw6/Q+CPD9LxqNVvReofX0hk257rODeDc
gbTAr4N1RPS0EcnIzxhe4yGXOWB0TeSld2VxEkGErA0pyH3djtyrAcnn1PG9fIxrGdzcrhHlHapi
igxo0+Wnxy28gKqOfHNEJTP1J3RdsXM3ggvlOzYl4xmtgiU+klUlLhXt95L2msnWoySbC09BWyap
V0XetaiqBJZyUnjPAKDFZ+LWE1CBZYff7inTPWJMJS9I2c1+Sl3X38l35vFOVqD5x3E2o6ZwsDAc
JoIzbDZJ62LBdadq/Ea8Z9CRfCSVD+WmqYarvU2gP8uyEuXfIR5KmIe6qMd0CrqtThudlH9Yj2oM
0uvcbXedogKGL78gvioAMD/eZjTTUc9r9TggfqqQmYqu/O7NYUF1YAppz1FfKO8v6oJlzkrmc/aN
37iHp1ZstDl5FzH1ZDGyNKldW2Q5XRdr9CrgFk+E18a4sptm2nU6QWMMLrwPZoGL7GOiWZNoY/Jv
iEC911LRahDmOw5AhVE4o1EzQV6R9jTesKHM99i/sbUp5lQKZvfIFPLwrQ9zLX8mcVnbq6mtZdi4
RDKLKnQ+5G20K4kZBPKVRFKgvno1Xjs9mJxkuGMdtwEj435GUSVmp1IX1n6yPooo3OuL5Tojnajc
nIYUvwThahCSNnjAWLzkh10q0VD0t+TbDT51KJ1a5akiXXfm0z0jX0Zp5EApCr5fQxMBR18SJcYf
iyBO84kKBx8WuHRX/60sSa33enTl+Og0Gxlxj3tTwsNP3brb+pzOrIvtUapFsd+sm97LYnr2+KoJ
flcXhHpde3VUPDFKkWbvIATkztQ9ujBZgeJPfYyZpg+FQyZiEgtFBBqFHyEFRJ2Awod5uvDcO7Gn
q4J0mda9lFQRTtshsoB7av4WwVDB0/OtMRB0t7VeD2rcWvikHFmncZPVz2Gr8BnMPcnMl40LhAhh
pCLHiRUUE3tnG38L25LB4qKMibIVsY5+SJyCfPOmW1em/2Gwqa87SPf1vSSddH7cW6+bL+j9iMRq
V5ujNN3KTnjnvRbyvVLK/zRcxTodCFXcjqrzmttScpkIUo+RReLO5DwceVg5Q/PScysSWImqdj1u
lhSLq+DQfuPy3cZzzpLlo4Etnj+4ZlrQZoLQZvTb0PDd5VVI9BnvMYy5pZDUpBWZ6/VhD+gyf+tN
xbCrfcwxaYEAuoAcbQVLf0f3nB/lwnXyhcCLvKKrzac3hGwI3/wKGPw9nvxSXciDixnLOny7nB2V
nv/IGfYw0iXbg8XXBZGpDDra5Z4w0zBWKc62yFys10uHCngp2+grqhTNWMIG/t+cuW+ViQrLM/Od
lg+YUYYqs7xoDSpY0ZLNwMgbVVd/JKu5t6cgWqL3ovSRKFQaMcBpqEc4hczA++VeNkm7n0LVRd1p
YlSi75XLXuSSB7ydY69rGLSxU1fr0d12kzCgm6uyJlhwTwAuyN2Zz9GEYeABWWEviBCYiG3X4d4i
EPJmVpeTGtfknCfIq3467kYFQ/+zjxePZLXiAXF26x0LgpZ7NielVRn7pdhmqB01tdHOxPOgCxr1
p1lMIaBhhkMCodc0mkfgoegi+apF9bB563QLXp5vi3F8nusrd0PtfhPedltQEt0nKDas8zX3APlf
XScXhF6NdsCHGnOY3Q3OOLuHkBPdIQcLKKkhvzvm1isZaGm/fQfMq4aHju6UAQ5xm/XX3sv3kk7O
ZwbUeb2j34yxzOnRvyvz26nYEj7Xfd6ZHwQ/KfcKhmDHvJj0G/mMbkdE879ytOyIDlXBQNylHtOM
qb012Nj3rW3bfjVr585vsyJQpcX+ERBvC3w6mmwG4r42P0PGihR5LO1JK8MV21TtwVLkcPVD3Y7e
V1QnIUVg3+XmSIZ2P3/j+hcLHAjRJNNCZsHm6S8B7oWG8O4GQZBTzLtCNMT4cTkmpTOOdxWJmup+
byLUHHvfj8wo2OPH/7qSxOW3yG2EczeH9GFfSTLaka8MeV24T3Z15xWFiLHzz26qXe+xF2UcH3Nb
RqQsIxdHJU8Nq9gBN3Vlp/2hU6Gq64egU6b1npakWSwpSYGTj6BS2ZGc+0A7zRembGN3ZWUpy7cw
QkbzUHaF2Z9W06HYa3XSESrBO7tqewvfMMYkRAu07HlChqSIEJOqIt0t7sGSNTmLw5IqDiXIiFgR
VwNqwYOgK/rbTD26QYLwBoZtzH5JdCcehN0I/+JhFjRYTnShNFQRCiaJNCA/TwSlBts5X6lW+9ek
Khk93VVz1cr2wiLE0+PvWJQdd2TdoFrcH+LexRpg5TLOXxchZo9ZktRNNP1YmLX4rIggSPf7X206
ur8Tj7ZQTPfEexVDfFpJBwkzDjAZqKPvWiLQT0vjFS6yB8JBmmzRe4gQtO/zhDK2GCR6AGNiNfD0
9NgHchqrkTDspir0bo7dZgv2kMW0qKTMVuGb8CXPSaUhiANsmW/uEIjJ7bnxPcFRAQmgTl79G2b6
MrJYsUcVDYq5KGHFILVWE5+nzq9+DPXMGrgUSnxdfas/S1wx80FWq/zgWAOrL1kSvkW2zX8liHTn
Q4+s+Fs1x8l5E64dLxo6+i93HORb68jkvTBtsWCI0abqTiNJWozEJrk1GU4iFxdL2RGi3rLd/i93
6f/34+PHx+H2f8ZwXH935n9GcPznj/+XE98V0X+EUCVD4QJqDoOb6fy/nPi4pv9DxPhJb9ZVnHQR
Hqn/7sT3vP+Qt1QbHOSAZfGcYUn770581wcJjQc1AVojbub+/ye48/9qbSPOiNUb/3P/N6tZ3zll
EoQ6uQvsE8IXI/4v/jKcpP+rA+x//Or/zfULHYNAtNlpmAS1WBq8GRGjRTmGpae22egX3kuXNPKL
a0Ty6FYVfv+yJR/esxQDurQlAw+mvRM7bwTTB793MbLY0d9PwJvbU488zh7EJoP7HbfsB73i/mzc
hrGK2ePibcqTOBN+sjzZaeqfY63W7/5gt196Dcef1UCuNTRSVl1DPH1YvADHFVuBYtnv918rZ0pe
48nuL0bo9R295fbEGUvOsJ3znwO7RkJ+JeO3jaeyYPte1p+GtNiXMnT8tDOu/yrlPPxJGJoeu3Ja
IRpp4ZIhwE7nEJItSIjKQMao1ezi/xt159EjOZZe0b8iaE+A3iwkQLThXfrcEGnpveev14meEdQz
MgMtBRQa6O6qiowI8vG97957bpDGWrullokZvMoMzVu1MKTxRmszl1at/KWntssWOxJB7pJBbKbR
mYET5onPsrYAXPGUpkdmSJptKkiJ1+lLcZYNMi0dJ/vveS0ydwjnhF0Ezw4V3B+fEeLThiC1vmmE
riECYUlMcVr1WMhpurfWUovcfFaiH3Kk04carTRCjZaFWpQZ8+mOjUDcxpJySpks08c5ApOmO8Oz
esrBMAhBBU4M5aw3KJvEgpb5a2Ju/DYkKgp4n66XsggzjzOmdsM+b7h8fehbdSI/GNR6Dcg3mrmh
CinkrI5Cv/AQLpheGtF2EMTFmxMh64H+U7ZSS2ax5QfSbCOUJWfms91hGTY2CS5Y08bX0f3KwlIz
Huk62jrWwnyinh0DjJzfu7/4BqOHYdDCIJQznWoZmVmVqApbJIls9AtukEd8PXpFBcmoXCBTDMek
ntlzrgrLqlkmEBETQ7Cr2Uw2vIV03yqZeBg4MsL21PJCpVQHzaiPE/GspRQtcdQyMxo4hSn8xb/R
+3AExEAdEcj8pDPhkZoxc3Gzn66YPKllsGLNZZJCxchkdqJDcXX4tFZL40wlB1cinuUGE4X6nDRL
dKkGOXlPpTU+UhNnnuVpiDuGrF22oSRI9kMC30yCsJY/6fpsfk5dN9CTwrbYpXO6PkZLFv+OWqK6
VZuih8z1KpLPairjsgyzsF16tP1wiPA/JVRsdCTVv4tOja9DWybnOi6SgOmkFRBfbz47I1b3aVqH
eDY0jLZt3lxHix+8EIAuV2xQY1u2BAtbaB22voH5YyNxcuQIwPv7NtW22xYC4rZNDLBv7BZWkFsj
EGEXKNmL2sJi1ImnremYukT3cHUWeeouazK9L2yTX0WiTwd2HNpepUX9KRGRJ5Hvi3NqkqSpcF6+
ULek0gWyRKc0WYePEeOrxJFB73ydT2Y3rpH4oHE9Xhp5VD6U0SgE9KWElFEz1oyITWVXIfN4DfWb
D1HNY9qAJnlWl0Jp9nU+EGcZaPC7CWSbfC0fhCP2PQDWo1iM7L/K0VLRtrWK3BBH2suEy3LPpcA5
Ci7ZCajOfJWx85ApySzlTSoMfHN4NmReYcQ4mtPkt+Vv5JZCyXrTF2F+CgXOG7MyzI9DbfDlMTN2
sjGfdXsY1vluRGkCvE9g7hJxoGibcGCTZcqrKEzLa6RmUpC0c1fYY9tq24G5lD/rMVEzo+j26lwY
vlZPYBHTON8ZqYAYnaTTq4WnwgWPLfnMESSd+kEB1jB7epbGdBhvPSn/Qz33E6sc0ICHdRbFx0XR
mTJBfmnw1EvsIrGYGts8ZtBgm6IxX1JcGIcubvlpULWin3gR0l8lNOeearEu9YRQzwZbpY8jiIq0
vs7JijlTXM32hjlFc5tEjoIxSrtzKgndlVzsuO2Hpd+Uw0qZ+iAkZ/JN2pEOU8vX6eh7wSFp2ssa
1ctVkaKODBIZRtKAs1yJ+AsZ67Hh78LQR6JTW6eowpbyvbqiyUir0g9NkseWiUWIXXIWwOC2Ku5o
uFIyyjozox8hqXRc/9FSB2uS1Zyp87S90incbptZ1R7mdB43I+2Ah1bMF2q3VflFbUbaXbK5yJ+m
TBwPK06Ud+pWVx/pSXRGaVHOzKCQCqYxWg8WC8G1V/K7XzFpfb5aLJVTdmPz8Z4ki3JajGyBK0LE
EGPtqP3qQjr7hG8zX0oL6zEsdTgClIzc/S3ZXtQxLLvWwDJTj236VdfxtO2ZAPphnxZvMQeiJ3nS
u100EGX1UqwNj3GWTZe4ibvt2C3rJ3ZNwR3MyjoOc4lfGCtCSeIlIuTBI2/aS0iagaooMwtwYnGz
0v/WYMakLttMXiQ2Tt7YtM3DpBmUG8gyiwmXU/xUqJns0n3M8JzFLDr0SzUexKZYf0a1M+ixisL1
GLUGKGl8wa44heNbNStCkOJnfxPMfvEm7KfEP5NV2Asp4hsYkQmhSBPxYRGxKjCfl9OZCVfINmaq
rRMFq9CWaZk53B2A25EjAb+RQITcjQqzn1Q6KeKU7gWwfm/YH0nbWCu2PXozefiLCxEplVxq783K
OgcWXK1rbSYJD7EMgbUe4q05tfJWEdr8Yapn5airlbpDTjVIlywNEwAePOTC4h7bASENuP+lRLm5
EhLtLPT4tRvb5aZMVBRyviHyzCJTZnupnGjlXIfaumm9kl7VUSofWZubALsAxvK5SSifQWmr3VCy
MBUiUmSGq1WVuA/RtI4a9dy7jlDmAVpvfwsFFGX2QziMw763jqHKmR7bPjwEQ6vCsxxq6U7r0v4L
zwfOBDPxmlFCli/zjFSPNegvFHaNX0utK8ewU9XDyi6XKFjOgbsYJWVlDxTOG6wWaGJy8YMrG7Uk
HDpPyDJOT/yRm5WlY+Qw/a6YZJjWjRA7OLR40LysBgpBbro4N21h7JbObIjGaKicZG/1dzUy0ajn
HgFqKmpUWUZKAAG69oVy8RSOkS7uuXFXalHThB3aEu/61JJ+K0hHmMUqC1aOZIQGNrp2OIy6QV5N
x0XwVs7ETiq1Mn3MLZVXUc92zHMj3Bg5qvu9gOg4S1a37eORXkk1MmC1M91G+NeXtLmPcvNdrmkC
9xv9lzYGd7gEais9L+CJDkorzbcmnZRtVnfqi9bGMn5iub7iNdIoayI6HWi1KLwwp+3ZcgjDGmC1
sgL6iPLLTATtVlh55mMnGYGJlmHzQO8puDY1JjtWd2TJtLpRo3u9Yu6Gtdo37qyPH/0kAfIoxlPL
FiNgBQu3K25lGptWRfWxJkhblujwZZbE6XlgvPgodlb0OIVTcqBcq39n8tt4k15qW2zM5HKzWv8J
Tej+s9q9QAnw1prwFiWJuVsneag5bDSNW9LJWjByoe7MhEY2G0+NdZpSMbRD/H8nU+N28CJ5ZInv
tNAhnzE8pSsQA6eLi+mxBOd0TZQw+9IyOfrAX9Jg+1mzkDGxvF6JmhbehJX3BPPP+s3Womn43103
4/wqmOhpem/asiIwqzMmnvZ2FdMZSsNXzgUT3ccCOn2oPjb78VkejepZrPBhpndKOsEMtsuceNL6
qxV0OsGahRLUttXRN7pQXjYyM4nLWjbFQTSR87BPo+ZVfTdSsSf1pWMRqt2UCeKJExYLcUfcnJt1
GFp3AFJ4QlKc9sjxOjMXLGFBLIdSSGKOUHaIPqEweY/1R7Myx31daua+bu/vyGgKw5EWjjvY1KNP
7FbtRb0fA5151r/TfFAf4jnsNnOBNGhnSlwJXhdVxRV0QnLK1NVwMDRwOcHaeF6WiFtVmUrjkX0V
sT9yOTQhyrDNcjyRh2lAZStHmYkzMZUxmPW8B+MqVpi8FbbEnmyinvIqnfgNvcJ0GmFsKKkHreUv
01ocalTgQJDKeJdgSNadMlx1zxqU9VGykmjbGfV00RacUlYiV9e2mIBxWCbDvUmcClehmi2g5ZcJ
7zh0zQ6oi7ER4j7ZV8md5WHIlbAJW6l6zFeB0CTHNKfS0uhgCSQx5VGQf40h6YJKV5rXpNZwj/Xw
OOoslL9rpMlbo5baaYpifWVD2FJMMs51cTCyeQoIdw0vsRnPPKrbiLSebFzaoasfSLMkuEn7hlIL
RQO3rqbqhXUx+parVHmWVymFm7PIC/Vu4hz7jTkanJOwRDiGCVKnxFfU24iAlte1mnCUOgREm0q7
cY+vWzkOaWcFKhgFh8T4UjrdakX+kGocQRVRusvzvfIqSU3rlKpWtFS5Yp7uIoMUWThmb+iw1TOq
Pw+4VBUVW1IJwlW6hu+QTZ1Gukg0Ca4Uxg927TkwazFzGCqWpzWS1j2ha5FvecaKn8oTI2kiHI+4
EQmkcG7VghU222+N06e357vT0EI0eJHJd1KZaLVoy4tWPrajNW0HK7Sewko2OJWm/eI0Js4jloe7
SwALICWjvTagVJKNwOGkS5elE40vJGXiY5lEcFxjp3uCBUC0adLr4pJ36LwRMb0Ji/JCeynl2KSx
iv5ZKRLzM0L2avf9EskEpvCUMdSO9A85zfJ9ZEjyxYy5yMs+Rb/A+EpBAz/FPZrLkt6t4XBI5CzD
rNGzsRDmlC+kX6OjLMTxlqOjdtAGg400z3I3S63kBBFKfwNJkH5IVU4yNtP0G2isyJ0Ki0oFMDba
VunM/FI1oxhkaFDfplQofi2zzbDNcnwdkMAKZR0YTbe9MvCEX+BoJXL4ZFVRc9RX1Tji2BNPNZNB
v5tW4yxrAldF1lrqeVEGhNwWpMlaidLTapZtMKNPA4sZugc9FcQD/t4Z13mV0gGQzNZxkttyJxvY
kNWRk/MEG1lI4T7JXKfpVquIdGjtbP0Y+BnfyeljfF67NcLvOSqPodV1W4pEswdgKmQDNItsCwWi
/oo29ayQuP8Fi9MFfWTEp2WCvQHRCT+0qRXvk4pREfselZBCVxd7nSe8azIcd9gP5Ac0rhTyQTzh
TlotahfHYoW1YxkfM4eAkaP3wrCaaFG2l/lRAnUWB99KLOWZGVNrozwJGzbOj6gQ64NZNirgmqHz
y7FsjiXr3/2hPvhty36Rp49Rb0drXbAOkKpdVmV0IgxQJ6zcPAqBapBjSds3QwMM4amtPLzFzGXt
BPrKK9MGjqtlf7/2zRkQQ2OUr0MXPlSDMZKPkpZjkVSc+njmpey9ymrT6QKJOqE0mKHo/RIjN0rC
+mkY2VMnZpUnKLMU+70+CFfALcKxqrr6ZVSk7icVSvU7zu4/dDN2ZK4qkQYynlXeQoTNEckvMOwG
RLmApuVwYu1mqYvxgbJksCu4v2+1GOv9XaHiWWDlG9JUwlHDKaDaUWnBUVixgC5ypb+jzYT4D0gG
TjGnpWJsi6BC6fSjWahOfaPnQZoOw7Gjrvo0MtGGiD+JZDRDsVr9lUxXZ+MhQ+o2xaa+dEig+JYK
s9uwM5F2nMfZcJGULh56Cszf4qxiwNP0lKkPRnnLR8P6Nkh3oGpiaD0QnkFAbOs4+WQqp8z443PI
3XrD8ctA7T6jEMoBezzMCpnReGItvUR3p6DW1iX+rX7cK1WJPxanxRz5MyMoicfJIu+kRWXLlFUk
89kgV81NKWotIEtCtL9j06c5Xc/HKs3ED/0GvVu2C1WOF59TDmsh5NyhdvvJSDddChoBKtcciKXB
wpxyQAd8EMk8mnvYePMdHnFf5zo6qQizXTi5WnurjUtMLWJZ+4z4aXLrBf3QIz6IbL2UiUIlkm5s
mnLEa2wmum3WCeQ5pZz1YgeeQfqtkyx/gYdCtCWJMqGnRT3sfnQD7ZZC2Lo5TnNuXpShSyR3jvti
/TbCdbmMqaFXPgsAnsgGjwEO4mRqK1sxdK6lNNGi22BIzHDkVUuCDtZIyWywUp/VvJ62JU6wu8EZ
Roau9/1LFKJVSihCe03Kih0QrNjnGUoapm6s8VQ3ZKWsRBVGu18TbfRLnh/Y0jAxviQjHg0cSfU9
5aWVvV82oUaHQlfqT4rKEnEJkfCDQkq1AxMHCtt7BZ27wAd7zUZU30Gfum/ozNMey9s90Nq11HgY
vVb6uj5OT7M2CA7HSPVpEnTh2yT7GugoeUe9kOi+ZgPWP+KgwAmqFtW5N8LprSTbCz5FFO4O82K9
1pI6XjVhjHb0pbITAX1SEnuyzNlRS3W8NVGV/BQyYfZsNTLZlvVVgq2z6m6bCcjsCTjfD0zSsIgq
AwGQHEdFbjMkP0OqfH2Ia1rQ2jmJsbKVgvDbsMDl+I+tcqfNRuZbBXd+kaF69wsbWtJwnALlhJBQ
JdIImuFP2AIDqLBpdsjCS6St7+Ycc98ZDPtwOQtsQkuSyjJjWEwei7luwUmFD6hn1dsA7uGHEaXx
qqtjtOnzsv1eB0E9ihh139doBQ+t12FgiNOrJq3YZMdUaQ5lp6nvldwtNyQBoGLGUCi7vBXyF4BH
QwAWK0NDx7uWpIrEqbvuou4pTBuU7DJvqjNu/fZL1bGP4nOU+zORjtwVQ/ak9jomKvSoqmIJlc1n
8rhAzDJDPU6CrHmjmIFgWJJN1kXnEBMGHdu5W4bxhnY4jmDhq9wnyXdamapvTOb4EOJ9CggO1dR9
jCJDrppkppd0ONBE6uFfmJ1HKisXNc/34mosafNYma9VK6+/4yTNT0tRDjt91mpUwrbsg8iquHw1
Hmo7WZyG1GHet35QMsySoxb4PC26bLkyUzU/MifVvhJuTODmwxS6ZBiJzktSSA7YsIJUn9cmkHCf
Lk7B+/BI+qUw+ouJ1hqVlcARRIhAtrHOORyJpTf3AqkMVleSdH4zqtEbZMTirTWi9UFmDHOzuNoY
TpTRMYktrDeMhoKpF4Sg5uQz2KnEmYCTE4eZZoF0NMRzTIuXbgyPgyGmZJEEfdexb2RcBi4Dtz6G
rYUg7qO2svpFkU6qrq7KIFHHxcvFTj93zdxfFwL1jixiaTTGJnHKtpQRi1PDy0NluoJIgLIRr8Jm
ilTFxw/E2Scch12RldVpYir6kor9wH54EMptluI4ZJMaP5PkV84FSevW7yuKmXVcXp2dL5X6gRej
2cBFXrxM7es3K1ZMV4u7loDHHyk9GvhAqg1p4/KBFRtpHUmcqSGpyynJT2Ie4lyMBpzwsqqfUILb
TdRNiccDQT3glKVtWlzE51wTEYPNCE03xBbkt0gn+3wuimte9cQY4iziLKyQp5HMKoWfI5if+cJp
1JF0s2sCKNhpMOBf+sGWax77eDBSF5dWRICZNe5jivNx8ssylV5zaTQfyxaSy66sUJS3JNZ00dFz
I8FiLJr682IY06EgrbeV4onC4k7NBUfFFqW+duWEeb8ZIdn4klxN5Zax0vi0joJ4xKnYPY5iJBCm
Z7TGJq5W0LkAvxexx+5eH0k5KtIHCdrhmUklDL9kCQ8puIqXlL7sYzuqMZNoshSeCFKAOf2K8c02
FJP45BKnhun3ppDfM7htb5EuS/INUXu2zDx2BCrPyLM+pIMEFkaV+lBw9a6fHkFiSqe1WIX3UlVw
njT9yqBRb9TJQl9Tqg2r8jCwvq/tSzsX2kSiQeZ34DSUKCqaGX54glZnj5XahpKjstJ+9eEyinaP
Yzzm4NJVGmhCACysXwq0ohG9j5WEHHThzDq8GKjWoXUtAZnl/lK1yrhhLQsDaoCtaM/vraePRaVE
6l2Ddjduug7rNY4VYeWEy5Vl0T2aEJVi2c71tvX04r5aq5NWfCTTqrSnWNDiOIitVcZTS3G15K6l
bnQ8KqWOviJKVX+EViBYxAmuqz3NbDmkqdaqWFv8tgkVRJnQYJ+tu2ne9olZKE5Tsb4YkpHEvknO
70YrwDB5/NVVg0PEoF67NaNWCqpVTv1BREdyolKQAlHkJlkFkFm6XizxJsXnO/tw2FswXKOSU0LW
F7cqtVonzGPhKUlk4Sxl5CgcttzVS2mY6bonKlTf2jpPv1dCLgFR2PbSpBH17pwEgjRR4PBhCIPD
t0zGvNcEucWiU6Xrb5EKFfQIDDxMioeYpIxCdNeuk4p9mah3HJRyAlJPWlQWhtfOqyHamOroBVvX
J2OF9Wg3aW0QAif/sDEmEl0oVsmwz+V5fEyUUnNisdW3InwWze+isafZnc3VImrsv+O+D8yqH474
LOQD69zwguem9VMZICABPSvdk9FpXkhCrVvu2/JUG1G8AaWUXxFco11sNQxl8LurjzWN77+DWBRv
/TRCR4t0jRiWwkjKGTKra1hRGhkUQ0PyI59pq83Zp/70rJI5eAILu9gidQ+JJKcemavCrlcNMniu
9Q8FsQcyQYMq2PA/hod2GZIbqKPFYexb3eR4lvbcVgTZzbg4RnpTOErYj4854AXIVZl+6BR52c7a
ikA3j7KTZWvuizHhmrGutV+NRMTJisoFrWNV0N+SCKkiXc3meQExAr27yXajqMhwBBbmO33WNk6S
ldNznxRmbydjk24xLd2hEaX+gWvQwEuXd5I/wza4JErX6B53ivDSZyH25rAZYrhvUTT6iggAaazU
lLnHpD5HfTtkbgc27wyXIj6a8p1RJE6RgoCoN/TB9ZwgSCkIXmnkMLWIh0WK3Ssamr5ozmcCP8Nh
GfBNGyXGXbOAVGLjZhO9cRpWBytC7N4N2G8kujFOd1U+vqfhkpke8o+5k/jrWiyBQ47Sr0mLfsZP
KkG9EBrpuy2lygV2tT7i/R0F7w/3yP/JSPNYFfz6+450+oG/qnppAQ32/xr8VKeP4uf/Q40NOdX/
zUBz/Pj6qP7p4d8AfP+U+HSX7fe//PMff+avLhpsLzqoaYjTiqSoxh1Y/FcXDf9HI5arG4b4l1Ka
P7toZJwySIaiwvhPVrGi/NVFg8FGEnXox5Ki6JS7W/L/pc/iD7sMCL+oKu8/51+9Ljh2/s7rEmWz
yeGlGffGqHqhdcoq5QndZoruoW4OJR4zrpdh9Kd9Xx7uKu6fPqPLX17gz7U1f2DE/7vX/TsMNt67
rodiPu5HilRBHUsP4lSdyuhJis2N2MjOWaMWKcxrV490tzNmWo13iL2Demv6DWuNA8zH0dcfEdDK
kJeetRBf1c8TNOUJq45hVYGZvQ2Zwz5pf0eJLvPn//6zy+Z/axDiQ/s7xr1hDWORRvG4z5LtLP6k
2meevLPXUxd6Tcs3jblY/VVKv/hNxi9J38SRu04XMV1saz5Zy2Xi8WPkJ+Et+eTf7oOLasUOfJDk
w7EXdk3xwJwkoyioLXwZykBoT8gatArPu+q9+c0Y3d0HdVvmLJvyWL536CG26kOZ8dsAsp+nuTVt
aZQUu6tLsPzAIMeOPDiSbuIITupm3r3bljJG1gwvzOz4kB7kBXO0V4UvmqU6huzL+aM8nWaeoc02
lN70+pTnT+W8w7VrKE8ZFqaJTtz8xZqZg2M6NEuibCQ6B6cbz8RLzcgfCTbnu/eOOeyOxJN2N1nY
2AkUB/uzzmyr4hcgVhgD4alfwOvNNoOKRrlmyxn2RcW6p2/y9pEXHHF6tGSLOt2BvJTivSZRhLG1
f27KHZKwom2keqNzPFI383hphrMZsQAG4rhVxm+9WlxZsIdxU4DyvNM8Se8tt3hCd6D8j9nPhoxi
/Rm7wxNoCS27xesRnjZIFEYhXk4v3Y2nFlCy2sO72z9zcNQ7DvqLq7Zn6y72+tKuihF0ifowUEre
Jl235ckeP9Qv8WtgVecAhVNZhzOCogxuDcM7Yo0j3WYKokIIUVDevlAfzU81zt/KoOOD7fStMG+m
h+R1lnu/saSXSecJEp26MFi6R1Qhh2AJmMTGDQHbZHztwjEZ4BVA7ggxSXzoTCAipw1yzeVzir3Z
YOcKpJMNjBvnG8XYo4Iqzyv/sDw2UwUs3m2yPA8YkZXspCMaWc/d6De+7I9et1U8RL4nayPvNN/y
NV/0LPcO81KD7LNM/gGkX7pT3P/L8qCiN/Hf/0R3nxmVxr1pDXvhIb+Eu2YnbeKzctKOyq48zady
Vx6lS/GPeqL+toTmPwx/iJF/+2qcBSjLyHi18jA8N6f2Mj9U77AHAs1LT+2peFseSq89mqd/2Gb+
P73inW7/p/cHRBo+A4nZvXQWd+FOf163TRCfs6N+MM/ajpPbQd/IL+ZJ+QddC8Bb/rba4j/f5f2z
/tNrjlB9pVnShr1ybqhl5uu9G6dt6cU6Jbt5q+/yxxnBHQX7edlJ22ajU3+abbgFdq0/7Phvfusq
225XHqwvMH+H9tKfaz/Zl5cEsEIODm0Th0dSUjMYd4gtEPtclGt18mViW7IXZUyEnUQkR+zcyRqF
BwodQYS5h3zEVjR8SmBErwnVrIykyAYtLlOH1JM8EuEGqQnncKr8K2gO3B7DAkLe0V7rgxzgZm/m
Qz9exZbzvl/3gQayGFPHyZr2YXfAmozSljf28rswKeVtP2MkXH5njHnMCpix/mKSYy5VBMVVZCJk
3y0eH82tOVn7xy4g0sQpm0wvg+Ps2G841UBtHl5bcqIXyJyhfzdWaUStdtGWFzgzuLoXpKJAmC6T
Vsi10JlUlhJySP1moLRVDppiNzQ/FqtvVf9aQPm/8vqtR0crfyPmosbGTDfzl3yc9sJbJjgaEBL4
bgEqLtyPAZD5j/gJc3iLSQmCde62X9Hn+jYZNn6yma3153wRr/jqWLT2c/Y+Doxb3FaB2gTzzgXn
2iJF5xsRVDr1wL3HBdGhGtrrV3Iig7uJNs2z0lwt9f4cwRrKkXLT7Zc9LIHpBdHnJl7zbfyovA4e
Pbh+zC2ZH6vN4LTcRL37zeje1X0S/WfrwqcvTSyPvtU7UeOMXCuyW7P2kh7ZKm7uZ0G54QTurbbq
rL58nRh3OaaH+cfLTni9Rac+QATxrbP4G19oMk6pWk9cvih74uVTB+fVa+ORwH/Wcy4+CoZTxVa9
6chDb2t4tFDb5o63WG8xrpEE5OJ3eXJDtXtZztIpeu+yoLeuEfzE5bnjPogeS847VY5yrztL+Sn+
WPvmVr+1b1wEDb8yT02DdnXbbkP0VmVg52heS8mwE/2KzDq85CmnEVDwzXFLrKJ/pN3Bic8EgO3q
CawRf5S/QC8d9BfpJi4PJhPvq3gxmQCUN830lZu4Fa7tR3rSrs2rdF3O5kHwWKE95SB7jYMZ0+3t
1F3tR92BKXUTXrG3He4fpuCgvO/e+63F7yYO5JSUnMeU9OITsd+AQfnDo+5TAu7hpfLfZudr9kx/
OWTfjD2St/4jueSn8GF4xQ+GtK9hELlkO5Kv97+N5Pxu3fHMconKdbb6kSlBn7gp/QCNy6i6mzzp
E+Jh6RJA1m1V39OrYteLiurD7emoK9sLW19uXHczz2DCYSq7OSqbLb/0ETEYDnyTR6hexTt/cG/q
k8NO0ZFA22F30f3uoT7qROSWgDlc4dIue+BOZHpOOturY87fB2j9p+iaCM/VO2zZw8iwE0Rp4U6/
E9UY1nbhwpchkQed4os0Kij+bPkEM7TOyd7J125wLfkpuyV9K71IL8pG9fqtqtlmkHdbbIInRsun
5kQU6VnYr5fpOn7Jmk1yroudtnG5I1FqY65kNEhCoV8w7oqrrDNYhEFkl3HQQC/Ot4noQIVPIFda
BzPbDwhRg9vNV03ZtN1+7S8ypQAiluLOBtNj5K68Qjg8zbiXglnypnlXv5QP2T7a9wQnd1X9LEtv
tfFpZe+68GK8Rmv2hrq8QZEME4icMNK7x2j5hXNZpl76lF/zuX/syvwTpcProfNjGsFEzM+xSY9z
arNBje1ZNz3UC4Ye0Arib+F1fIRJ+DLmdeFUTXMfjx8MLIi1TLZRvvPm+OIzu/kpfsw34yZfxMty
LtbZHtjvEfL96j8onbyN1+i1gSsy9QHDOU+eGxxJcFLYE8re0DSbvHfC5D3KA61EyGKbTyFw7BBs
VdttnIERcRO2UO2N5J3TP5g//Td5W3bNDBKz8TCc+rP6pj+wyRmWV1XQt+D8kbtkCOmwlVgjwNss
H0lyHscgGreWTE2Fr96qb7BnI7ZkZJ0H81kcP7Pue5G2wmvx3L+qV5ErbtTshp4DNrdECq1P4ugK
Ej+fz73goHDqGE778zr4Ia7omrQznyG7T3KgxjgfarbCpKCOVvetWA5hVVDY9USClhzkNn6qc5D8
mH36F9U1juAh18VOWLZZZDWnoYXMuhWSX4Z7pb80kl8TnMNpInrtnt0zKqZ+ALNybh5CH1dS/Ax6
H99Njm95cMrFqRcXKaKv2erB64HpyYjQjWBdjnsKmMCKTqo3M1EtuMIYnr/xdOOthQfVta7hV/R9
N2RDH6OF5rIUbzoaVDz4+eIIy3ZUfdA94HzYZU5RICqMQW2FBUKxccBxyMDfJd1W66r1e2JhrHN8
p+kv/K7sIh+YrXPt1Zu4/VCUfR4eCvUTe3HIAVDbMsvgbCe1T0lL+A7QoDVtMnwiAPbJQM60aria
tFdICeafEvlnXebxrFMWT9F69lwwTNdnmiYeeWwabGB6Xzgvz6yNV0IaHXe9sFeGkzacsqvqJbfs
QzvXr0r1noO8s6uX5KE6K0/hGtlS/4wEWG07d75J7xfWJK936qfErRqvbjhpwa2OiWiCMck8hBgt
+nfmzmS5cuTM0u9S64LMATgcDrNqLe488HKeNzBGBAMz4JiHp+/vSqlqSdZqa+1ql2kRzCQvAfd/
OOc7a7yf2K5gu+ixQ+gIu2ckyeANv9g5su2VGIa1OM7cens8kffNdex/mH9E1YPz5GGrhnwCFALc
3nP/REoDAhr9Zl/Ec32PdsYsazb6dB0TsN15NT2MP92ZY2LFQ1cn2yE/ojVo1v2OBzL7WW2vu8W1
fPOf9a69zwnn2OM0xrCBMy576j41O1uxY4sUmLMvnxtzBtKGEoxtJOvZ9pAeik39Q2L4fQGfpM/9
U/mQf1vw+C484Wxir9x3lHA/kt/pDSASBC3shl/im+wtvAVLYLlModZ2dGDhuvyq3wJqMsQc5lrY
OA7kfLRXZJSsmJI3O/HIr1lfly3r/0TvDSspzIZzEqYjyvl5JXr3oHT6YL0zbX9BYs4NkIHSRXsI
f+02bS8W+UvhqaFdattXZ9qQSWF2ozVgSyzJv9gIMe4NTl5pfRAc3ef5duyLS44ylHY6sN9hx22n
6ve/Pxa7JD9BbVa/u//nZOz2C9/v7+qf/851APff47P2z3/54+i72nx1X//wL9u/zKAeCFeeH7/b
Pu/+/F985R9/8//3D/+YZD3P5vt//cfPqi8xdz5+R0n1j6GtEu/Vv3aWwWUevrLk6x/mYtcv+etc
7GoUUx6qecH8SwbC4U/+mIupP2nXdQRZrqjq7cDG+vV/8p2VjWwYa5kDBl16fNEfczHpX6OfbV87
2lV8DW61v/3of8yj+NT++lH8X+ZTfOE/Gsx8viEFCNTj/0HeLBF11z//u7aJbUjW5LkZ1iiJnfgj
jCu/WRFXNxBLNNhLtjbIC9pVFCi6oAar8C8NEAe1ss1p30P4SrK5Wc9BiOXEyh29X0gk+Zz57R/J
j6g/qpF9ZVLYwXtUhNNrkbZQAsXy7BlSVgpvvhYEpnherMbbjwMRXLPrZ9/4U9PzQJLz+wh/7BFm
CrkeQ3RTaLaPos4m2LlD+dORM3llgIhfDTLTlUZp8BCazroxqQ+bAQ5LvfP8sTg4CEnQySnmKl35
oxGvV2p2Fn3iZ9glqfw5puV9kN3H8tWEYfFQLUO9hb82HJeoJWNrvFL23OIJh/d0Nwo2FhuYG92t
b2zvRzQPDjqLannAIaXeAXxn5UZpp9g7UTAfinRUD2keqWMwqO6EwoQNgqevuAJSJrxgBKRsAZfs
Uxx4GG9WtcnVronEVVBZ1Ydx9ML3YHDkbSiJiB2YgRToGAfSDXfFnAp8sHq5ZWHy0vuGa9+qmXdv
FdyAG9CQ45lVNkg3oq02vYzim95jtkK+wVq13k8783qULzYARlyxl8Etypswc0DtSitf4fC+x3Rn
bzqAUztgnOnDmAWv0HLQxDZAsHugiEz6aLZU1LYn/BbTxtCYkmxiNqKRvyy0esek8ZDGqfLZ8izv
AimvoVICC+N7qryZHAOXxk2jtxELN4pA8icIHFAvqFc+COfw7i1UvWur9t2bCjbKPoSbhP5spqEG
oiD3c1n/DK/ClhFbD4vCxTo5sFG2buNWX33xqlpDypyHkUNZPe2m24345TpkbTCZVnC47LtiDrMN
PrLuMvF9cXj27UaVoOWXCdUKH0OXP+qo7BECD3CFsqjcD1egPSpbfh/d1L3aoz++squ50mVn8ea2
ywvWfmoOv4gotpC4GqDAO4R+I3UxMTeGAWdRc/jrkVqIQFSUlA4MgFM4Vs5OubH8BEpX7zFYB2RW
GXFZ4nraumy29sBpHGaxKrxDHVFfDLrabtXVaUFrnk4fpTPNB8/O+7uq9CX263myN0M3vwm+BLMM
eQPHwu0YjboCTR0wkEOOgnk91J5/1wQTo4IuC6rXUi4zokRa1VJDrXIWJ95Ek+Of+gCkMMpAs22S
JHwpTMQTnbbz2UGfuUMr0/zsJMqiztjLpm4i+0VGboO6PBE2BgRdnhqAcUdbNO4uSjN6+o4tYVem
hCwAdcqj9HEK0CCuhBkDCAPeF7TqDD371J/isao2CDBpOuayXYPFqNglLuU+Bve2bgWKnGlRn4uO
055MQyugCrQoQxywlMVQ12eQi8Fx9DIAASiugZsvKtugyeQEyhgcwuxt78rRNE9Fkgwn4VPuUqCk
WwdSLbooWZxJWscNMNrBs0rH+uxGXLKsN3w+JgtvhgodYAIj9bBTGedQjr38wnZDYQ+7nAE5SSS5
3ZLPBZPxrB3jPFmJw/AolzfOAnZHq+TDUfqROIUPK2n7ramAePrSMjdxHMVHK4ueyCKbt0apO8gO
yVr7MJSgADBmgnK1msaBEK02o6/FqLhpcBRdDY0R3w+lVFSRt0JKp16TK+b/kOi2XiZGseRlSP+p
bOHTrJBenTHNMx3sx3FVcxHd4DKRvBMdm+2RiJdtZQbKOiXuIzv9kQBSkla7nRmrW738RLjJejre
KLBEDFn93WSoqyQgQVKhx5s57rNDXEMFACqSWI8Ql5c7oFRsNgzuCWvcYiUy2wCgwIqgN6jmCXa+
uLExdpmxOTY5/WLQjm9W5gESEQWMOIbPAp8F6ja9bqL0Xrl48tGybVyHsgopaAngAapQ35XOIVja
J6mTO+TJCbrywdm2QMxuEWoO9yN5HG8CtNK2d6zPtl4QhUZk9kA8AZGqGHsM4Xvp+ccaYMehmZ3g
NFL9KqlPYK26J39Jd+AYQbGNPh1ZvesiS5z9gH8KZ5xlWxGpZBPNdbUj1+I0ucFvN03vPVTK2wY1
F3sc7BABYRWWPdoYH2tzkiohg7NgN9pAs/rZscDFY8N7mioiThy2s2yvsxsrE1fTZqg87Gz0MfVs
fjdO9hGbgQbIKpxnMoSinaAKzbqJfAgZTTgU7PgwSCZli2Nh9FWJvmlN7G8t5c8rWUscj5FmbzJQ
ufacVahqvFPFVX5MtQ93bsnqG236y4TO/uQXATWC/cBLtrNVjHfGgQyO0uTWBhh51yP/DlTd2eBG
Bvc4w2LKruD8liESKbwTJGdBn02PnORVTDZjOLx4tmsOuRzHvb+44rYa88+qdVyGopF/VC1+GxU3
v4cYXq2Or4zdKaj0E9gSuS61RyhNnURnS7fWvu38Vq6EH4E3tkLvsV48eRsFvbnXUvmrqCvnPWvs
AhNWJvYIvhWxo114gaandjVyPow1eXWO7XA+4nzF3DS2V+ZGar0gfHegq40QtTCM/kUg2Xcrkcjl
JYgSJrBam/ZbauyviBFrZ9PUI0Ni7okfWciwzLc6eQrKKlgjHaQJw0yCvxKZCovY8RfSJHqkhay/
cyry6FKkbMARm8BYGW58J3d3slAHrxdil+eiPopuNjufrh1j/JNnKvkrGyUfLFf2MRducTO43bDt
W4nhVDB7aPjwaU5ypbaC/Mm7KZ29Q02RtYktRx+Q6TI/tBZKPX10dACrZj6jTV1l0tqpWuwE1i3X
eIzsRHjKkv4IDOjQoMbo9TWVceHwHi3EpHGaXzxDJh56sBM8OwkFcGo3bu5uEgAbNzC55K5uy33W
T6clCM3DPCj/oQ9VscP2QnhnNP+0YLWEZkLDTir2xHy6OyeoDuwq2bsm3fhp9HFlW269qbqIpLzV
0UQ8nDWfO89iFcaDvO+95s3OlsvAvkoi0UEkSmM6w4BcGmYyRfcVZED0rGyw9g72VlQ5a1/kh8KS
R2Rh5Ub77CIRKsUwGTcxquwV78guQQa3sfBB4cGJtn02/qitz86UMZS+2J4umqts4y7MUJtgfpyJ
d9M4q9XEJzkBJtjlqaSBzV6GCEqyyqtnHWuX/xdVFzNuDTN0n5R3JLFCO1y8fRvNIOQrnCK4Gxg0
z0xuymj41djOiI67M2thlQb9DHsBVHWRTw2+csviaDnhz2oIXj11mp3+gnaLgt+1ceyKgqEliNyG
KSV8+qHjcw5zYhaFz0ET+9yPBOGsDIiIlQnCZT3LZC8j+zkDI4O212ywaM13Ydz9isfpjFIZtR5J
UtvRj1876W4z0X+6ZfVUdfmvoYl+hxnWM5Ee4pKhEQ7WfQMAZjVns7txveQhDAFvLQagpiWU2bkD
xW8/IBmZEaihOz4Rh7uLeyXpy/tk247U14SBuCuVefop4PdNRwCIQLnZLhreYtcwpcJi87rMbG/j
5DYCUsfsKln72Aq5odkAV0TZzqZ+jXznlE6bAUANe9+ie5gi0NF2hEdZVmxe0+nOWqLxzbkenbTd
gfmBged5IHWCdYqd3Fi8zaRvEWnGr2nqD01TPxuPTDa70+WqYNpF6Ep6C1enOeGk8g5zHMl0zZMX
vBvCMFZtgc8JlIP3mU+Mkium3nNxouLnl1p1WxhNKL2Vw5jI3IIrCugvpnjj5RIjZ3yNZ/Zqv/ke
3AAvcl/nzDJ50h2JKLcmsm4WSJCapLRuxyZB/q7sH/x0p9yyLsXQqQ12EfbcQ6ZfOo22kJ5D3PqN
F1IYLXpbW4opJP/ZTaPBcpGw177ZKStkskfuCBq1d/GSV/uhq/HuerCrfLx/FzJd1YvOBHIppcze
gdm1RYqGkZ5vO+CwQ/x5JQmnDuxVxntp9zUwUUU6tBn5FS5CzTd6hPA2E3wsndsqTE4G1rjG+ZCc
QP3v5yH9QL54FSZDD6yy4UQKH6fTjDAKi+W2G/VtYgfifIUt7uKmti/UJWrljaPNSzDteO8us99/
4uVWOzktlzYIufSEdI+EA7AbgzuP7Frfcw04kNTCczd21Tav6ulNIj6ijB6/y54QG63Y28kuPA1j
SbHfWAwEo4H1Y91M+yp2L/hJHrs6x9LqdIrXGUve6Cfv+CYQ2Bct2wjVhHeD6NR7O4N7DTlSNz4U
4W1sdUgyErXWbsTPlbv+LlDRjr3Os8yL11JkHOeB+j3YwZNTZY/ciJsySXBYWv4RXzJTZUeJF3LL
rlgGFhZzPs+gWgsuXomFZBn5PkmGcldjtzwUeGBZVORfTgQUGN+EhVcKAXgGz28rksX56dH2l3Ty
XZLmkC883BPhqcyqnL3gUGwx9KLO8EzxZqsAdYW0Ty0AAC/DdhFamsM19ZnsRwlBJ94pw2pT58FN
7IzUa4E7HQ3pGdQQHKxLbD0CgIgBsaBe0P6WAww1Nqh1htVesu1C/+OK9ee+UfmlqdS8HRLnZ+f0
rxRHd30hwntkrw+Ol5y9Un44aS3JNacCIglvo3UYUpmk9j62xZvMfIKhJeiUSDshuVdkMGRN9VoF
LFWnOBYXuFFsSLmA95Sd5lsnxXyCqjzyIaJnNwBG6O+9/lef2pqneDITw7og18e5tNL3SusO307b
733iR8j2g9qwApTlf0HCd/YNOv6SjijLTw7Uu3fiR9y3Zb465FRinRNSimCFMj9PI/YOlRst+zku
Arjhi3lxUDZC5mtddCvXHHkOcIrMebBjrit4BVNQeG+AyEa564PkPU47BgMLp/SKgRGDZV/AnVU1
SJ9K5OrZFP3PHuzEMUqr4oR41UOKoR1WVJTHpcUWTUfO1ZjgVzdWIiVxO53PKrjyHxy0xissUeLI
qZc8lx4Wbro86xazFjev3/kIZ0LZ3nauA2VHC4uAy6x76LugRLDTeb+J4epP2TLblyANpue6jcqD
iCDbOp4H4L3mJQXVmdaYUCa8FYKUS17G4Y4XypFrKH0a4bBdYAWSRfhkeyFzWsMAc6tMWWN7qNLP
vlWC7qvxMDY5KU9Za4FAIoVC0w6snZa+Hg8Sce6FJKMpC/UuEqHY67S1Nh1pYzukvCQD49uKHwIn
p3hsFFGUEzIVMiNZGYIh+9EYxCh23wYnPsUkXce+T6hHO/A/XVpexIF8J/ZCC9f4VEoi0YwmNWFl
aTPxOyZsbAzcZlf3oz5nyNrEuhiwxZJ+TkIpQTWQ5L3MvsOgUiMH15a1AoswnImMUqBHCnFpIkyG
8+Cxo6+z+oQTz9o0hd0enZJNUZFk4U5LJ32Bs/tF/HjyMPmkeFhMACvpW/s6iJujF0asswM3WqP2
l9usZgLOr1BuPeIfM1GhZus3tVtcCiqUTYLOG5/SsapKxiQk/hS0+ArRBZFUnRc/Sx0wAwcYYCZS
3r3e1ycKfaTnvgeVAM30wTPG7OOyF8cACPZHWZMbVgLcFmXREg7sUlkyT7PuibLrWFJPRYyIrk0O
QOeDn9hqzCHoG+uHQe2D9cDp95AyiTDoyC5/0XPnPZX+giUv4LRidbUqy8h9BI5JgiQTmvU4NdG9
FTJi4La3NnahG6b4qK/APNUP0jH+G6cLEjGgPM9RHPq3AmPwnn2h+wiHhzMgxxX4mDqBZFNh569l
jUlBRuR3dxPE0E2BC/8pyyUVnbaRvlNe4f5Ye0la3NqTcd9cL7Yvk66hISWRpAOryKo6Qley7yZX
jv4WTH92k1U9iZmptNK978/VfSSm6lEytWEsANbmY6ykhRkYO9j7yLUVAWVhiBCrlCA0T1vCZszk
ImBxVdSdcxfx1L+/Fbgz3+VT13x/d5cv889T/78f+v/5X+4P/ifuBjzG5f96N3CpiGjP/2k3cP2S
v2lmgz/BtHQYDPy3MvavuwHNlF8yM+JPbToqodCt/rEb8BDGysCjL1f+H0y6v60G7D95GomrRm0b
uB5bhX9nNYBbCbzd36nTiPFyhQpYC7DA4LtwxD+puMLOwkTMCPMSS9rbyJcdp87UOMTU1CJrxwtD
JtwCG2VqnE6vkxOwh4KcE+MRaLVjmZeUyBfxrWJb6ztlFJm9vZrHH5jsCv8rC8JKHLDCSvWFsYwC
rKrdAeYwwM3lBN/W9Pcg9LMS5KhsNi2pPizPujzEw58KioMZJyTdiGlsXOaZa/BQu4tqGdNayXPe
eu4aAP9YPLctKPR7BU6KRiKQ+SNeUiWOPiUqwZNl1j6QvCNfgd6n1mkOvLTCi5m6BUFLU98eCB32
kLxnVoEcpIcH7VIqjm2RXOyIK0MprEs4rgLyMGpIThPapalPmdK1EvsBJVStfykDNYjKgvQlUkiQ
S2Kb4nAO47HYkvSWM9opGYFeWnIa0DMNXuXCRcbdCuV5RFt9xtYmgPNx/3bvWMwc/5ag+yQ+Oo1X
tYfINk77C/2yiY5AfnnxrZ5BSbQYHGtZYo13duWixtBV7CcvpE5Wm0J4JOI4GjKnkmNLU9ySsFp0
VDlL6sjnUXA176DzweaReX5Ea48HQ1PGUfTAIyqddRqOFmliXArWd4L/nfOulOW0KbOrlzoqWq5n
IocdzlPGSp7moWjqYHcNf76Nuh4AQIGe3L3B4MmwYz3RNYmtgYx3ldzOqmfun2AuCCmzGzDOVUka
zga/qtc+FC5mRnY5wzWBrHasgz+l6KnGCj0GTx53TH61hDr+lMl6C6TX6p8KoAfzvtd+gl6HCMyq
ufeoTHFCewXrsXXaDWA7NxC+ezb7QVQsyC9a3Y7dba4LO3urXbAStJQhSYuMjBiN6FjFgYA13Gv9
i1CQTBKZnE6zx0ArM/NqGGc3h9yEHQSEVeH5Gxhr3cjuV3c3iz2M8sPmSXDfRnAN2LjKpgAEN0xw
WJic2olXQunIHPcFi7JAANN2hdoEoY/QxRvKkIKMwMj4HoCyu/D0ZzQZ24paFhRRGdnTp3QhXeAU
m8b+qaP6rQ4zazS4xyoKI4I5JXiRUSyTfwjC5DqPBZuQbyfPSVDkCFqGA1AfJjYDOCAsnQwvLPu9
0T3cSNLdA7RuNj/5vJnyFu7GKnJymV6E32Bq3uJS0nOxcZRNmpECa2NBize4KeMN68ip8QHnkbla
rfOMUZRLZtXEUbCKq9YLuFJFMDIXGbNk/vbjqfJ+UGaMDWdExfDeXqVNRhrHStSD122ZsBnv1Wgs
V4RCzoFmiC0zFfqXWDME1vQVBMntTHHFb5yS/prBd+otXxU4wPABek9qSfS0n5gBuSxeZpROboBp
nLFP66rnsLBrZEp2R2xhVwRD/jLgnSZYrHTbZJvDxyFjg1HhYyg8dALSCWUBVkmAMQhdDMnngOBD
9GOzlyAzcy0/uI8qcP3rMdXmF/FdADG7WVqYYWOrgIyQWgSQAQyu0YhL+VxYpebtKZMUwU0iPCg4
fpu470pXMwejlzT1vp+hsr2Tq2xVBNIKyYoiNPM7vUKf7GsG/PVzXc0z8hUYAkz1+0q+FxWxovVk
T0c2rUFzDunjb9qpJbfNZRFwM3r8Upu0RhdVRknk7VVFKmW2krawakQEyfBIuEL1XkfRcutWSbmy
Yc2dGUFQfgcVTvSrse6OYnZBG0h7SrZyMql1byO6iQ3UPTx41ke0WN1H1iIPAqzuBqgSG99l76n0
L0GiFlI5vnYlsNEjNGnLkxptNIcGXI+2TXhXLwE+RiAG0aue/QgpR44pgTjZeptMS/Yw2mPxTQL9
8h7aCR1R4UnmozA4JsgfS4OZLuQhdnHAXneRMp7wEc8zBqV10TfehSFq9SNjuP6eTXjsUcHWAESS
KZufHLy1F4UXiT0F03b6urQOYHBIwlTDtifab83uQndgw9oYeboJLXUJLdFXd6pL+qfKpls4VmMr
+E95LoOQOt6FDjCInnwENIulIfCRGR9qJkFw1L1Y8ucs6/lIZst/FlFna9x4f4l4geo6rVKPgKB1
3FjtS+RYhMYoLFbd21yP2WvksVDZ8jOIdRgQh7mOImkutbHnj6Kc6+PoZ/VdJDTnQjSyQojs+HHq
cutEiHB0Q9PH+QNd/gxbpwmfpBys8xwtvJGKjfMl8hpCS+FQ5ccxtJ12D1qQmV5WeoRgzq71wVIc
5Wwvg3sadMzJeacv4xjPpybDFRi3ZJ0Tey/fNeZ9+DRz3Zwhai78BG37MgC4XKlmti7s/+O1M3rO
WcnuqQXlwUPGjmdTzNrGjtGClKi5xLZJ3wieZQxio1Mkv5RlDklqEcHXRtlD47fpUzam4kCGLspH
10Kq2zeoQ8Fx6HccxfmHg1xgK7Tk2YHKfQpnE32IBcPjik751pny+RyOg1kX1pgfZc4FMvpRctI+
878EVQeWHAdmlmA/XkHkbNC9JoP/qJalB/Suavx3/qJWbcPOI/R7zo1MTumXTLUEJEeQ3kowNGIq
Znqe0FwET1A5UmCC+DQJ99HnMV3qQ1/OiKa7JXtJrKFieB0iSvbT4FaNQAahcdtfIUuk1Ui24hNJ
9GJcZUMWvDvkYDI1jexbH5bOkfSpbi27xd0QiRbchlAtvyKQiFlOzJ4JO/8BqqDcEy/bn03hYFfw
RfDQiCB7DBM0eAREIHEdHMu9G9yquM2TmrauzO/rRILWo9REFUa6KPxL+mQbwG5f+gFIwbg8cxiz
p8N2z2abNQVbdSZ8sHzOqU3eM/6+Wp+DKk4Okz/4z60dEUwsWnUzycJ/sNKweHMwKrI+aUKOSyTy
1ZLdy5KUNFN4y05VUr5FC/tlPtAoWrdoL9fCsZ+rarmdJ4nKDtwibhwiCS8qoCTtQLOltiEMsJYf
Xjf8jMnM20fKDXd+nkIJsdmDkVBFioyIWMd16bNuYOYkXKuHtEhzztuZpSINPyOa+pR3ibgxHS6D
wC3u2XolALJQYUGkvfVd0nNrC7fKokOzb/2xugHXd0XTxFedd11HyT3PhIuRKHGDfO+HtnLvqzRr
bmUfRt/SD9JPt+qrR7+AmtJWXXUYVDzfpOHEuNvjtpg47FgjAMSMi1/lYjevtYQzKjwZ8OGL+xJg
Pj/x1D5p5xqZxEmzIdJ0p/QSH0iVJNikQI1aMCAiXC0oPt3FHa9YYUzLZF/J9D7SISuBiXnNg6Em
vHFZQp6rpYfAxkeEnYk0S6/OG28NeGnQKEib4IyzdzmWEBCQ/6kX6t70vmvB32dDn8cHdwqvBqFa
zufC9M7W6YbqAuefDVrKE0vKK0ZEzKmDS4wR8/FhSsJVVDFTicb4t2Wpbr8AlI/419l76tI2Rmcy
WNZXj+fwHOZtf4tCxKe3X0y/435Ftk0O1s94xlSHtqYgqqGprzIONsqTVlSkCcOu2Q42BXgK2qEW
i9jkO7etSgkBn5jedVNUXSqP2s2jHNpXKZFFDkv7VZIFKewbBwGGS9eyj/H+MgMfqAoJrF5FMQC4
Ju7hrcSJPrcmS94GwtOosINwVym3vEy8c83koJktZXu0YivcYchnCNK6SDbF4k0b7PghHQiNxcpy
lPcZDXUIHCbrz/N1r4p4xfmA2DIcRVtyd6iy2ESOX/6OO3FLsMoMl2FuLkWZd5vYb5BzyL7Y6bqd
zvZS33XSth+Nh21b5pl/LIJFv6u4fSljMP7Y17GBxzni9EWLcFNbJds82z9Gbol3WQTlnvzTcq2Y
pjyRwBrvA9YLT7as3/uMMSDIonDTtw2EyKLnwJnKlPexKTdtjKKBXqt5jKI0P3g1o5KSSN41aNb2
tobQyYc0hvOmIQuSgU0AlgPS+xbl1XBqDb6VLiym937sPhlg5WcvSxSJDqxLu7786KC1UBUuYh/k
FfoJTSYhu7OJ9V7nLmaXqkHfdFNhn+MED/dg40UjiQLRfMZD7KTOUxZo81wmGPYZ32fvHL+fKKkI
qE4KsDKK2sayySZneIy2VcMgVe0XD9h8EFSHWzXL6nGujL+pcj7rxkVQPakwu7cDqN79UBYX2cdy
QzFANtdkniTyGfAUcj55HUM00Vz730LK37nLsmGxwdLNi48uZmYwVwwtAfIW17g/IWqnHia+hQNs
FdVeei7z3Dp0qbsc5gXBfTtDFlm5TkFwKMCX23EsCUuC6MVUkCCzk02SBaaUBcpZjm7CX/V+k6+9
DrGCP5mLNmN2LFs1bt08qJ/o8u11RJlxfazHgtYI48kUzw9uaqKHqNLWE7kKcr+Aezh3gphX4oau
rDnOUkCizQsj/eAr6EfzkFT0iXSotMjQ7aq1nj3ro7OKDIqnzzwdzcOT8cMMI0feI9Cbf7YyiIga
NzDC06iu+lWVECHiEUjCh0WG5h3ZG9kDf2l6JLKSBA3tpkfSrcsXmt3hY9azuA+J5jhn0rhb1PfF
Xcuw7DRXFCF57zIWgBuwb8upv/WBQiPMZvdDX/AWVEn8qR1UDvZk+6hKUh9cxYThQrX5iQwe+VBV
/XMFScpuMgkSOJ3OgZjqr0wNy4lrpj/YwsiPpMdgc42xu4uGano1vCxvhk0eLUdDVRfHPYnCjfVa
V7a9Tbw2RxPAsdvQR3+pmIJAz2BM8MGz45bDvppVdFbLhG5b0GiXOs5OLqPCLSP4h2JKJfaQLmPH
7syELOEKbd1KvdOhTJdpsAn1dok723ecwycj9AwApXleAvwUi+dwdkaQz5MJ4E3QxedJkaHZgcw7
9plh2lH1BKbAht0goAw3QWnfDnYbbmN/eTFuWW+7kh3u6DBOSJrujgN7/F4aRc62HRn4NJGrjxAp
+7WR0KORytpHf+ruZd7be9+Rw2tCRNPWNtdLRQVMysOu3Sa6r/chfKbnKkB76Xb2Oi6d6OjM1Mhx
g2jR1W6BdwF4MdBINgtwu1bVSF9vCdHfNz4j8lWaekhexzlAAmY3CiREVDeE1Oc5Qe/urV8RqdW4
htfYFl+1CKNDpBMiIflNrJx0UIe0SZoDLClG5jWebSA95ZH7vD+Dv5kfFkC1D6HOmjOQZHpP220o
NGLvxA9fnorW6JXnmprC00Esi6IhEP0psVnttZXon8Fu5qgHE+uZnXvxyOQZGE2G3dCLavk5ZvOy
Lg3BDEkZsoKVTuuzXFHJodZRdNfmyCBg5v0CERefoRjOhE8af+XQ7n5nvuteOWoZLEcGhKe8aEaw
ERRtm4po4S1DS5IOeBfPV2AX1WYv35Ggmq98qfHJaCaNG+Y27X5OVX3fNAaHF20QEVJ+dnXmoDs6
IMIhd5rB5w9BkjQrbMvbsglXlDdoBlQyAp6o52Y4wXcT6y6GyoN8MVjTupYneEX9W5E21wyzUd23
cW3vcxtSovC98JUrOcSKpbKv1A2xfy8g3irYBNTyVXoGOwFDXoQYxxNgGIjbUCqKHnMkFTANo1fm
N8QBDGc5Ksj/8OLxUKIpHe30gsdrQHuO8DJoFmS7ToK+glXU8g0gWiRE1PL5IlOEo9hHV9wwK1n4
99uc7RMSkS4o7pMpsXH6xGCQ0xaupnK9L1YSNmvtINnVk6GHrhYXwEXAe5ukdfk+pwAIhUEz5zTC
AttVd/cejKjLPJe8qSwSiIqZS3hOoOpaOGufs0Q1imrFx3HS6fluIjf2rXMTEEWEsj/LhDZxBcK8
ueR4/SHFJISoz+685wLBTo37/5ciICdcdUXhbuoWlxXaxumxTfWv0HeWm2JaxqMTM5ZZsQZkgVlc
5S+sk+HGJt7q2t5fVIMHDDLysLPKYtyqyNIN85yxRnMTlnqbupb1wMyUORiw0AePteRTTEzniqkz
C+ROLkCSSwR6aSGWDRIOAg/aiPydZunOFgLGxxhi/k2QKQI/fTgoI9hGltYDFEyLcPpdV3IbBukI
spK+/X+zdybLcQPXtv2VG28OB5BAIoFpFaoji0UWW0kTBEWJ6PseX38XZMe9IiWT4Td6gxd22JZt
EUQVMnHynL3XRoPYkyBqF4sjPoaNiGzXa2KQVALsMBnDlcmbT5j4LOzcSDifkh5Gd77bMeYeHgwA
KkBiTBOanO8wc6670D9DgZw2WhvOmFzdpc2ZkL/OO8nUyJbS2P+W3i69CRo6MG1AwoTe4NN1nTom
NmtTN3Wvlwu7deTVRRt+rPaNM2IQZvmScYvYCwk5x9pZZC2z1zDgcBTWG5F10bydVN98tzN7qZ+Z
nz1rTRveEwto4T4x5+EhJO6YVlTh7Aj5gFdjgArQUYOBUgDMsyR20vzxR6lTKWRMu4Jqeh6CVJy6
gXpTTBYVpeaMd06npxtEAunPAv7ZDz0yLH4NZXyDoaEtq6Y/W3bpHkkxQGmbTbWxc+xQPgYFJ3WC
wcxrvVI9brsxONi2RnscHbr209AbDWLxbO7IpANJ2diokIrm7KSF2lo8nZxT5YjAhSxJNLXfMpt4
+zKi6OgDPX9q+hH0DdS0dVaN5N5V8zGBNLLOwHLTZiRVmAH5ntKWsXx31GJyAugavTh1dyKGMQGW
pmrjZjYRocW2QeRIgko+jNEFI9ZNPLrO4iIBWrW1eR5X1AUYqafOXmLHaC04j9bIhj7ycqVmKc9W
VCBEWV4UqXZmLki/rM7vextfKlyOINC+NoVJ5TTP8msWVz8CIPw0KxyDCiQmxdMSGWrUEoWIxSdO
GVGtLJqZ+PjM9g7EJFoYNBxoKxDnw8+Lg61WtBx57YRzlZ2Vr21qpE9zHO2FZNO0ITh5IWEPhz4L
QWIUUcSxPzdrHIHSeJ4qtgsO5nLHtn03WvQjTGKOPZppV3NbUQfqDSq7sUnOUQ8wKZlaAu17/Uud
B+NjFZqoinXbXhrm4dqu6XTU2hzd1ENYHgMp/SsbyfCmMqxbeugPVWBg49O0BzkBLvKdCtMfwTGs
p4h4ttG5IVv2EkbaeKJt4/CkcRYdu/4qUU2KkJwNsVMlg+SYjgJcKY5BEKMOZcCJFAU/EhsEz8xT
0+zWQRf5zTBGCivhUrlBXT2Mydh8M3sBN8UXgqO2RDZqNvmdmRBfPU9Jc9DrathaHPb2/ozICqS3
2DIycW/swMDirDJ/haJXXed4NcjJ7ZtbHRol1r14uC0sFuUwO8YqtIL20Y8xhnIUSp+GZNlkrQQJ
bMa0GMl5Zpj4PYF1ryKNRVwJ0ez1iWwzAjSHXVwSxrDqAhCpEeJ/x6DBWkzIO4Y2pdlg5Nr3hpbA
mayE2htINeQytNEKvWxuAiubf8kBrxxfDveB4Wq7BRoGRcOM6KJNtrklA+nXfh7ug8qNbwYn7DZg
wOp9zPH4nkFUsStp2F20por2rWtDUUKjc0AfEF/5RXIc7CbYjQ4daasAXon4zj/W6TBfdD3FZM5t
/Zwd9crwBhFL6qsGuWBELJMRuJtR0+LbsQjZ1+LO3qKdxTUw5XRq4wob8BTihDXmerhXgCMwUJOQ
dtmkZstZomclQIpDQlEa7Me+Ja/6VE46L7oBO3E2xxNUFQPAXtPbOOLj0qa2Q9AoGNZcMQSj6ZLl
zilNpAg2JbhIeAHNV9WaUMnhrZrr0UkBsvJW2VgjXSS9H2lzN5260U2HzQFEUY5EGeVVnpdXeQ2l
xieZxRLJnU+Wwg1uGuOShoSv6Jy12T5JiuhEXzdcq6qL7tuSEKEaxD6bmEbwrelUIIU7uutIMaP7
qG/vOj/Nrgsw6iBADeqjxvCptdORYJhA0t0Eplzw1p9Q00WdtXJbFGoLCGyPF5kTPHOqK6fPsC+1
jvUsQo2OJy2P8Ta2EIb0rVOh3Rr6vdb56sjUJaMC7Ew6s274XZu6Z5SXBDYJM6wfaUzFwdo17fC6
tXFtS2IzLsqSV+HKRbkIYRfmMOjSmo2sdL0Zb5lXC4mnk+YvWochJuygR6ocUAntnUqci9IYXqos
H05T72p0z+ov2G4WxIusKtruzfc5VMOB491EM3KRmbnpubKZ++IOu0LgYxzmROHGJp0R6Yc5T+NG
EFmPIZ0L0bypazIPN3M8zGBa8iVlj5efX5ZnhsrZbVxhWzu7iWXec7C3rWOeFfbTFMO2i9ZV0OdY
RnhtGviOR4nQR5BI9pK1HR0VTQzMYBwZK1jYyPflF8QniDLhzVnVnhhktMaBhTNuIzsUZgY5ggxp
W+H3NxapCOUq9MUtATOCUIBMDdhSCmMotxiKoHK4kcTywiiDLFORdjSTBmHeNogBi21DMO5DUfOG
p1NZkPEwTvkNk7h8W4x2cKExBgsOUZVHLVZckik8otydb9DmMmC308Cf827ggbEpppcv+qlrA3lV
z5pzQXesO7Nl0l8wHKwZWAIq3LxVeqdNTfiipHsm3kh9nxgObUQI2L7OnZuaB2ll5JGTeg2zjtso
s2Ea+7o/HY1iLpmFG415rwlBdvnsM+wo09rqjjL1i59Fbg1nvZes+p4T23DQfCXPdRJYX6JwMPVD
F5fxOeYAi5+YhGqMZCmq583sFv3JIghjvtBpMLn3ieXUdHVC9oZnEzVLux46v2k2lpvP3dqOGSuw
/3J8JRqND7Gjgxby6raS8oQ0SKMjBSbujtROaW9jZen9Q+g2tXZIWzxxL61mdRzSNJ4eCWibIwr+
VrIrrBhjB5/rbIr+up+CCOI7pdne6Jv868TLa0swDEbzrJW4+IscUxd+n4h8X8xDdE41mIa2JvFz
kWxPHFCNdxxmuZ2KH9bAhr5sibImh5tzX7V3tEqeJEeFw9gO3fdFtbyGP7lMmZvUswYcfOCCsVLL
pN42TPfAQw76HjL6fIWgzFrXwsrWem9Ory4vgrtMgKxfIytAcyuVdUYBCasJAP39PAzOk175BQl1
kbJB7zLJ9XMLESDqvwtyclCIyxIIOam+7FydOeymilEto3cJBbhJq6Otu8iYg4rO78qh1Xyl+sH8
0TdVtu8rhlPJ0DxZfcdmalYXElV1yIiuqe7bscSjkZbjK11P3WuapbwahPhaFONzUDbFZWQbBggH
2UJBcPqbyQ/p80QB1S47NDKzkGJTxC0t4XqwL3S/d3ZVzpIdeqperJH0iOq+OE/TKPahZhdXxBXx
CGvk3MNsbvFmGsgWBJXBVcSqPGTKeErHUHyrbGF8j1EAY2IrwvsRpenJrXH3lC6zlCpHGt9bE3kx
c5zcq6SfD8xm7ii7BTLQVA07NAl8xeijrxBzMcXq+sm5hCm5eCg6dYcBWX+wccycnaKzn4p84jUb
5WbhdVoJeDXo0TAscuY1W5R+QjVjgkgr+ifMI8l9UIfjlQ4n00P2UCA+NR/YkcR9W5HC0ZGgjNe8
5cwqkkoxMzRxJSCYFAxl2gHBBu3p2ZYF3LXuQh+UutPSTqIHnG/9Sv9BXCIOsTai6WDQbb3I9bnj
iCZdxouRsZHF5HszLYo1azdHFUIjrmLqttINpNS0RUkqV86+0e3wkKQS8WlhVvZ2ZvNaj2y6j8ng
z9tWFS9zINgy2Bxx5/a2uI1ao0DLTauGtBAFmR5n5VLaLIsuSU9VgRjAtsOSkAKT5RWYFPvBYNrM
X8LwqjawQtJY+l6bAVkfyGOMderU4zpoe4a7E9wg/B3NnuUl9oyqJdEEFPEpD+J1J2bndnKI64Dc
fQ4sGyyb2XWPOImi17YYDWTIZl//cPtRXLVlVXwfq9m8G9gCsPq7xn2ft/0rOoXxtXILhTsE2Toj
vlvL7IiX0/3xiHvmCS+XuA2EcROrTj5Err/hrUCqmzDTQ+K7oBDgHjiigkbA7xDtcq0urxlFQTyW
6E9MzcQiNcziNo4nyF3p+EIM4HOPd0hfp8LN93Oa3NsWHPgecucNfUtQxGRwRvd+YxwDB8TrxiKB
/tIdRwgjlVWY26ULu9IUI9aI9+e+Fjl01V41TINR+SfjiI4fxTsViFmEl0kQf3HCMCQlM4nbR2Td
dJ6tRN7zaIAqqKyERDjb3icBO0bVV/xK/ayOHfoxmn5SkMQ4A8fJ4D3oMM/rVZ+RhLCqXMKmBKfy
K9dyzZsqi3dO29TeZOrDM0+95s1UaHcx1uUNYmAKyoG/64RE9cqC8sPoWut5ZGawt/FRhQyADJCn
jMzvAi0J7xgVDfeSHv0hanxgPG1PhVAleLEk2RmA68g0fSoYJZCg7H7RG9++UL5rXdZFjy8pCcKf
dD/ox4YkZRtrXkI5w5VikOGPwsrAJvlRNudHB+vcDsLqoTBYs8eZD+N61IK5OaLCsbewBqZk24DH
J/wEza/GnNXjKWNc1czVHU+L/5X0JI2ba0Pzuu7slnaeJRjcY5giFJDhMXZFoQ7GkruWaJa91+w5
XhOF1h5tO+qix4z8iQt9DtD1YsXYJWXQbBpXwJJr2/oqN3oCNGvGLZMXVbi9LhKVhFZEQT0EZCkk
FvhFBqax5fVC1/BdVSg3tkxIQMTYaj6mIoaCYhAb0W/b2Tajr7FONxuSoDZGw67NI6N9zZwOHKBv
oG5aDVNaxWe7D0QLQ7CS96pAledZ4dwZfEscavRHa3B852woIj6PGphnTuoMd/to42Y68U20rYhR
viiCUWr3gxlJ56pLUB1dWplJep+5cAY2dRJm7fd2EpZ2jZYsDc6McgcoypVltS+T5fYJMrCInLEv
s1b5MZEijovhdE2PM9aR+OKaVeGzW+pG8hpqg+ZvGPoyh02TeS+pYC86Wc2LGYi2Bm6RDL5zg9Fe
4CfTHagsEc3lO/oxM5wUpIWXaZ1PJ+IGnH3oNHV4mHxSor3WQD0zujggjIp8Rr+DiNNHuut1uuXf
tYBBcnugp4gOh9iFY8yo/JVeUv1NETCJ/lqmiuaZwKWcx9P4kw7F9GMuB+OiBcX63Btmqy6GrCiJ
pJk4bG2R48fWxVhUPHNTIwlEikJtXRZAixTKKEY2PpFySNU0fZfJYXq1Q45Lo2X5bNdThueD0tqV
G7IXISqMjjS2rcOZKAu6ci95l4ybrKglr8KOccNtq/vi1Rnt/lATGrFPRhdpTxzVk0+LAiFmsZot
2mxnWc5jexnYAiTymqGEnK5lVBaB12YkDItjOA6R+NJVJAQR9GAkY/QD0WdIN03Ycd3191piF+k1
6XN6gCjOxKNT3ZSzRujkOk5xvXAAcapOndoIfPeF47qJuw3KIaLExmjR3SLX1s0YeaEu4fmgEwlo
+Yedjypuo8Ko2E3BmD6pWjSO15a4HTxFisSJlvbQaByhshKWl4k/0PaDbwwS+q95MYOBHwIfZYHp
0kWaPHLnGDRvisnKgic2xzR5ahoOX0BAmnTv4pHNvJZjI9iM3iUUjGO9apFppEXAO1MzzaDd9E5R
99fxkNbJPRois4UiVPq9dvN/FiXyf0Qw/rdS6zeC7A+l2/8PirIFOuZ/r8leFejknv/rOf/xX/uf
9fwzKNjp39Bblr//L4G2+w8bCAtTUUOhgTZtFND/grfIfyjhKBOxL0pPC7X1/wi0LfkPga1HQNi2
lK6w/v8vvGWBwZhCOf+EHaN6/k8U2uaCR/5doC0MZcIDYNziotVgpP8O7Dl2eSmzHtOg1deoEaLR
8ulLZalzhViYtpGblw1D7g7p5kzfC0BKPVP+ZBTE4Bk4ZcTbmGhzSH1NNzwHgEAemlABWPRxuco1
3tI63tDrVxjnaFQD6HUwLqykSCvnUNopNDfRj0zd8AYBymB03dQnqY85g75m0l91Ix1S/ioRyJuu
R0qEeUZLHzVJSho2JhEwo+KEDQaLCuBCiVaXm8gV7iM5b9FTTZf0WFMKGisjdeTdMIQ2t8fpBwgT
CtMD+GSo+T6AF/4LSqw9gkQw/BX0mgtnoqcDrBNgzC4TDWIyjifaCqezvQlUR+VjpSiqMte4IiYh
9Wzb4MeaqGNPnCzjE4EbQMW6uC9JWjD7jEDBbiaQM9ER9uQ+o/4gqC/TjBxLOukTOVBRAqgFJcbE
+a+gYVeynuPqFklu+4r6L/MvUwz3hVdByNA9l/jqCJtuWmOm7BvX3LNP6v4xqRmVrXlH+rwv9NRd
+1hWSMIhRoHALV0BYWuVe22GCaorhG5U6GGPJ5wOt/1Nq9FDUDTk/UuRkLqmWSUMj54Wz2Ur3ZF2
fx2pPTk/ZPiaThYuqEo/fFCaCfRsIBwZfbKeJKfMydpTI2gCr4TTj+lahT5PWcgkBPCGAcfZRsv4
TRCzMHGAicSjqDWdxA/aUitjSut9ZitALnz4Xbuek7yzV0ZmRQ99GmNHZl1gDWBo9D0PkamtOn8Z
VVVZNj9hsWHLzwKUG7yurF+X1vVqlSY5pw0oS/Jm7qEJeYgmbAG0JVXjlj6M8C9tuwOLBmK/VhvH
t+nKTUjJmPhjfAEEFy9UATts73q0ajBmVEeEJ0FAh7SeivhQ0vT4TjDfcFL2nHyPRr09jTavHGQU
gXGcceaIVSdtXtluHZChDCqDgDWfAzJExBQXhBFF2ZehlxP4rUybkjXIm13gF/PNRJAMaNlkUN+a
QJj2eqZsnUkdylBJzE4T3mmuYL7VAQJ7ieJee3KACJtoPHvtmV9pOufMNPu9nEgywDPfS23dRUNy
WfpJaVyZQ0+GEcZ9HdFMWgeuNwa28Yj7F5xa0jfI4IcQtYiGfJv3PzLB5gIpUoeiGQtK5iHniSHB
DiMYVORN1g89jQvsa6423ySJmz9FYypeOM/WPwmqJR8pLjM+tik5L3klXzJpDF9SXSS35hAyROwb
PadfS3LRsKN2d/SVIEHylkkY0l5fGTAYDBIul8CgCWO/yXnNxdWl41QQTjqcXYojsZpaYjJUC73V
7MonmnTzS9goht+dHtWgQZFJoF805+DeHSVQ6la3rAviNwCvOrjSfgxlgra+7VE0NgyNKCmdQck1
PoJgOWIXqDURZqWkwCbuuVkSF8hUHcxyXftQTjhMKLPauQYB7Glk+bc6WxjfynJsHXsftgyVvI/J
Fid6s6lH1L9HVqtkXTOr+DkjCT3PyJIgPekaZmqNSeZRoR9Z1KgVrf2Y5KsX3hJaToxvVU5Ew4jy
UnM5HtG9IBhkTdmD9FJzjPGpKUQ+rFwZwYJvmR0SuDGMUXGMCxTl2AxNsHPaGAORignCyE5ZUOcv
DlggPsZh6M6+G+awu2Qhb4Wq9J/NmJg6nFISLT1GNbwL5nYWWIFd5lNe1Lh1cqHQEoxrBfMJ23mE
XXlFS4ADllPGxFK6JRVi1we2toddj7gpkjWYd0IixKNBOobahUrY1j43A4dGQ1K7mJlLhCUaBqYT
DxacELtuSQWvKLRxNTd8SWsjCIxXKiuBvyggzexuLuc0vSC/k+mRjZ2/PIe8rty10haGiBKKIKXA
lSQuDiVDj03HK/ubO3A2hscbAftNlGoVTBpNnHQ7mW+ZCGmG5xJDrNZUouN3dDbpk42jv9uDhlCX
vmWkqPwYLL60YTRc93x7FVZhgpxXvXsd6l2Oa15jOTF8TBaSCNKBb7/VI3+Bsr2FZive6pZjMSHD
+yLpeYh3cHArHyT7OLkxLqrFm0wD+sNbG665ajkwxzkQ+t7NL6cYo/j/rwn/lVRhf1gUXj2nP6L+
Z/MG4rf8lX/WgYpsC6kcJXWkPCYT+f8Jt1DiH2RT2LjuQH1Qgf1m1FP/wLtkAncnwIIBrq34S/9y
6mn6P8jCkAQN29LiL9rUNP9JJfjuibGw6llcxXV0VzmOa/GL/87wi6Zxiuym1T26T659W9CjI/cF
u6iRAvtRdR1dGu7x46f0HTfQoog1cQUigXCYCAnrXUiE744hvJoApWRFRpyRIiSZctFuPr7Kezzh
Py9jSalTgQvD/hXs8Rue0PDLzCREVPcohFdCmRvT3zecV4l/AE8UfS2SpyTdl9hl0otq3lTuOgJ8
kqDjWk3BoXoATK6pCzs9lZrnQzZr1y0EXohgNN0sJDzgRTh5M2rx6BvT1UxpIBobdKPO0TiRXACh
YugvFytXvbLhvYZgxtfxc/LDfCaCQ85rTdvogqjZbUy0wMv0Ug349jBsb62wB7fhRTP0p2OOHZCc
1HGgF0dO8Ub1DNI8f/3xp/XHc8B3wralE9ljc4QW7xD4gDwq3eh5DiqBPklP5k04kIEVx/1tItN4
LedgXE+zff74sn97FEBYurhVlM1h6N1lU04hUxFwWbJD4QTS5wEg2ZSfhCWYb8H+6tejoITgxkiE
WQypb5/yvhHTWFkot0J16GuvUp4F9625GlwK7v7Fslcl+ax2/Zzlj016MuR1VkAa4fzP4z/halyP
q9o6GPigyBe+qd2nBM5rrl9DejEUrdDrCA/4MPuHcfg6mQ92xui0/xp0pzH53uefrJ+/3o6jO7bF
RyeWVfT2duopVGOmYt0LHGLmrlEArxHnbsPgOEw6GGhY/PFC+qf67jlhFe5KDjex5I88yRhXnF1X
Xmf6Nqwu0/lZRq9aeOgXnIUa13XDnOGY1s2mHA4wdsIOMNIJhJs0gbVAaRySs91hWKCz0R0+fhoW
V/D/Zlr882tybKWzF/IQGs67jQHzro9tz555S0H4NKt5i8iDOG1nSWjuelZLZX3y3Bscqf+4pouS
ypVs0vBa3n2WppwzBJ5yZiRL1EL0nEIzOIXSwsHG+U2r0N1DmNoXLtthB75o58zK+/i2l4f83W1b
yrJtW0rb5b5Btv6+BxdMneHw2aPH8YsZnTiapBhmY/4yTK2++8+v5dBZYKUvy/19fIilqU5HBT97
ToT0fQST5yiFCL9AOj/o/fbjq/1l3fEW49WH51ww0FmW/29b8AR9bBZk53mihcEZV/jxcAusMiEh
S6X1I0XWOk4a9GrOJ0v+LxsLV1aWa9iSl+zSZPn9yuM4QqpoJbcYhwA+rTYG8GMHn7xj/nIVXuyu
vVB4dQML/dur4I0QZBcW7Cst2okur5B4WOb0yfNhLD/m3QMidQWnQi40SP09aDchDDE3O7SM+Ec3
DsIjtOThxuygcilkGoR1X+cQDank0SBq7fDJJv2Xd4PErA9mkZwtypXlf//tW5zdgVk3KnOPucUi
LXyuWho3+tRjM2ym6SKQkccT/MlV/7IZSIPqwCDJi6u+r0yYm2JZSIMZN8eY7EJhoGpwMTMS3MOB
kMG9X/6zhv23SOO/XpFdFVANIlBdX7aK3+4zMaokGEYEZnGBWsZCe0WXn6OaP2fGutSQX82xG3zy
5f5l8f+KOJMLMYF/LL/Ubxct/Qxrdj9OXmZcyxq+UmCTFdW7xevkmJ88rn+9lgX7gXXPYlyC1n6/
lm8NoQYAZjmvAvyeIm1TjCRN2TGBNJNmfLIE/3Y1rsRRhBqX3ebdx+m3URqkPCBe0j30kxjQJRYc
TslWxm5iffIx/m0l2hKcgbD5Jxvp21szdfiyKEvZaSLMT2LUBnJ3UDV/vJ/9eUv0ZpVhSvZrmrTu
u526C+Yh0F2uAnEdck36re+T7xP4QkuY0Sdvpj/2TuLwpGW5liNpE/N2entHUeWa3dDgJ3ItXn/Y
vYd91wUEiyT649S4K7025gMHyXVjhxcf36ax1ENvNhyubTNLFkpRLrGzvb12OAHQQHiyFBjRy1zn
D00MuWPESuM1BWJnnQhrbIodBp1tHzB5refmAVnoZ4vjjxXJ70GDWgmwrQ6V6btv1acblTdDrXvD
3P4QrI5NqcNt9pNdIrBZRBoKnv+LW6ccpRCwOQ3JBcf++xqJK2fOxr7Taboxa1302kPlniGPYnx3
LShXkThHXbE0VSqHvof1Svgzk0O6dp/8JsuV3n0J+Aklpz/XNmwA8G9/E50GjqEUrkZUx90mytqF
kqBd6HGFe8eR18vUicmV6WxdnYCqcdA2ve5cSDc8aVYfflJ0/vES4MDJIRHhHGxn9uN3LwEi+tCV
GfGMML8MUNKEy268rsgSrUBWYVgOL7IyfP34M7D+WNYuagFXWHz3FhOT5Vz9+7chAnsUaeRMnm4U
AFReew4IQfClKH+yZsi6kCuctT5t03DT2Ft3fszsk5Wc9OZb2j923QEQb0iIF1ALnNHnaAkQG/YB
oKgsITh0h98xkT+xRpKwYpGGlN75IW7jTSkORfAYT1/7kAE16PKrsbn++NaMX/vf2++XSncp/OD4
UDwvpP7f723WbCPGkc3rpt5b+oXG6VPJH5Nzk6H5q5uvVY4FzCYf9b5IL32HU+s9STgoAbOQI4w8
1cOjgVstgCeFnjVqv9jdrlVfnHKfc6wtdqBcJhf67A4tLikQvVemaxARpbYONpV9Ewybuj0UzZb0
WZ+mrHnkyc67sxb8EOlVLy7N8rnIr8gog4q6Nxl12l5nn02DTA3P/DJ+TcW2a5/68C5NT8ijZXck
vQKCcPFdhl/G6EsPilRDqnU3WweTcKRoTXIZjs3B30y3i8lvXukDtrJ2NcmbtoYBjmf5oXDRaPBc
3Q8vMb7j6Db3N1GwS9K1T3D2g0Inp9+E84lynCYnSqFm3rilh3uIY7Y0LzEJOhICBjlTaA+GB+Xf
gf5y1FH1O8oXzTkspSii00pdYitx9H3/FdzDiEsXpXwL5dojmfIofdj917rYZgkZJCuGE5l2gTc+
hnlj3IR+so3aw9x/z8LvYw6+eoXEV5/3Vr1VGcko5LcALMQV+qzbV9UhwU4DEaTf+OMlIZ2GJJPw
MC52uk/e8H9umDxTijVPa0nXOfK+faYc3k4ZHUcK0sJEj2WQ+wLTehNo2RMMSrEGt2x+8k782xK1
qX/lkithMZ98e0k8cEVdj0uNz3+ALNcvkcB4oD9ZLr+6Qu+XC5WZDk2KN5Ohv9sKFp1tBbpi8ob+
Gkk+jA1bnE1/SVKZXwjSdPRvZX0/dbej9cO0fpKTjFJmT9N5JfRD2HgYcHOmiGAceq9zNkAdYFBK
dzcsbsBwbQDud77EMHTybtP3X8Lzop661S7BxZHHVmzCM4cWi0kOZSChUsGFusrwU9rb8LK9aqUH
3KTgh1drd4do9lTdCbXCcmIT/BN5GUGfZ1oKgF1xnAWnPj2W3T4zt2QTH4j1yhkWvPTtvRPd5YS/
TK+AV/UNSi5QzFBZWPTIMFYTgFnC69e6fCqBeRd76V825Mb0njOdIrzdDc7uL3V9KsO9MHDbeWN/
R0fAAQuKEmrcdbPXD1cmyWg5S2QVVlvg403zFTVfe/bnpyJ9WDiFFqusN77BVMbHNVy0BmpwBiW2
9owX0SqvzYZ2GA6Vurrpswsa4AoB3PTj42/8j1qLMyPiBnocbJHLv799rlpAv6rCw+8Ndlx5Mupf
ZE3cmiaty9lHU/ifX80weMeATHM4c7x7uoSdW32DltxjTgUPjy7eUDETVGj0vRx6zMdX+/NER8uX
XpTjgkZjxbrvauM6aRbFxjR5s+MgvswwSAYmjjL8Rfi2efLshOmkUyVrpHh3KEnlJ6+f5dN7t5oo
k6llpeHw+f5qi/x27IhVWYRwpjkfzy6v8zTCpSDc5pNV+7eroJehv0yxTMn8/jb1ZnYSp0KqXDg/
IqwFKxBInx3C//Kg8MNNYePRXL65d+9Rkbq9aYG09jIlt+kMzxD7O5bbBVeonFl88t39WQgt16JZ
BJdE0th4V5bFVeFmXU8CJ4xY5PzahavTRuO0QxAdkfQ5Jj3lhOUnG/v7m3QMiqBFrmHT9Ue9+35j
L/25knAYPDMfvpYFwHHduRLz96qJtE9u8P3Bg0txGUHdbVJ24wx/u/DifswDrIG0tQ23u+L1Wiao
ie3KfVh0hQIqcVR7yoym7ceL4v27a5kKONwaswGT+vLXoeS3RxLepSkwNDUYsdlpyX6PV6DTbARU
gInU4Omzpj655B/r0DF4W7ooaxAk2hz93z2gZqhDIesVjXVZotrT6itc7p6CsD91WrKZ0Y4maMx2
XVeRZz0bn6yPP79VaIxcmL4O1S0HvbcfdZRqWB1JTPFc7NYKdj7xNpRN9USvoZ3d248/4PdPLjfL
WuQlTbOKWvp9cUB7yfZTRqGePl43A9gMHYOSUyGtLFsVbiFZfWvz14+v+ceXKjjE0rwy+T4FY6t3
dwiopJ0pZEm8dEakE6JiTeJ+8iq8r+u67F6TrIg+eYB/tYZ+39wcwexT0HTgEKBoAL5bLFANNKPo
/MwrnJs52qLn26CPceoHVZnXXU3oSknFiGq9RpDuEv2HRjw78gekcvPwLYEXrhG3R8Dkt7B/QNqJ
IHEboWWV5bEjaKU8ovvYDC5H3n6lyBrh/+uWN53xwM/ASswPkKCcqK3TZPmrGhogwz/OxcPHH+4f
jw/3qRwaERR8S+v63X06QI/k5BAdMJE64w+1tq5KC97BSOCitEvzk6f1j42BHg5PzjJGcV06E8t3
/dsCHYdysscwixCmcgzEN0AB4WIFKsUmTdPX2QyXHJ3ops+tm49v9K9XNrg8xa25tMveXnk2MHa0
RRV5U5z8DGHobtQgyXzsQ23n6lRRzbxGGS9m95ML//kJc8v/0uJZqOje7Q8dGSRgueOIKaW+m3QQ
xU6kOGyRIrAus8/eZH8MIxw+Wz5Xw1p6L/Rc362WVA6419p5RIzTMKhqvLpGHZ8140EO9nQqmnGb
u31+YlAWeHbaFB5Ihk9Wz6/W+NvVwySGeSjdZn4XhjFvP2yzJM8rq8fRMxc9FfhOtFxB/2D0VKOC
pHgLdDtumb1uBPe9xvSUCWt0sMJml6cHHvi5IN5TT3AtbaYEOT7gVAFaArszdgUWSA4/GP5Eu9Xt
G7c6cLDnHAqUpTN8xMbInuOtXz0zfCGrh8XEv7IIDQhlNQ0OKKVz+jjAZAYPQMWzMksudvT50SBd
wcx98sz/7SuRixKTfYQhJbOEt59GHxsO6XOypw19igww7A6JDrC51bSkVIGs11cQtKRXB/JctA12
cBmGn3wlf2zcy7AcGQGNVJi6i/bzzcIjnijCpc5RwOhTbTWDOh0d4ij6RzWqYI1iejMH2vbjJffn
k8+bWDpS/JoLs4++vWbqIMVv66rzEPh4XQcoHo84SCyLtoilrz6+GEMMftybh86k1UWzGIkEl+Ut
9fZyQ97BxUDv6Oln86W4ZW/RH+HiQeFPgjMOWX/a8EftJcdAzDiz9oru2NP0aVYjSUFEfBHP8zBf
Bocx94zMy2A7yh/8azc+de41su242jkGEZ4tGzakCPN5QfDwCGlrIWmxHkpQW4RA1Ztc3BbT15Go
2HBaYUEumIlq6wzVE9UradtQC+01SJe4W1nVusm8OPQQ65OQIYmOEWtVeU7uqW6/UCJcLBt7Lfpv
9s6rSXIby/dfZWPeuUEHmoi79yGZtqq6u9qX+oXRTvQWJGg+/f5Y0t3pZNZmRuv5zmhijEZCAjwA
Ds75m4OklBHvkU1qxCFMA0i0S9YdwtPdlI/Wm/kRazlEkvIP7mej24BAiAGqaUejPOKE7dsHO/pR
eghRHKg9z69RTPdwXXwuapnvnWhbOUckTXL/dS32bbtv06BrN8h913LfGYdSR6jpNZaoHZQbH7r3
gf8R0S6ktXALmLoTOsmLH+uwT7/I9I0V3WGVnGxwRY4fzNfj0/Bnce98MQ/aQ/kTEV6VCSwZ3kQe
fI2Hyurgqu0zXGCn74ie1dn3pHhbIDYCVu9xMW8w7mAsYHrv6IH/I3413zihL66GJXAWLWkMMpeu
xuqE1nIDxHw4EzhyIgz8GoUel6KOJcGwjFZ8NyPQHCSuGW1RHnVONwL3xbilu0HwLtXydZE2EdWI
jInRbYVe7qoWvxaKlcOkDhqSJ3wtzCroEehw4dAnGQAD/+67gOk7QAGo+YD9olh/vm8MJpw66PMj
uCHvijjuYCr175HToSpSjjcGuziHyMsp9AjuJn05jlZngpfEYOIkGg6p3UZHOYWvqNDva4QhwMPm
oMAJhnRq1I3TwVxecKvDgXEBCwFuox/trw6HIkuath2cblukMJIMZS74DUC1qG7bB07t4j4R1oKB
MDDWysY3Xe5gc64SI6BHilY+adquyuP7eaAOVPbmT/hX3h15m1lAiVXxvks06otJFwbd4kJ8PUYu
V40UguBcMnxbB2R1/onguptK84dmq7TmvhU9RH8YQAM5Yy/zRdim+jykN573y5c4XzHGNJFsXaAU
wvdWtxa6Hp5EhbghTWvwTxbjAYzznWrMexo5GsdqcQtudXFfWGAoqGX7gBBNXqmrWaoQop2tgERR
+MBKSfuWo5jqDT0mQVPz4XdXdOkFASNbwhDLnVUcJlWlpJu0FaaVk31odKpx6NRxzmg7qJJYWfn+
HWlxeeNKvFxUYk83uIFNqBP05c4/pJ8s4hZlhXiIqRrEFuQOuI1+yENzQqgJkd+0L26E/mX6YREw
S82TVjitR2/ZGr/k3KWQBsqFWbU1RoVbeEeVcVDUNJ25D0+lCSetg0yBPjCw0q7HRLP0hjhQRvbb
xyy+AAtKi7cqFhfrdxyseGSxsOfY6pmJWqcwqeQAjbaTIgibATw1ITw68XYU89vrH/sysM5HXq06
+gw9YN1lZHxhRi/cKT8BAiyFu4vSG8t9eZmcj7XaNjX1Z5fjrNhK/Ncmj/d+3FvAIKON1b2euwdM
Tpq9IWgDXp+jfbFdGZdjlaOAKhmIz/OvXCQIxNR9TBEQOf6gnySKFVoZ3chlX1pJ0nqeGFwUoCJX
WzSaRYqBiAluvDDKINEdCLN427S4J3kivgU2eCF0fRuUEYFruc8+EOeTSqEQAkpHaycd8++Jk/0J
WRXWuBG+Grg5qrDZ4e7yOs5d90TnMTrSCj1dX1bz8nZefoLgALQwvgDZeP4TopZmJZcj6nPqSx0v
5fTSjenbp3gVg0anh66S+wrI/aazja/2pEESohGAumy4yaBfPrQUNgKGaHd9L3BaSMk5vbiog1iD
ugc357dvWH4w4oMEGk8vlu38B/eWSC0DWCxeS9qbWiGSH9n13mmzbe5Me8pVwwbJduPGDXURGDb9
ZUpCgHEXHoyzyqE8LYSVL9MMK7dE7dG1/qINY+Db7meryLx/MhgCZdDceMlTozmfYhV6iBDIOEPB
qY24vXGbHTLjjx67Hknf9noEXM4MfCSWJzzeMCK5gBqDW9KHNqbhgZr3txaDyGPt+QdkVbalgUb3
7w+2IM7IRa2lsr+aWSh79EIQIdlSvzxCaz/gTgUzhfwU61Pnz+uDXVxGULldugjkY9y39jrxm7QR
UBvaKluE0yk6pVhvNb73dRHdMApXnbDL/duM53/FRxm3xlxdRhpysa5KqIZ4IdgH9L0OVb0QhXBZ
euqlsaNyQRu7MfaZ4YyBEbfHKMblNiN1DyBLzDOPM2fU7Hs3hI2Eu94N3MpFpsWaABagTkPDyNHX
QLVxQqiIciTiYLWnbfvcyt+Y3bemCnEf6Ketn8WP0ITqG6fM8lnPci3APfZSl2fY5Q27zk5HBwkJ
M4dBxUY65dr8DQ2nW/X/5zbqv0fxqAbBIQWpT716CeQ1msoDexSZJjroWR7Xez2pAPbGlKf1YngL
p77+hljLW3QRjOOkoeAK9fGHzPqnyZ7v4xhFT22Y60V48SsHb30a8Hna1Ib1XrYwm69H5vkl+tcv
RQOIJIFyHWG+Ok1wh2iHUItTqpLOK8svXndNiBKbjKDK8cb1rT/iJHpInMm+8fmN8y/ByCYldCrq
i40RoiHrcnpcRjZEPsiRTdIdUzSPcM+cjnDs8j2WLeZBBxUtBYjiEMfA3TTGuwSJ8OpUirb9Eg3z
p+sLseouPP8eBw7w87UOdlKsLtwx1QZXx21ki2Ces7UaC5DJVovcdufLYoc1a3WYO/8J5A0e2qid
38gqzrfr38NTNLJhd5AlrxGUSdjrSqUMrySoBkRtPmgItc+a/ohQA5o6ShtvjHi+Af/fiLzSBE1b
6+KhVo+oN9NUWBS4UxBqYnYfEyuYcefdiniyjo1CQQ8dp78i7v8T0v+FHPYvMbf92n39j59lh3Xz
66/Fz//6F+Sjr5i9fD0nH/GX/NsljFYlvUqOjL/55H+R0H3o6SSaPmAuMg3ea4Tm3y5h7n8uaQDY
aep/nDr8X/6HfKT/5/OH9X1cUUDHeUuv9f/+n7P7Q67++3+UffGIfUsn/+tf4vzgXN5wENWWdId/
Z7sul/cvb5vMnpEaU7U82P1cHz1BeXGOkG3NwzA9/rIsj3+dk7eGYgWAW4GvN4HHnA+F0FXJiyGV
h87q7aNbJk/GqOt4gKIydH2k89MPpheToudFfiMsAwLXkpL+Mqk4y6uRY1gedHv2qcp008FTSb1z
NVfuK2oX7wAtNg+5auunvLezj9eHX2fdf42PwABdVNterqPz8XF/FSZIfok1qDa+n/1e7lFBTPdo
SYcfRVLiURk26XesodI7t5fZfaNP1gb9ump745ecHwZ/rwQpCsVzOtbGunLeqL6GPcnn5dZEtLCb
6+4t8q6022IHK2lZAHaesGy/j0OjhUSMZH0ZxvG7cNB7hD6mGMQaiiMfMqdc8uGOvmU3VJ8mkblH
NVT+q+u/dwmBf1+wzz/Xdel2k1Pxgy9wTGJM8iwd5+7gTy1eC6ZC/h2vLVQ70tG9q9xs+nB9wBfC
33W5qWjH0m0x14++JDP9scNdBFQOVg2lifN3FNoOmtrdrQTfPL8Z/5octXzfg2LlLfXC86iYfMAd
et8SFYhLSeoIZXqqdF11W+QsiycXQ9Gdg33MIkdiFOgxtLP3Prc6zLyK2SrfZJD58Vzzi27xbnai
z3MJmUMzQsPfCVQEKPZa+NA7aUZbx8LkY6djXF3uUqw1KCOn2YyaGACX4kaQXa4h5SRsBjlCmBxJ
2Pm8yjxR0ZSE8pBJPDxQvFKBnVIUCWcZ3rjbzm/TZQkZyqF2TIfO82yxSmukpnwQMxXxkSjtdW8j
f7xoG6pNKD33TewILIdLZMJ+N0gIERupUE4SCELrND+eOjxyPPIWc0ZrOs0d6FiulIFt9Mn++lAX
MbLgaxGOJsF0IQgs4iO/nlxli/pc1+GkPo36cCdHgVAWkl83vthLo9BJo45mutQg1jXkupR2P5Ze
cyjR0P/gh8I7hng5dTe+1ioX5HMBrGATL69ZsBUUrs5n0+LclaaNTtdHQh87Wa2W/ZiQFkHQzmrV
FzGp+keIPLG9RUwSR3ILY2qFBoSHjuoEFid7lfYRhR7smTBRwsoEDPH19X5G0Z+dOMs16sKM8ohd
D6z5+U/0J5Sh5soAhqw19Q4GQHmqB2l/S6NKHOcZjvYcj+SNjhZtC0XDkVV1j5lnDlun7427Ar3i
uxnb+fuuirz7679ufRzCf8FbyQObZi81ozWByiiwN9aQzD9o9qwHaSvfVapGa56tDuNfuxHmF9fW
MpxHQmLxigIosq5z+n1nFK0uysNQJTvXqEWgrP6jrYpPbTYB0ugjPK5AqhQm7a3ZANYq3l6f8Poo
ef4FlECEjr4Bx/Hqazg4NuhNg/CG6qpiJ/2pOGQx6mOcgcbh+lAvrC2XDHuMWjlA3XXTCA3MpOYt
UxwSR6BgKLRNjMp0kChA0E3j3ljb9T1M8g/Q0PdYVgB/F9QYJKFKNzWn/IDTNGBWWxsLSsUGfXXy
8uYRmX/vqEvHsnapWat/MDhdXb6oQNoIKuB5jHseXIrOq/ODZWca77J6Mrepq8w7s0DoG0iYDDBX
Nr4Ozoy0zfVlXp/YTBwY0EIwJ7Z4HK6OgGii/KIbTX6YG0+8Mpw42ytPU2/qCNQtXKTpU5Ka7Y0w
uhiURg/1JlRXFqly+vXnE0Y0z4sQFzEP6WCooyKo9zNhxc4pf4aZhBiMNN20uz7Ti0/MoC6dMZst
CzFpTZMI8843slg3D2OXeg9t6+FjLXrzOAk3PWJjbhzSvMy+D6VW3KCFLNP59Qzj6Hpu+XCMuaR5
azTk0KT+XEvPPGQjWkM4w5YPomvNG+2sF0axKRnyt4cYjG6cdb6oZqF4vXqxdfAiqZAF9QxsOsbm
xio+/21Wk6E0zj94/ZC2rpGP0pspGhipRfM2bPaDl84bDTO4rYtVcxvYQup3fT6NR+wz6pOLP9K9
RIM50Gdoujgp5q/RfevzG9fExbkENdmECkaaA0OQHXw+d2TqjKKkzn5oi0ZyPCJ8V4/tdoSEdboe
RRervOS+HPbc/UtP3V2i7JenSzs5iEjOsQnZ0sV+3tRjeBvTLU7wxeEHG5ekF59pn81J+fJ8FDik
CmtJRrEanFqkn7gHPYHh0famfewUIOjfnJWD1hnPPs4/HsHUh87HI99pknm280PtGtkRwwaXwhT4
9+ujXOxARlnYWhbbD3zcmkaeqjLqAQ/lh26uxh/VbDgPjSwqfZN6TnKHAn57Z0emnlB6QsXx+tjr
JyfdHDCkzyjABU++zhFJq9UwYARyEFKFaPF0+DJuUwPEVVhZkPiLSGRkPYD2sZyPAMCgjHGjPXj5
UZebbDn4OLKFt0YodbZEIAqf+kNGJvLW61orwPqxCFoPEfmhH8wbpb6LU5YpA5NjtginEFBLKP8S
qknteFqB1NWhSNCsDaGeYHQQO++9zMj3eZr5x7GNu+P1db7Yic+DLky0pV4BCe58UNttZ+xIOzyc
PCm2ulUrwY3W5yKwKq25saKr4iFiLKvRVun4AoN0rEriCBn6VROMszR+9Hh/BZ1W158qxy2MOzzu
pj9IgNspGBysYk4Y9GY3Zn35aU1eH/AvHEDZcOqXP//LUqsYaXxShuFQL8z9zPMDgSsE/BDUKrWs
2l1f44szCOEHngYODRSeW1xoq9EsHf/cDv2vMOndPbZPLt0afPCuj3LxOgAwY7NhQbpTp4Thap4P
U2IDqaW2pg4dLA2FSZfh7+16Ut9Gj2Qc1Uw3owQh0vqY96WXbAe66l+zuQzvbWlrH00jcVOEqmd3
wYRlPB+u/77LVeAxS3YIzQASKko/5z+v7XMkqmNZHMycpfZgUexVOmg3bpaLTcRbFqVJEt8FQgQf
5XwUu8GQDBOQ4tB5lMr7CghcOqNmZi9WGl3rfML63Lgx5sXMwNM+IwgMtFgEoMrzMcemK4cSU7aD
Ryb/lISifA3H+dbr78VRALEuqM2lFL1av0zqPF7MqT+Ede+fhBuGewg+zo3c53L9IODyxIT6Rm/Z
sFf3JSdBjAGf3h8cLR/QyMMYtdcm83UrOPLJLro3c5PdIsK9MDVTh9rHvKjw0Vo/X8CQ+6XWKqpG
HXI9W8xV6WtVgJx+MwAhuXM/A8U0aJ3yajgfJcf7W+OP7lCj+t8gRecCszVS9931YS5OVLJG+kR0
67g0wbCvTtRBRfgBVqokF6BhN6WA1xtf9Nuiipr99aEu142GrMmM8LmE+rDu0nkjxsxm6DYHYAng
8mPh7JxK+/4PBvFdCuoQFLknVvNR7Zx7Uek0h0FhxOZNcfjgR6G68TR/aSocD6T8KNaRVKz20CDK
OEYnsDkUqPSjGE2xF+c668ZD5vLb0EMTy8sNSIBgF52HQJwK1QySAgAOjN49RXWszni5ve5V29wI
g8sJPaOcFso90F869edDGZo1xZFXVofEwDwW9eLxw6TN+o30dlmWs+ye3vzyLON9b7N866slpitP
IQ0acB6NxZGqjPY964vwjmbg8C7xyunG8XCREtJ6Q6sNbUpeZAaPivNZuRHW3CYSCewhVRzasHXf
od9sIwZWGfJOGz3/rnCdFDXJor+RHl1+u7OhL15l5iQw984HNK7qeDdhi7rtJtvYxRIl1+shf7mq
8BRA4qHmRtn8IhgdgU875qecFK5TPZiywN0t78efBsr9RyTE1C2s+OWpKwzEEJBJosEPHWQJpl/y
EW2ozKnJu47iyezcOa2Renj/+O7OwlXuPk1g8uSiSHbXp7mGEoHCWzqocMXoEcAyXB/2TdiGiHJj
eWAljSo3cijyJ6Rl1X2bKb8N0iiLn2as/ryN7nCugf62snFPJ2b80FtlEwejH83vhCaaflPOeuns
wsSroqNVwA56nBpt8vZ2XrUywLZAfC3jCSTH9TlcZj1LgXAR+gO8CFhhLQ+JjxzeKGPaHDtNtNgc
1BEqQvhbKQ7cwryD4Q2iDncnGgBDBoB5H6NM80mkKtS2jgKdHyCMYzp33ZzCgsZ2AXrAjZ+4Cicg
A5RrFsEPkj+SzjXMAd2W2rFD3zo5oBzlwUzz6QOOsNVPB/fcH1aUkivEZWqCODb9OtvOfWaAah/r
Ccy7kQ4Ye3mVZiAVZoZvcVjDSCy0JXR0mYnJvLGgQFwvzpSFO7gcw9QNPLAl58GYhHaJBJRZHsDp
OAhSZK1X7HD46n40QEZA8tdVjb5zCFFrl2qj+dQk0fgTc+DkG34y+Pq5XTvZu1IfFq+wMsXV1m7S
iIIr51cKR1tNrymqqAQvL+l2Oz2PTWbkYBKDl4nIs0A4fXhfW4uvOSY9QJ5bkE3Y7XhZdcpGke2y
3rAXq2fN/ZT2WLmYkfish9JFihV7rn0hPW0PEgtVXc/OKXaIBB0wzFp0Ld9hiWl9yDy0VHE3msF6
RqEJrDepKVtv8Gg1eyLCRZHbEfNgP6A9LYxjU5E+B1NtJo+sfP+ut61BBpo+l99l2QwnX1GVCma/
lagTYPBUvG2iUh93mBmAkS9Jih8rXvT9tqpE9GgbBS69Wq/31j0OWvMhyTLcPwzUtZ+Gidr+plUT
Ot+zUu24rxC2fZ0DKvM3TBujXhxKw4OSmQV/PTZGiAklDHptW+p2DuPfnc30YSmQtluAd1N8zOUU
169avDlEwKmSLZSzxvva161ebAo370Bsq6gW8c6WDZqBUYt3WjDYUf5Hb5fdfeMNlOFs5BTnYzS7
7ZsZOo/c94Owor1v4qDkxqZEtsQbs09W2mtftSa3flqUt4qDwZsd74euiw5zbo39rqVTOmxQkK0/
5qpIHRgnuMzuzKSDkh66LsAWLNecJy3Ef+FPV5WWHQZmMvf6wU0igWNDNTRf9dqf9WZj9Zr33YHN
+JSPQH/2OIQUyJLjYqc/OJPygGEWkd+h8ogqVFC0yl+k/1SGX8Sc+FhTIHvT/kDfvZmQf8b46hCN
pd1t2gHL1200dt2btpAGZJACq8k5s9DNyFIL8Kw0GvgCOkbZ4YPqBhwmq6RGadPALw0rTrriHnRt
YK+bXNdh4Yz4V7zX8VDuN7gRGW9xnIcVY6ZFMm4QIpiezCnTUcry4/G13Yf6+8kAsrlLTMjQxH+h
3kfcHog9FNkYohzYdQN2Wzk6wWadLIuLVy8gaTw9bBhmUfsDv3HtS61X2o84RzB7E4YfeTkiLTF6
KerHhrVzbIWKuBzi+W3vlYQXRuhetbH1ynko27ncw6DKhq1ZVL11xAe7+Wi0w1yy6EIW8AUT510P
Pdeh4GWEB1u447zX9MH3N2ns8bAmE0FExKKB+r7NjNZjzab6YbZSP9sNVZxOOxJJYFQI5OOmNiQ9
jEdDz0c8k8zQQcM6mhZz2ClCd92s5hlZGDzrZWqlH4i09DGLtEoGXG99v6lVRSGq4mn5NWvTsNxa
kqgKRvSGvozV4PqbFk+aR0DewggmqadOYLhDwtEUifgeAKfC6zvJ42hrZ4vb6mh4Md444NNAE3sN
rqQ+GvMfY9PsrK1eG9qTDM36u5zNCpKGjpCmHRV9EwwCPxykVQsEXzAaiBdqFp44rhe6MZGwXICN
Y05vutFMkwNK8+64BXyZHRt0Y8v3uTMPCOGYiU2YqA6qlgky3DkopwWva2DB4+zSCmzKe2coUMDB
nBphFLfsG8Qd5tb4WLkJl7GGdLe1iTBr2+WlMNUe9xc0s2fgMXIrsfNeFMLHWecZ3s/UXfGZwjOt
hoOCFPZQbygBh+KO/ToN9yMN8s8mZrffLW43F4CwcL+5SeYjFzU683t0UZDw8FPVfrbRkscpswGk
B09pHDEYcKzip46AgMmWiNJ27/M1tSAXkJsyXHsKOu2i/Z4wCxezgDTHJUwWVPn6aRL5LvMbLcOO
MJXNZrTU/GFKkjoHfpqg1KFivZm30ipaJGjjXq9hlpYF6o80957yTg3WQm7Moq02DZGNTKpy3B33
vonaTy/5oaGB1RUNbit/rGNVmIEacavsZq12tiMiKx00xAYLVEXV6n7Atsm5wz2cK8z00sZ5hXd1
X+H5hvfaPp5jhwl4SWMdMWoIwzfVmBXlzhxKF6GSkIM4sOqB4ruL2RZbqLPMu8Vr551jTO73Ofct
pHhTEyqETvKS7Qd8+jAPKg1Xfiycwpo+WIWjpp1nRcRUb0jvz8Lyo0+c7IiX65jAAjRKRvVOUn8h
detkiJIQjqdqm8Ixs9CCiY0HW+IFFwxFHGVBO3K0BFHkceFm0cgZVySd+acdNagiWpGfIcTGpYY6
WZ0be9+YZbtJfAUHPIpkYe+ykV514Dtx9UPmlJZ2stZM497uUP4MxhG05KaZY/tbLTAF2BgZJ92j
3un6Zxoipbv38xwx4jGrCuu+AiiTHtH1KPt9zS2PmI2Slv7KQqpMbbxI6+2HuLSK+QgeUTdvvKGe
NQJ+eUQ952cUJi2DEig963WXtJ/crsQC3T5NhM8rTrfCpZXXxsOmbmwIvFlDRRa7vqbz2TZAL8k8
KnS4kPv/IDvKGVt7rMk1SqrxGECAukCNvfO8V1OdYD+A0qVt4B2Wu99aDReEfZH645tyqusiMFOf
W+x6vrnkZxfTWbo9Pt1noMOrN5o/pklVNpV96kTYo5jbAmDuBmt/fZRVlvi8aDRgSb3B3KH1vSq0
idIXsd3UzknPSRHsAb1oV2XxyfOHW430F4biPSZoX/OShiO1erUD6RzcMYmcUzjQ9sAvw6JQKT2P
7B4zpd+fF/UhE7cohFeA3C7J/C9PMdUoo6mzwjnxejaDtEdKSZtaDgsBl+C3l/AvAD91aFC+667R
pNPLnarOOXkmOhKDPerbXMDg4HiJbxRfX3iCQCil/E6YU/JeI+jqxmpNvJvsE2jy7OOMAA/uMKYG
GRg9/b22sAmuz21VKFjCQ5gLaBCyHn+slR65BjMXvLQ4jfn0RPK06zL5EWvrB9mlfw4jbzJ/Sm5R
nV4eFIGXRRQEBNWq5jK0vpcDyxOnUPfi+2aWahd3lr9L4Q3s+kgjt0109Nn60L6FaXph0wmClIoI
/D3Qb6u6qT8bckImR5xwusYvvZPtIRfufGNrX+6EpXqJiiU4cMowF5rfSkN5pcRpswyXbMdt9D+W
agw+6/6t/X05IdgsPFZJCQDX8RHP9wEUnTIbEm0E1MijyYYdu/c69fl6lLwwHxQYqcW6aKBRjjPP
B5lmjINNaXenLquhTdW+SRWz9t/IzmpuQCHXjXAiEqohDVpgDDTZGPJ8rBCPxnqqvf6k0i6+C6PK
uCvzxv7SVp12N0ptfMR/b/HBUNXO8yP/mNt+/8Evsv7UjU53pPUnfnuTsLYeEF4gHdAv16XiCPyb
MqawPRUYQQWFpRlPpaP1r2qRm5hKu9iJO11+n2ee+O1AoiNFnR+TBH6AtW4gR0YZWd1UqxOJ5biZ
cfu5I0lCemPW68P1b3wZSGB2GeS5uwgMdXWg1mUlMsPr7ZM+muT9QBTgomEVcn2UNZ+az2tTmxYc
pXThaQKtNqD0O9x/Gva+jznWqyiqk8BxtG5DeXTcU+YyTxTsPQQGXPO706pw54ddi3xvX93pfp8F
gwFzi4e7sUnHWNvGYkg+joOF3uM0xXthyfAw10a9KZ2kCTRHaDtDh874+98FBWgTaDtlXXAbq1lQ
jE5i3Ursk2wd/WNt9DxFuxRiQ7kwU68v2RLwv+QJC4R+ATBxNtP8hai52nyG1aAAMKoGGKZTBcKL
jPeN7Mjf6XIfbHvG1TPOh+GGgvIqHKg5Aq+hn05DHUqFs8aJjZDyRKn56ZG7z931dMMD4Ye3RI1f
GOWZIcDxRc8V5cjzze6KeBwz05VHvRwMMM+8qo6AQ8zyxhquy4/PYQeaEJ4hnhyUUFdp0NDk0vVT
YZ1igPrJQTShLoO5tczuLjRV/BWT+oV164b5JrRwbLR44xiYDeFivyld1afBRHGSAivX8590iBAE
vf6VVyux/EAK9Uu/cFE9uQDbjpGXpjOlg5PdIzlYW2iMlpNdHn9/FG8h7vFVAViucd84YA3g0bj+
slhGW4rzFoTc/hbG8HIuArEBqIgL/XFBppx/VZRlvRaQsHVqlfcFBAEd3rK0AIJcn8zlrUTqByce
1DCVWzAo58PMrW8oZ46sU5VK/QPvF8Qra5Ec8YE3d9eHemlGNI/5Jy4JoE1Wh6OtLU7bgNxO4APU
SaTGtAesdEve76UJCeDC0FMhSXvPZ+cvOW1bK6x1C2WeCqMQr7EzHx/FhJYIoKX+BsRjWZtfDhXC
DUwXeTOgPdoZDHe+dl1iYtDmhwYInSH2tq1XuXt7tMajbcfda2zyppr6Ud2gZSjL7kasvzBPCCrE
Ovh5srB17g5OpzPjipcPqgbNQ6kQoIP6P905PcJa1z/cS0MtYGyejBQ9LhJqPZM2RBebec6U0yyj
xcM4til3ZpXx+zGySIUz2vIvGpfnS+o25tDOdWSegKCnRwPLNvSOo38QIyjeQtVndyG9tj6X87Cx
rXC0rVNU9vmeyYXBqHSF9jy64NfX7oWgZygEwEk+gBise72m1ntuT7p2msyS8qXrIcNaheP++igv
fCFuF9CyVCnpblmrZbNxTWz9Mifo4Ti8pho140RU9+84y2/1C1c36RL0DPXs7LA0l9evqzL2R+zP
OvPUO0P6NqFgjNmwLgbrNDpFdMS5d/yYVErTbwThi+MizQCuk+8GKPg8MvR8zugMteaprOM/Wqrj
G9yOD/7of7Ptqd3oyvvwD9Z0ke1azkVeWKsBR2H3Pp6+JpeJTyPLT2hTgWXHZiX7/ZGIxuUttcQ9
MqHnU1NDn8sUH0novb3xthE+4iSV27+hKvib8Cyfxz6MVjqIQIZcXzwzxH85Hd0h9EClcEOaQzQC
Kp7lK+nPfxsMnxEFf2XrXXyrZRSAvuwtxgGBdT4hr8Wkb8oJepx5Rkw4pqZ+7FzssoRdWs4mp9kh
eI3H+R/XP9mahUCuxSag+L48/nkS66uVNMzcLWDQV6dOKRdteDDjHzxRqo/Yobb9LhPSo9yqjPSI
32zkbAsd/at7L1YRhcuyhTdw/QctMXJ2Q1CAgFAIU4ZnB5Wj1b6sOOR0f+5L3JnyOaiaMvkwjJZ+
Ay2wLOd6FEArUEFBidDDXD7HLx9VG0PhRNNQoQHvhziQQp6exircG1H6MU9H/cZh88KkuAbgpC7e
dZwFq1zam0Y1C3suTl0Xw5CsrX6fN+EtadWLGAKiSSIHIsGmDGBZ55/y+mdAO+nirqbcSSaF/OWC
veLePF8jzymMNOzD+NiAGPwkw4IuSazr/c9eZc1PiukzovW+A6WRTonsNoXtKxkUNAQeZTRoTwOZ
zccBNuifYnSMItDTMWtRBh9G3Hr91JWH2NLEti5L1CLi0jbQxxCKPlAdGz2aP7NuvZJTNZXbLCnl
O1/RqAqaIY/LYA51lM/0pqzvrAoH2qCubUr7yNdhOZoncctfPsL8R6cwowbvR3GhHyIH08pdOzdm
iPXLOH0dXYS9gkRqqb6ryj5sghaHYRqVdB+/1l09hag2zKG18w1bIX1XxKAefC00fgg0l7Id4hf1
pyiH2hKkKS1+vOBz66nqhoNKkknflK3Vefsk99CAGIZJvKsBYOLWKccOeYxMF+ARDC1HzgKNtCG1
5undCMoDLKbn4ePSTzlW1GYf0cBQrq3eQ6r1YnQQXIT3QBxi+ToBOTzNNhWLwxS38buyB7KwJdGL
seNNqnyXD5JcyqSJ8b3A1A6DW48/3UOHiTKJ5V6YhxAbOwrTGA9PzfvZgC28iZMahVXa9i4t6r6x
XjWuhv68Abav2ehpW7+XsoTCo+Hm8HmOq+6tiDXb3WmY0wOAjiZ8lmvbqX9UkT2/jUME49BMTXqs
At2RvkkrShRwqbgAr6D5SG18nuY83HQqm45abAxqE3c4l3YiyoMk1kb02+ck2qY9P3rrkeK3PJeE
+4cfuVggKFg+I5IbhUKMvwVLsCW1yB+0bEKAsK5D9/3oauZHq/Yo0WSy6z/jojGlOwyazT8yO81/
hh1IB6xvRfQlwkbZobmfDpI1Ch0CVLnawnio+LUKsjFjc2Kmm3jo3BM0NkNjWePsU6RmAx+JgRce
IDXP3gH1UG94qeCQmzuEdFB3KdknpODqR1Xh0rVNdQyMAUFgcIiChfddWHN/H5sAQbaj1c9IT/Oc
8gMz9u0Bp5MhCzdDbvTFwcHbeNxkNSYE9IS1iLKEr89Eld1MCI2mrfmNZ/SY7Fq6zpK/CH/LIJkM
ZdDCq5u7LpydGROKurgfrbYygwpf96/eLJu3uIAnj5XKk4FixpgJCh7wlHdyAn6+La0y/qxH/vxg
mCW9j1iLureTEzefwROAYhzyBLBG1Pcjv6gccSCJZmP66aazH99PdSVteudRdqIpptD1oTJEW01Z
ox8g6hGhkqGL7/hkejQdTX3406jiAmWqjuYcXeQYNYnC0XAPh3UaP2m+P38z07D5UcqkfZuYqfpY
cI+j6ail5R9ZlXWvxgba88ZPGtxOomR0P/twwp1trAAcBTkO4BgId3H6082iyD5Utl6Y+ETP8+co
j7WE3pINyKQaS5AQUed73wsUO4udM9feyaloEx9nJLK/J3lLM1lvxirbWJRnHnGNHH8MpUWrH1RR
873POqp48WBnG9tImtdVKeZsZ1ut/mZC2CXe0RSd34ukQXdWN2kn7YyhNfJNE83lDwm3IQ5coWX1
QQwRfeeyAyQU1A5lR4BhbbHR2yEWG02CT8LRxYOrWEVOa23trnD55eHU4a6p0E1E9EnWtBL7pMTu
OJMu7T7oniP/efLemET0f7N3XstxY9m2/ZUT/XxRF8CGjbj3BSYdvRNFvSAoioL3Hl9/RrKqu8QU
pTyVzyeio6OrVcpEbmyz9lpzjdmwf+pt41JA6RakKdp8NRdKuRGL3WX7FvVM9yZ6ZG8o7ioRDXx1
rMOO5vechWZsvailzFlAeY50wqxZORh1OWOmqDhs5/4Q9nXuL8NSbu1xxkUuldJa2ZSGxq9Yljr6
FgoarB0toCvXVXRiDpdsfV25GLDTUK2KQv2kVjUfHnS6daPbpcYW3jfh3tckYH1HUbHA5qzZqvV6
ip6hxcsvo5VWqrPYcXiBCauOMZ4k7d+NNM57HZvWCq9eQntyy7atA4qwCRYsFQpO9VNYpS27l7YY
j/WIQGFDWaaWHVsejEfJYmk4Njkk6s+LVXxv2iyYfJ0jLUIl1Ojxal4UlAlUsosni/atszoHaOtB
zyUY0OYlbcE6GguOF0qVFZumbMqXTDVjph7QhadyLDIopX2LpDBR7E5fm3mm6A7qjuUyMWbzeR6a
Ml4Pk6IBpLb72Bv0hcpkRNnbcIpEap8bJCdYfra6DqlUl74ktA7GzhTqxsYIEYu585gkr50ssQip
FoSFp8lpbW5Q5oSvUx/Xn6d2KXSIxFJCEQ+IgsDSsKQUmqZZI7mzXAxPKAr4ER2CtdAjcakoblyr
0nA2mJPOwRENbXWf1ZGhbsi3CsnTKikfvHbmAV0VGFmGv3vTmGtpGmj1RROyILyztPqKvFmm0IVv
YP8VAhmVt3vnlSx2y0FL1S23H7DUhllbwi1npZfvjVGJhw12j2nqpVpofZsU1LxOXES8WDkUAzfx
TpIekzxpxVrOBnAHADxTsrYWDHXmUhncxjryhXnqzFdtKKbXQA9DJD24EYBwyswWUxmKwoGzINrB
/IT3hS0WysJHkhrqjVqZ02ceYv5M48R8m2p1+h1Bgf06jBkTraNQfwYXkweRSqv0e2PC0ajPoicJ
wcR3ZbRwo+3afU15jGMJJ+spCV7HoE0f0lLoN6gXrZuln0Kim6SUAU9W2rgx+waZBWlIMg12A9vC
21P2KWhFAqtCFJeI7TqpkS38XHTxpS76Ob6A9N3csUvJpl8ORo8uqaJQ6+M706VeO/TLNxhxfbtG
Lz2UdP43Bc7kbYEaJ9DSOlj3BrYhbjJGVb9Sarsw1tqcqpcs4WD0qC8kiU/Rd/4Gv9uI1qNC+4m7
0FfzIHdhAh7DWnA1TDSzuq71LP6SBCFPmSkiQKiH2VnjVBReetqFxxi7LQ7/T5KNDNCzJhJvRp/a
hTuFGB7TuYGEB1u2PrtN2nw8x6Gyf2k6xID8jNmOnTFvGM8mbvPJFfY0QT7OrUDmnAeeO47qItxg
LNqEOHC/WijkESoWpIlxCYxbmFNW1oY3da0PyEtgrV5bzP0Ic1jAAbju4Q3GdRqNmUdICE9O7YU9
eLPZJ0yjdq/q2atv7rpxTGkjMrAGcVARxd97rgzyltB1PLPqqJ421tC+yFP4EidaGDsEKdz9eozI
1i0B532bG9BuAx3RjjNZenmZihhtItPMvKh1LWSQEjU2PXJvcu9pVmfULo2kInAXZYovYUUIEoh9
v4Q8j1n1rqbWwfiJ3sfoi9xk8sUiJ+XXQZKGS4mw9ZuCA6yyGSbQEl5WIhFyy0yZAP/PC+7QBss2
cRNF4q3GeZ41nkjADW/aTOXZTbvSvhnBot6HaMWbVa1Vwy5JZuNy4JybfXOprcsp6BV0jGkyhw5q
1474HqVOsOrjqM/RgCT250XJ8njXpCVvS1icoN7QS3DZyUMp45m9wJr1GrVlkx2lSPo2h2Po2iZJ
X73MM7GrufgOXp0U1fggGeFyJ/qwQ6GhqZhzRcqiWcBFDYKOtDPplwxbYNetUHmHsLTaq1gWw0uA
UzNg18puqe8sXXWhdZiZu9pQm4bb1TpizR6zwtKd6oZYr0uSCi1moiW1X2XJYiHxsKPNpATJOdJF
FeFfjGrZzU05eUl1VXrSEFQR8hLXMStxIFPu+sI23WxWz6Sse6rFuKmTGTADNshOWE1eOEtM9yho
Hd1srit9Wema5RvI7edOWs10OD0EtaDvfOnnCMBJ3XAm19n4TFPKRWOP/VPaN40foa0lCOR/Za19
pxMJXCVyoj4hUcVJbQmp+676pLRuJARKTlmH1iWkAN1vhtZPzdJb0u5GjByBCFF1pFJDovhkK1Cs
JfWuGs27WMsMD7T+arQBh+cBa85FCc4lStLPEf7spgayftEhBA7yS2HS6dwE+J7piHI1pOGuMsa2
E5jaldrWiEBTY/iiBOrimxi23OdSZHJlM8ddETfydQID91rpTfzKLTXezXa5S8yu9aVYM697qe/x
NxSlEze5/Whp6KGq4F6QCPDiOljObTtIb2dc2j25fobdHXfTeDOqxmWCCKxe4s3A/rjvN6cGCgVF
fh7ZEvWwvxqX9DlQEYWOAziBHkMKQ3LNuvERIjpWZGzhj276fLwyzcUDyncrhxdoSL0kCb+G3BLT
dCsrfU0353ifAXwdlqxCEDVgtm7eN4SJkgrKLoWRCiZhJD8ezoUbCeGg1CCl7CVG/HnBNh2jHG4q
OHJJWbiS0DU4XD+8aFr8LDrHSdf2OhEXPuVRrNRtelQrXgG50YFYYOquLXMiK6mE5mrG40ssRXom
ibz1O6X6Zs5cLSSKR+cm/JtHTnxWAoJs2LtKUnFvNpRoXuvZ5C2GAfwp6DZFtHgaZxqurhwCdXad
pNXXRqS+FfS44g2ddh3X+nkezd/iLMdbQ8IqzqC1a2139W1uhfG9XMXq2dC38te+htiOSM7yjCXq
3BQzw2JSSj82rc7VR/3GoNXJyyW6S5LsNjKEdNYkVeGKXDwpBKxuhDLbqcqycbgEXNBc3l7JdWO/
mGb5LEjmeYqR6f7CndzVm+wCvuTa4pzF3H6Znb6Jv+x5qGdhPeVubjUbQy7vVJHczuwMiBVHZ4Ky
Dkro66zG96L+lCv1N6tfVp1QdpUlI+nsPHsGQB9bt8g715kcPsjWEiDjow9iMLjFsCvYAD68SrIx
v+CPKnQBldPN1pc0Ek94k3yJMvEoyHrCId67gxtRCBeg5/6IKPNhnmjHozCs59WDqoUvZluFr2Gy
yth6VSPl/EoDLxuh/C9ZcUNhEel7+TmUqvkSufZ0pxWReaakeuEYreKyftepYZKaxhBo0Ntto1SE
cXk7O8FQ1beiRJasmnm3q8xiwwaNAiFL5cXVQ03iwmi9cqVjf9FVD4wxsP6kW+kEPo5WQR7vqlUZ
dV+S2K7cvWhO5+YYnBMpl9+02LC/DYGV3LHycUSSUavS9fc54Aq+mmxxkYnwLlUBH0nY314GRrl3
ol1SOXNJjvpxgvifMP9skszLSdVcgZRwMssvhdbinxHlNf6d1nLNsbYSuXWpxeOmIaTvEe3FbTg5
elGoWzOaas+2JuX7ZC8xlps2HS/1KhrHK+bK17nE84Y8SC3dV2FG5N9oD9Car0IpMNFOVZPMw1Vn
2rSdEi3gtJQpMPRKb+wUUYqdrX1hni8esnlRuDQbDpzUpHHonripsyRPHVxucX+zO2Wn1q1he1Wc
2G5gCcRRNSiEIA/nwbNz0a/trAwFNZiknlYqpNckbwqTk0axiYDljnyLTM7B1bKe7Fg4EEKtOGqz
rQkYz3DrWpLlrRWwB4O6ipJbW56y/EJuE1W607KGLjEHKawhP7GttaarNKaQtk2GU8tVlNXdY4kU
lwGdqta4JF2YSKsxL9T2fi6ikvzIUtXbngxG5tMwREdxGaD+X1OeC9Hi8n+UdJGa0fjSUDyhraCV
mZiZraOxLqoKiFwVZFbxMPImmq/CqmbBAQtzVOvH+KumVrO04q+zkZMuC1bcv3JY6CnCDD9KWnTj
VjGMaDT7aYzWbSSqYpWmTflKeywQSHRS6gYtj0IWBY39azEaHHldB8ZhPRRV90kFof/VLkT8KIqk
N52kHkayL2SnPy/haN5yDNAvMQ5a+UxeRRVg9JcJR03S+/edjHAfn5Q6HM4ZqIrzAjCr5mqaXlyP
keCdIavS5m2m0l7lyX2ZhFckQ4OMvS1t7qLI6uCaRJHPzX/Mtmpr99xv6xIA2US6dHCByKXjSmXv
eQnMtuajl0miuUOZMCbQqra6U8c8vuwNXAFCuWITy5PpsiadsbLlqn5SaWSqNtpIs8MqaiXk4aj6
yetLHXGmMyysQFfo83LWROihSO0uw3hd9lH8ghKbjpI5llNumZYStZz4cUuw2/fFk9SGRO2Ltl8D
82JVn3mPBozlrrdpOxDxgEJ2EfVXswlkQX+SZaa8mpwY1q4zmXRyK6GLpdhA2on5zymZKn31iSMh
ezXnGM1wg52W7SuZml4sJpA/bOgz0b5qU2OQONOF5EYqLSx0yvXTS9alkeKkc0YqJcQgABPVAMOm
pCmqnvOrsDnB7Sa4z5psfFLmIgg8dTDUb7lGmsJNAjHX7lxmY+5lBezdTSx31kiPTpbetot5EZJy
fU76YuyvBPYTO0zXgolz0prZuVozJU8dk0pl94tjEtKBkF47jOWfRDqLcyUSk+TLk0x8ZjVppfhN
FRgt/RDGchvns3Q3NLGdu/2oVWTYFaAhTmXGyqPRL+adHRR1sVKVbLjJArTPTp4o7ZMaGdVD1Sz5
nR4YceeQpyc4E11Y7T2Flr2qMshosZDp4FrjLTVmR8oqP9c5LA2h9L7RTqWucli6hWekt3UadFtt
kgLwq0V/tWhGe+Rbfq5ZcStCpwcrgRZFLEjeFzr+TxbPOKrLjbydpUoZ1oTucICT8nODdAFn3FQB
dGsEG7WyxR1av2w3kolbiUIPjtR1fioiowVGPSSooaFco472vkSSFFZJZJwh0W2i1HCGZCJpWEjV
eL7o0THU8881K7Due74wUkhbtQ7LyFOUKWkKfW9bkc5bd1zjHkaOEH82dFZ+pRv3R0pA+9bt90Uy
3iYvE83cHux5qJdVeuYX19l+a6V20L4orWY8A8xD/lZUWUcaslfw8ctjbSYxPCT6uLZZOU5Ygktc
//5ZfppY1LNg9O31aNA1Kbi+H+i+HgezxiRxqw5axddM7bpUi2O07w++BU8bMsJ4vlgU0vZv4Ieq
oNLgbTPreMxXczus7SLNzu2CstTvf8tPZTr0PEiguOKBrzJAcbz/lhGbKZHEwbINakO5NLn2bWpD
DA8GciKuW2G/Erhfub//0g9mKp2ICHbBBMLNOQRfIOyCzF6Yy7aNsaTGtoN2RQXgB9KR5cii+GgU
0WHhuohSZK9dev/70lhqGtFby3ZS8+VV6SpxGVpae2RGfDSKwF4BvLH09rqy999iBSTLmkVetoaW
iit6KrE5zgaMbfquKVe54Cop4zR5ZBjf5Kjv1gQ/aE8QQc+HMxnF4/dfq0f13EiNsWypWEWAFIOZ
CNPoUvUb2diRGxQQjH5fzpoedDHOjzNZU2N/LbJTUmetmChJjPswWk61c7UJJZK5tUyNslX2bVe/
f+kfjBECGsQYECG5LhyqJCbLbGR7GtGDj2S8tL3HAhbDXrNIeEfFEwLOCgns77/zp12KIveeioZ2
lNcvHzZ+xBmdgCVV4W1Eha3FTNDLRUJdLko+F5R/f/9lH/1AAqU9upkdyrAOplpt1WNMxCVvCzED
uCvDASJbLcWdP5qRfFvQeXe/zLHy/Puv/WAxIeIHX0kXNBiAQ1VnpNkT3cQmmbsuS88CHfVEkXM7
KDFWOjKcH3wVQheIc4B79tLG/Qj8sCUZc4Zos1anrWYXjV/bA33RIjT7bV4U6REtyEffxZrFsokG
b/Qu+z//4bsscOUWjb7L1u606knVZwqpgmSSk2WzfUTn+8E0AQAM5weBP6ClQx9PYvhIa/WeTbA0
jJCLdgY/18rTXcjrtAjiSOP9/qV9sC3RQg2XkQNtj5Y92HZbjulJ3u+AaVDiGaTh4Ug1V9z+/ls+
2iDAZSGlVNn50JccqEMHqURmrvDDMNFtXhZm7xVdUpTau6hUHyVjkC/ymDZhFLHFjc1hekZx13ie
clSIjiri6TwI4snv4wAxBSnDcE3deT7ypj8aC7h3RP904SB/OXjINi7KqtGkZashTPPaBVfNru/6
I3P3o2/Zg3UZhL1M9hANM4azPQ2NPW+DxVLXeUyVpFbCY9rij2Yt/qFsOvwcoHAHWu4oV7pgCJpl
O5tY2Kq5Nq5mKjJc+xGXvL3c/4Xu/4sD9Id5/hN0//q5eX55zf5r22bPFJzfsff3f/Pf7H31D3Cn
bygg1GRvyug/2fuKovyhgPXai7coabwB9v9i7yvmHyjs8BSCQMvRSnj3H/a+ov+x75dCos82q2EW
Zf0T9P6bUO/vo5vmUg0VJAHtwSEhBWFcpqymnd4klwl0KjXId2knX6al5i2TuR2E9Dk1i8uJk1tt
ROTYOCfSc7xRAqN36JV+KabAlSqx+WEMr//86h81f/p+mX30RAfMpEnvVHrO53aXVPLOkuqQc7mi
cGDnBcq6fgV0wHKCBgaEmLtzi7Z7p4YrAZe8/1Yn6qfa6lR30pYdeo5nzcRgWpEsrMJaVacSY+Yr
pcBW0+7MVdbNlCUWRAxGmdyqUD1vFQ0ZQJDLu6yPnzSx7JalvF/y5JIn/zQvbejQbjhuCgpem7yR
SItaZeeTLoCXpi2vuhVsw7z06Bq4lsvynhrCPcbll2aemk4Enc8Z9eSzoHTp1pLyMjbyJ6WfDIxy
5btZL0OnHPivvjOuFqpKvx/QN5XkBwN6eDUixqSXp56GnZ3gFjvUltuTQ3DDyIp9e1QcLoJ4B0de
HytOHOBlXSVPZWFuyzDVHG0KvaHlQqGPpGaDcpOHxiu1eycfvvSmwn1uuu4SXfKo+YUrqxjz7Ygq
wOtUACx2og5+M2PeOi5DT8V5ylxoEZmTaca9qRSKg6qSwqG5/f1PfdNBfvRT93Pqh0PamDp5SCV7
2M3BeJ3h8NgUyQ1ajwsGedMNePMO2pC5kR6Yj4Fg/hKWPmlxlvjDAghT7+rNaCSruArvkhF+pq2+
9FZH91KLdM4Ms8+iVPEtrkRxE83hdR/WxxqL3mLkjx79IJZJS3ug4C/XuyYIsWcd17m+iynfkeDz
CBawjwhurWaVhiBbTDt7Ggz5k5F2rp1HXtqMXmW2mZulTF+lriFCMGlRBijnNkRl2yxvw2m8+/0o
H5zm/9kzDhnOEYppPBeiZtfjy6DExd5g0U8HchpDDx+bCm2jM32s8j4Tyd3ScNvAj1mma8lwm7I6
z1kqJIaPpQDen3V/P85BZAbBZMCjNG92luidnmSS3rOyjlnZHHS6//3x+4P8hzmFQN0AwNPAawXA
UWc1ieZ5pGoBhUEfVBv1YdG5kUwZgf6aNfYnoRNF5OAzNb8Lc2AfiRxdBWF31reo48IsXQudtJaZ
xU/gCu4Utd2Uifn6+3fzPvb/+2HF+4c1SeJOM6Wc3VRknha+2nnDfbZwdPx8MdY7sqUcMEn//pqD
cBE6SBsjWax3SjluVaN0jDpnfML1QKlGU0rPbCosETrH1o/5qbxZrH+0QA5OqqAI22LKino32gva
UOssSRFf21qUgWExviODDTwUB9JDGvao+ZJNYuirSZUWT2o6sA9xlzjUbjsnC+XPSU2Rp22Gr3Y5
spdZKJ1QgR9jM74RxT961oMzzNBnyQhmq9p144B1MqAplXoO51S/UFpCqhVDITdC+0FV21WkL5Nr
afljo5KQtUId5+Y29Ge5+5z3kheE4WWnjF5uB95I73UaAdSY4pc6Vm+peC4OMYfsIbT021w+0vj7
i92IdMz7ebRYbc0dRNS7JW5BgGmF15JQUoVxLy/qo44vd63261xL3SFsPIy9VmCfnF7HpNBuL2Yk
SCRAb7CXcrApvx1L+SxvTaSAySbIabUQISqx38/4NwH3z2NNU+77Ry0KKZvzwK53SStprtSr1jky
BIAtaTzgIrMYfjgToURTPzvDiGYlVNLb0qjkK11BFJJnFmCRQY4BeQDsytXK0YOOptEgF/vG+3YD
UOdBGpNPaO8ewA99sUGXoFzM1j1OTHKrgL0VsXDjScaV1ZzPrBxWFYSEe1EcuzQo+/X70Y88OB2C
Ou0sSBjVbq92NIr4zDCCXW4gmwKwhTz7Mm0+87rO9EWstKY7gye3KrJCOrLg31rQPvr+g+RfAcG5
BxRW7dIyk91smVFd5wQ9BmiU64qQgmIoqqYiVwB7jV9Tob1UNG0gGDPJz9uiWXMthPHCrTmbdZZt
/23KaeWgIkMNs01CV8sVMCwVCmWHCmPuVUt3U1WptplC18xxvaiaszwbzrR94zAF2dErIkv3qdXb
Kyyczy36aNaIfTfY7z5jSGERmg0UTXJkwYpENCXLy8NiZVtBnsnhUKKptJZv6QAaEYs0X3RK6ECc
Arr7kJcDcL4ciu4hzczHSKRPA5s41h/leR6KTRWF/jTuZTuRduTu+da2/tEAHxxiptyOaHHUfidP
BLRtWN+3g0bPKRldpxekGeh17FaiQaMh9Z1wsrFQfYNN0eMkTlfYAYLoTbVnnAYJzxH8r6IAmh/s
sF0zTnRCTwTCv19xBz0Q/979od29X3FD2cG5Ef2wC7ToshkugIBSQLzWBIApzGMdrdd3+miq3mRS
uCEuoBKGEhR6jk3A0IbZekL5WkbL96RortLpaQmzC1Oy1jV2E5VVb6oJMQeqttbUNs0i1pkW8lsh
c6JbzVLDa2p6b8ovgYUcQKgwqczmlor8GUDDtTHk7hzgB6DeZMY5e68jSef58G1SzVWIoDqOMv/3
4/DLd3Zw2AY0IsfRODQ7HeUdNYc4u0+L1PQ6cuVbxWpM6tJc60toUW5pWPiYsVFLC36jir48kwkO
N1qy1KjtYLi1MiB6UYMLVNQhd4QWaZt2RqBy5GH3R/NHE+zgyAYnqchA/bodRXQdSTswqW1sJPNF
UEQBsbJ1Rbme+t1+AcqCDLiGLsEN7fKcntXwti1ozXMiPYqvrTjp78bcQq64aM0F+kUkn0XZ7cVL
Es0maeIb7ZF45i0z+tFjH5z68xSWsYSQedfqcuctGpzJtEuNDf5OygrR9uKLqOp8XCtHFNXl6A05
yE3SRWSUw/qczohbsw6uqn7eoJuK3EonZkZ4Fvl4E2ruQJ3aiUnBIYdJOlTCZrbC90l2VDUxKCnm
6FNSc3JbJX7q7fAaK5jQVUOcCQopTTdCrVVSqsiRsog/qBXUQTHEcqfq6GJp5uRWDwj69lFj0Gal
F6XtZpizJypi1zF0nEpDUsAq2tZBeGlJ+GMFJqIKE6GkHwoZkY6htdtgTlPW0T6ql4tp3SKu7tKO
oNosQ38A0uCqWTb65mgdA5n8IuilKev9Elfq1Oi5vFY7zMcYL3rUnbYdqbWOeTC5Q5eG0K/q1DXL
/nXS1Ab5bAWAbmor3y760S9ByPl1qTwqrb5LF3EzJOJcLFHN7UToV5M6nGtF4c6FOGZt9otbyU+p
rnKsCs1MqmyXptZjNHRfun0nkS6PKGzU6Bri0yMOuo+5Gl1NWdutYauyUxoSWr4CIyG4cdfAap/n
JL79/ZL75RMdRCaCLTeazIJMRq3EV8qcYHsbD2p3F4hiE0nG+ElXbTyocRj3I0VTvDgpxk1WS7tG
KyNzzQaDymkhZ3QRBku8bvogPLKufpH3gWv2/gWrACS6tpOrXRihqJZpCXB00YZrkSGKIIgCJEjh
3JSMqw4YJ90BHXpgelt9bAZQVmWTdhX1pbySxl4ln4A8oWIiHjlhfnG/wKHu/dMpSxFbVa8Mu0JL
t+qiYHMSerJkXZhWuTVY6nsBGZgMN1eimxPflv7+O3M1x4cgm8ddECvrLg3Wco6FG3lZ/AgtNN3y
urVtr9bh/E20JSXBQwvXRI3RM1Q2vZ+LWK6tqDvC9n6DH32w8R2W8Hjp+lgryrRDu/ggMHpzRTfM
TplO10GCzDhtyaMAW34F5HqGgmsrovKOLkpEx9qi+/A4Ex/F4ksZg0OUmuTZsKQjZYq3HumPnu3n
g0+uemnqd31kRPscTvglIGb+rsyKvWuGst2oYa0gDBWrOB7OUrJhWdt+kfXyHJX54A7UBjaDNVQr
MgbxjuhyvOlw+vSQC9zqKEUXI3nCgjAAyzr7Rd0dsQ/61YltHRyCQSahHuisfqfUw4NOz5Lf0uky
dRJ9lU3+pKTdFxqwOlfDi1jTumeT/RlNcRCRU4guaa+6aOMQymdvilW4MN8ZBNWN6vg1LIhqj8zE
/SXro+E9OPOMSloiadT7nYppHQq55EKpJ6jBcvFN1BifiTK8IipD77PU5ygVzxUwQQ7KAJ4s5/HY
Ye8XiwOrDh7NhuCsHz2pUrv12/P9o4T/fZnzn/+3/zsvZTU3MQTFN8fXv//pIn5pyrb83h3+W+/+
Ej6xf33xPr/+7h/8N4Pbm/61mW9f2z778wvC13L/b/5P//Avm9z7ucIm96Xsi27/aSS3i3f5+v1B
93//bVn7QaY/pVf3+ee/8meK3zT/AJ8HigR9BKQQ/Kn+9V9/pvgNnHItDU4XTfLUY7HT/Y+9rjD/
oDHZAPVKcYBy0z6absu+i/7/v1Txx74kx+2bMiB/zh/9+9Gu/5wnv3PX3UflP80mFZb2+31NSRbU
Nwt88RK4nZvZEUK9JVv9MA5/fdmP2fpfffjBRm0YoN3TgA9XpPwTtvTIa5s/p9kvm/9/9dEH+3FX
4hCX2LnuowvsHdp8JECpyz/Tzvx1h2FU9t/6Q1YvDZR4LPsSyzljuqo0+wyd3jGnrl89+cH2OM+w
qUAAgM0bpC/5pLuhDIXqtAE/2MGiMWnToKfwUKraXTalz+3Yn/guD7YdxMk1QsncoPskltFaIv6H
KJ6f+OAHEaUYWmnUUCX5QUWrZGiW23yWDe+kUTnEdopKN+ehDHQfR9nQHXv9ew0oxz3tww/CONse
xz7l5PBDrH7cJZcmry+k0wb9kLVgqk1PwSrQfLsvpZuhk619xxP42tOe/WB9tmFkDFid6L6e908B
XcVGJR5O++iD9VnStNXmFR9t5nOyL52c59o/c6D7z+o89OtBclpki8oVoqpCImCVS1rTdK+nPfjB
8gySfsK8gU4dSH7fEq5mcV5fn/bRB6uTWYKdyX7PCufaR6DtjW1wJCDcD+sH27h2sDqRDRutCgOd
zplOcjoRLVdhHDZnbL9Hkr6/2LYO7cwiEUkwtGLdV2m7M2XpLBy/nTQs4jCbrDX2MsqRTuO2sWv0
4bkK/wpG/ukpIQ4WJ5q2Gg5CSCIwl8ctvR/pWa/8M7vJ/0zDQ28lA9R/kGGQ7Q9COzeWfAPG2D9t
SA4W5jKOulzu1z0ceR9q2S6FrXraRx8sTIUeIpn8J/dvybB2oSm136E+Jg+nffp+9vxwcCLuGeQq
4dPVYH7U+uaSTPeJY3KwMFUj72kaimdfktVvC14xji4pRxKsv5jc4mBlRimE2akPZ3+0pnmlD5Xt
qUL7Z/jovyfKweIsrMqgnaGd/Ew3rgNbx1Ggvj9tvA/OTanoFpoVJ80HMf8w6tq3mPYD76TPPvR/
yRCHhn3cTz7dZmeQDi7xNDgiR//FeB9yAPPF6CUoGTNarUw4QZdcZqP97bTHPohoZ5HbQ4lDil9w
HXGsYVjron8+7bMP1iUgqqg24gmlfK61bm3a36V8OXFMDhZm24xlVXKJ9xt5fK2k9lMovpz21Pu3
8MOizLVJWeyE0W6U/LIv+0sZNvVpIcRbifCHz8b+VqvwsZl8alD5WUHvyH2vluFpUf4hSNVoZklN
q2ryR2G9ZLp2l2f2kRPzV1PwYFE2dL/N6djPvmrMtPBEMIuDyDotKHzLMPwwKtBsYqEM5eQH/bhW
WpUE+eSd9DL3d8UfX2YaTJbU29XsC2oYwsK2JIhOm92HpG2MKZa6oVPTH0yqobEen0dALU587oNl
mYQNQKCqgWgXp7CYszOcek47Gd4yrD+MdghTOrP2sySl2uvZqAyoOOjNaTP8EI0aWFXQBsxE3woH
1ekjaMFJMpy2NN8guD88OkiW3EprJsrQS9u4EJ9D6gynTZSD8zKU0kGTsMnxU01GZ1VMkUtf7mmh
7GEjBk1mRS2JjiOt6j7T/6aDWpCPOOL9YmUeig4zvC0azWRLKRuqu4UpPJzSTjzU3nLKPwx4XZqy
UtPY6BtzdduF0ec+NU4b8EMlXaJQzIwYZ18QzN5KbTw8Jllz2nZ1qI2uhUiBUuSzHwXFvT4Zt0uU
nbZZyQcrc0pKswUktj/n0xxvHOtV0097lYdaMK0A79622UT1SexyGhnRqt+fNL0PFfeRAIzeq+nk
A70G6VHl91G6nPjZ+5n5wyQJU72SlJgRKa0YBkCnuFlW5qfd6Q+pkUSCmqXboD37xvyeTCAXcNQp
Tvzwg0B27MAYhCjhfaEO6C+A8dXFfHPaiB+cmJFaR2MtM+KR0l0IOgX1Nj4t/pYPwli7l0UWWQlT
cJFep9F+0eTllIVDdvXgvIxKvaXTuZ193EhlXNBUdBzSsSLeh1sVH354vwRq1encHnz8QG9TmwwK
GrsjdZRfffbBsmwyxEaxwtEAf7xeTbqBli4/6gDzq08/iGQxUW4SK2CKd5H835ydW2/cOLSl/9AI
oESJpF5VpfLdjh3H6fSLkKQ7EkVJpETdf/2sCg5mYiZu4xAN9EMjzbAobl42115fmpcwhYWPRCd9
tgeMi3OW5aoOqKn7PV9g8valCcf0K3yNliuPiYjWnfCs2Rq2YKqv+a6TT4TVT3z0CR+07OyZMJ0A
Yq5MkFUOxpNcJM0GCpSLX7ed2LRD0xO8yex5ZOLHbpNHOA68c3c4f7Xf0j/otxOawK/MTBJYA5FJ
5mYmORmXb8CYHUMpj369d0IUMmi8KU56z9e+OoVJeUKpqc8GBH9JJ0RZUqRAyKD3ZYRq68BMnxZk
VLy6fa64eLWUr1HJwZ+EadJkgjxWO5iASfCvX+NOiCoybEzpYYegYXyph+Xv/n+H+PiflAGGxAnP
goPcOUcU6/jS/NPATA132feYPm+E/k9K6S+7WwVezFCv+5qTVn/RUfGBVN/8xsMJzG2H/W+6F9ja
6vGDrbvP1f6/K0X7/wPiRGZDwMjsdqxXtsQT8Zra5Ah2lE9ODKPtRCbdabOhqGzPd7l9BD7zI8wK
fA6FaNqJTF71YuYmwDu1aS/hV/jRxsZvsRJuRLaGCawoUd6PAU5YBVvyyLff3InJs89fAaT3lvd9
dE0K8pxuXkfwszv465Cs9jFMB8AD8mSfP+PQfM3G2G8lcX2XoT4VC0w68CFb/rEu2dddc89Vijsh
ySTybFyyNR/wrJ/FDHafsoo/eUUOdzZMqAVipYiJYIC53qyCPO7p5JO4x3C7QSkHI0mMGdhS8xyA
IJmXExxc/frthGUNrgocS6It37S8g/fAJUxtn/yadoKSjXC5gafslodd9JeM148Qwb8nC39jCXS5
0RJ1oypKEDprBEwxQ/6Ri+mzX7+dsJyJhSxv23B5kNv3xuxfRABahlfbLnwH9uXSgrsJvOumHnTZ
zsCntM9+bTth2QDb0kUFOCwclIqumC8Nrd5Zqc774R+OJ8zZJ5lQ3W7YjuNJ3dBvcoaT3RBeoqIO
QOv4gBpbzzByTVSiYWsCq5Hp5LT5skTTsRmLf/yGx4nQYoxg0rVjOhJcvNkaf9qZ+Muv6fMs/WVD
hrp73TjARTnkM09q7Q6BTj2bduKzZNOM6lFkC0syPZQwxEKJjGfTTnzWsdyslei1gfXpQScoPaDa
Jy125pm8HpFh5NZWqgakuYZlI6ju61Wng+2d0/J5XP80HZ0IRfnMLBo+YEUMtvEL5HL2ri2kfWey
v9F64uyc6yYAwihx4exY+L0ca9QjzOyr10z5WRX7y0yJ22Qx4/mkbNr2EVb0dQYyo9+65SqB1jjl
K0vxnIk8J4DKqp8zAk87v447m6eF3hAVr3i84zO/iyDkLyn1298SJzDpmWhddRiTpYET3gwvk8Gq
Z79uO5G5nKHRU1rhQNt87ET/tR3TL34tO4GJ/d4WZ8J0Pi6duGinrr4p2Li/Mybn3/6HGZ44sRnF
S0coqhvyUVYwKCirZn04k6GfbJVW1dHrJ7jv9vW5DHtO8BMS0d+YTXwOjbjwa9rZiypDByzkgLSP
W/g1GIL7eov80iquxQ6M9Ds+CjzGFn0I91Wiv8PO2W9JTJyFZSSsRZUEsuIRGS/qUJzguf7OqvLG
F3U1TF0FSN6usfMLW+urBCZHM+rFOQsKv0XR9bVA3TyDOViNBLNWH6so+LRv4h+vr/mbiokreKxX
HZ6suim5iulcwm8TQCC/1p2lBZ7HcWkaZMabyv6bygRFQDs8Jv0adxaXGLbjQQHTQ+z6ps+KvftU
QnDr17azuNha0K3ZzjNRpo+gp1wUsGXy7LezvKxB2emNYVGEXXALE3n2HSaN7xljnTv4h9UldleX
GuAjkaDjsKCtDuVan1oQJjx77mz98GbTYbkh7Y6KO9QEQgrUg4nu2bgToFWQjsCNYK50KL092Ba+
lXCw8JuIrh7I2nCEFTyifyHbZQnuRzvMH7ymyk/zhl/2/QWmslvL8TkjAt/XdLqeVf3i17Qzw1kz
R1Dh46gFZ6vqkDDwqveo8ku+U2eKj4oCQIUn6xzW1A8oKbkfEs/1yiE2/R9ARuDl3mG0e1Z/A98e
vtLJo9+QOPMbSjoh0x69NlVxseJjNiK48mvamd2h6lB/z5c1DzeoobfpBgoHvwXctQxibF553YWY
2/F+AvLgfqrTdzafNwLeVQLpwspJbB28wwMKl2NJAaf43/lf/r/EnisFCgYNUaRMNuSVZxCwio8W
lSpeg/2z/v6XqClACwTqFKeIAsLZS/CoqisxLQe/xp1tR8N1ezRpikUwCS7Mll72QZn7Ne2EZG80
HKArLIFLvJr7eZHRVdOvfkuJSzasdlqHMUSu+bTBE9a2sMXvOu0X764aCBeIoK+4wDG/D+/I0N0U
evAcFCco1wqvvf1AcQCiKFiGfv4H7zxvJz9NJX6ZKAKoiHrsMQfNktyP0t6kEDT897f8c1ERnFed
LQeguIrBYwdoG6bKHaXtP+0/Q5leA7ttP84wU7vj+wpQAEBi8Kxb7oD03j9XcbTcoJzH9lnSgPl3
mlcaTxcrDJbvlmixD/APhPfvMJLiCsnx6nFbSKDfqYR6I95/lgX+Mh56HC2MsM9jzennOCpugOW5
/O/xeKtpJ2yiAlh0KN3mvA6bl2iAN70CU8KvbSdutsrAXJW2c76n30zPHsfd8x7oynSWEO+7I+zp
8q0Nc7ktx0jUngPinNQaGEZNKlxNzjt1a3qKDDDz29pdkU4wyw6uysj8LgFrj1EPNJLi7/n8vPUh
nZ2s4sAeabub/GyifYgL0WQomvEqwIEnphM1KJwvUcSMUelJ2572AvWdQkXvHNTOc+0P51dXqBM1
BQmLFl9zhYL7KdXzZzFuBwULAJBYUr+HR1ewY3nRa0gXTb4voyT5UozpPRKIQ+K3Hro6wBSOqQb8
wD1nS3HbJPN1mb6HRz7Hyx/Gx9UBQuVhetDDEP6BrV+GAEcWEJwEnMAjmB/69d9VHRVAC3U26g2K
OMbtOC8gHMAOyEttGMJZDz/t1xUsrW2sksHktlAya/h4oRv57LXMuMqjDXXXYaTQczIFF4pEp67u
/fKe5Bxsv3QbTvGhXHuUye9pAwCnvQYj0S/v4cqO2qCUqNtPsfA2FjRLPpxLRFfIav0GxdmeiyEJ
NDoeQ2jI4e2LTPahDaL3HAfeWGyIs9j0smRAYEDTTbflc4Si3GoIPZ/DXe3Rrnb4VSGzmu9kgLU8
7AN3Ent9Tziuv/6eW2kS0QmFSiU1wUWukvbQrIln406S7Iya28ahgztAAirdKPe7IdFe9xTheueW
PF5nOF4lOQDp3+3cXYHT5nUqF65TOGDoPTwYUIReBoGFU41dMrg6exUShuI35VFLGxSRo3UZAf+z
1deSLu9sG3+ehMKVHWn4jvN6ghsDCjg/V4zditWrUBa9dg4BIRyR1xh2vnmVTvBRKdN/CzgpeK20
wvULrlHNBrsZ9JtM5RUf+d1M/eJSuLojYE6sogplm3SIgrwHuaPirTj6LCnCdRmJgUmZ2tmw3O67
uCQy+rjE23v2PG98TFdzpPZohSyjRuPGvExz+HnvZq8TnXAlR3Mf1WYxEJHti3yGTz1scvzeOoTr
yyElPJCpxDxhXSthqBif4qTxS44JV3MU75xFrUXtFmqI9wMFNDHSbPD7mK7oKNlLkA0KjklYknvR
EXBPid/8dr0wFmwOSdLDyW1FGutqHMYYytQq8ltlXSN4fEwyxyU6vhbzC3Lkn83APnlNcFd2VM3J
BpvvCE0vgPRyPRzkwL32Y+HqjoRozLoBIZdLbW7I1t80Pfccb+dsvmyirm29oICdh3AYGtTj2ESh
1x1OuLqjUq3NNGuMidqDG8lnm5mYeF1rYdb+ejeuQFhp1gkdB0BMHQly15sOvOrA4QTPXzfOZQnS
j1wT8FOA3YQlctJqr5QNwBevmx6nhLWlnOG8s+jbYg8AEPQTMAtXd1QFwHQDqo1qUETnxXlBKcPN
T/smXOXRCL67rWIMSbIML8VELqKh9UrRIg3xekgYHLu2mC5JjvKcM531sM6wn/IKS+4cZflEIrXM
GBOxQajb1uRlrlrzl1/jzkm2WKyoGo5vOcAlCQ49DckG856DzRubGnciU4RBN68KRfdBL+7aLX1e
/JwIzuCe1wNOUICn23ZmeTvpi7qWH6QQJ68hYU5YBpKTACrrs1UAkHgZIBkpyk11de3XvBOYZVlN
Y32e4lsMkt5KmhzMd68CRQyLE5prEHKrN/Q9Dl6isYP/eQDcmF/Hk9dDHkJAL8cGCYOtiL+uCunl
uU39NPSCnafQLzfNRIxkSc9TZQqW/VnKhF0QAricX9fd8IwwzkkAhwZYVN3TuLnb/R5QBHOCM1yh
x0AQsTwYput9Wy6L0fid21zRkQVLxoKyx/K4ie7mqMyhS/McDycwCV7ZpDjnfnjM9GVEQVSE5abf
vcQVHOk1GkEoq1gOePBNMdXPoLb5DYmrN2rLToZ8lDjfw7uXKrVltSrtwWuSuIKj8Fz4WHQ4onAJ
+7rUllcbOOZ+I544gTlrvgaRwYh3DLbyrV7lN0DwUr/Tlas5qvSAZTyG6Ysx4OjCGq/9gLe3wvOD
OrFpQFasSoJRD+stORVIVz5MSiff/Ibdic1imuNlgiIAlgE0OlihQMHerF/ewBUeFdtarRa+bzBg
Lb7D4HXK2mX3nC/O1mkivFPJElc2ECCASiCqQ1lh8t6t7byq/p70FK52Z40DjmcULIhtTKu7XdYl
in1bSsH4ZbPxO8m5Kp7eACSlJSpOVVHdV0BSjsR6Pb0JV7/DQOfAZnFeBYYkPLQDCLcL294ziD1P
vT+MjivhiSKN3LXBlGwqHA9V0TeHad1jvxNA7ASr6dD4GMJaUg3AGozsee34F6/ZHjubqGpLvg0J
hoXOLL6vWGteRrVUH/1adyK1RplV2ihMSSqSL3O3X5jOeuVrQQF6vUHXQYNDSwebMHhr60MjI5wW
DdCwfh13tlG+Gl5inrMcxbProRgVYC1s9xxzJ1AH3czjiprwfComYJmjFRJYsVd+q6NrRBQMHRBF
AdIrVQ0KtxgvWeKnyBKuorFZZLD8tDhNzlmVEH68eNkP/V48APl7/UWXtRxsapBTZSyGqzB8/lFr
WPh9UFd8FDd7oboSB9G0jME5jsKvjfZ7RxSu+qheWbWzFXfyYptvQnizgdzndzinTnhWQTL9z1RJ
29M60x9knp+8prirPWrWFFTpCL1WrGhPHPzdTsC12a9xJzr7kpo5aSiutiOYbxJSzDDWP/677Td2
IteMKAm2toWkGR5Ka1W9mL0rbrE7yZOeZy9/ErAGnQhdQQJmosPY2BjF85Hi43U6jIPfqdFVIgng
JWXXEYz8VNwr2L6tTPidL1wlUtWriAY7mgbwD3Vv4lvdzl5yTOEKkUIOGZzkGJPEkrsZiT5eGOV3
dHGVSCQ2qps4XiUCu6nrBcDtE8x5vfxPQhE522cFJw5gaDAoTSBe1g6JkJRwL4MfNO5EaFcmbYLS
HTyoNFtzpSOoSHGXsX5TxVUjpXURt9F5aUkl/VqqZUAJY9R7Nu4E6RJXQssRjYMJfpQjvRHqPWnZ
GzHqGhOB7FuWsGaN81JRyrMujuz3tQvgsUvHMfRc1F1dEsAkfQGAeZwvZV3fDl0wHwDJ8jKIwZd1
LqVa13DzjzApV7pth2lmy7GMkndOum8MkCtP0Jwr0g5YIJdg7p626jsHy7WxLH6n/TcOpK5GoeEG
afni3Ply+shMfwXqtd/xxVU/xXERtOV8zi0aWNfrPrqqRWr9Ng7Xq2gow2IbwzLJR9PdpXq/rKh4
/O99460hcSIVcunWrAz9lh1gJbYf+wx5QL/cuauA6jWkjluHXG4BwVreduS6C3Y/UZj4ybX5JRlV
h/04Lhofc9L6bgy7B9akfqWev+GvQfgFVzQOYAeXynsWl5fcy2guFK5P0d7YnYzkvKiL+GlK2jvR
ceU5TZzYjMJS2DhGmnitDM/qqf+8bmBSeU0UV/+0AjKNUn0MybxsH6uxukqBNPVs2znkJnFg+i1A
x+26nzmMHwOt/Oa3qxgKQ9AGkwWrIe+iszZ2PwWwEfTboV3BEI0By5lBp82FgOkUI0E+Gbt7DooT
mWHVr6LoMFOGonqc2+nBVOEnv2/p3EBxc451MiAuIUZ42gixeY1im+N/N/7GIu5qhpRqIUeAYAVJ
4uhzEVUZauEu2mH3259/xwrH1TwMMAhl1bjBc6EbnwxdlN9R0dUMjX0/m2LEFx2BozjOZQrBVhW1
fukWVzUUMNIpch6aVvVPCaVXjPg9WHBXNBR0dukBXcXxWZkiq6vkQzmnwmsqctexKC1xgJYLbs8A
xlzXXfMC6orXS/lvvO1ghWZZpficUwuandwXc1gB8PzvqfjnzQ04lteX5w5gziEccJYzS3DsR30D
OIzXp+SuZIgFGrc5jqMK1XuXUQv6aZ1s//r124nPBsgekoLmnUepuiv7v7qYfvRr2TndKkbmvT7f
4YQcj1wnO2SOi58inruaISJoAG40gseEwV3bvayxefbrtnP1xBpLGOcULafsWz3wf5edf/Nr2tk0
57CJlwGGpDnKvNKMAoKUz34WZSF3BUMN8KG01PH5LM6f8Ap1snLwq3njrmJommdWaRthIQSEFtoe
FWUQ9/qFpasZqsC9X9mEUSkTcoi78aGbmNcCzl3F0BjJoYy2MAaRBVwqNQ6Pdh29MkOoJ3wd8KSq
BiooxhtkThCzDM02qt9DcL6xmriSoVhMCliR886j+uGxVrR5FttY+DbvhGYwK4DVDcalbkF+VNFd
m/ol4rmrGRrmcmpDaB+wnmw6zAIgDW7EAtmg3/7g6oZsCmRTE5M4B2T4PrbVMa2E3zrr+hWFQ7wr
QQc8yU2BzvRefa/o9uIV+q5saE9SvKdSjDgAXvczYeRGhJr5TUVXNzT3IUnJio5PjN+DBvQR5uO5
X78dcUJyhv4NE4TNgKbNJAM6cbqq+Vq/V370xkR3pUMJ28qEFZB+cTu/gDlc4QW69ZwrrnhoZ5BO
txXUiGsh8p6W98XiZ9vGXekQjF+DLu7xNmz6ObpmU0EOYdy+Rwv+87kWu83rtWUMgMZezACdYFTF
4JAb+m8ZSS2zdKwqzy8bvf47qmmAoROYIKinX8Cg50s2B1wf/KaNs4mSattx14QKgjR9fKcDeBKj
YMav3JO7MiItNviMTBgepM9uNkW/pX3b+fXc1RHZkNVSWryA9skgDkSJq6HW89FrWFwlEcH7Z5s2
ONxulh3nqqgPsWLvgbfeCCXXxCgBTkNU5FzhoEJpstpK1FNN5eK3OrpKotbaue2jHsiHSZ5I2X7c
d79SJNCkXk9FM4fBAjcdPCUWQmWlbHVWbH7+qrghv25ctU0JriVeEoN0Gw+iAUvXCun7RZ1IZStZ
54UDhMF4eUiH9IEwvwdzaJtfdzzskR5WKkS6jDVlhon5z/IeofCtqeKEZ9svSpUL5CFtnfbZ3tQq
b8rA7wEU5+XXHd9K1qcr1JZ5FS9VRom8CcbJz/CCu2KirlF8K0PCcnBfu/u4K6d8YOXgF/2ungg0
+4kma4jWo3HICBDcuh+evILflRPt3Qq85wiF4txu4CLuo8jkKge/M4CrJ+qTita0PR/Rh+9Rnf7V
CC/2SMhdLVG/dqzs+7MqeSu+NqyySJ1VfmZU3AWZ4e7Z9rtukDMrdwhludyG24Ct6Se/MXfCMzVB
qwa8D6G8EWIWMiaXcAUyfkdRV0tkGPhuXdGfnxDoBQxL8+ndCtA3AtQ1ASqM6ABSPV9Cp6S429vx
m6CF8rsVuUqiEYcLFU44i9KpD3Kipx9Wj7uX+oH/piCabTkWg0KSZUplXrO+hnoj9XN24a6ISAEk
OaQCrXetPao63rJFe5Zn8980RGOlN/yD1NMejlkd0i+0mr3UMlBRvl4TtZ5UCqwzPuhIblQffRWl
8hxxZ/cMgQRKk3MeMSyKD+emWbKcvMLHBZmlZdqRscdKPq7pUZj6royNV/aTu/KhhnYsSBaBq3kx
j4cVR6G0Ib3fMu4aAGnbTv3eo86mU/WHouvvlvfucedB/V1nxl2OWVnalO31jpO5pCQHni75NtkA
2Zy9WtJnv1F3909dkCDAFSuH5OGqsFRlEnlQr7ZdBVFAltaotsIXrdT42CjAiSGH6o7/3fr5EeUP
o+MqiLq2T2jR4XLeFGt925mheE6GGQJLFFoETZY2Eb9tMKg/VsOoZ3LKVRaNbTHX/Vziam3b2/2c
gyngcvbOGp++8YucuB0YBaNNYltF8TB5boekjfI6FQNqQlf4suX9siZB1g271Yei4DEMD2lg/SaC
Kz7SW5taKQIAhaESPACy+tKPCX3nW8Vv/LLzf//lTZNIlBTPLb6VidhnPYzqEIaFn/Uzd82P6DQ0
cVoWNF/tosAAj6Njk07cL7xdARIe1gO5bZjESU0eYrNHl2zrY7+FyZUewZ15LdIRXe+34Wo20HsW
od/G6+qO1rWLuyCszy8+SDBhui6P0As37xg6vBF8rvSIAcObmtqKfEVhQ5dLEYpPRGk8+c6jBJIT
WybpT7xrNrx7TK0Y/LY2V5dErF7BikQKJ53iBLCQOEhvi7CzxG+i/qZNwnskQB6IAlbPJutMuGRB
qPzWQ1eatKegyPOi4Tk1bfQ8x1P9IOehrv1mqitOopKUKpCYTJxVB1uKPbMm9Hwqc7VJkRmjpSwx
MM2y1MetotemrDyzCa5TEmNB2ogNjYdp3Z9I0H4d981PN8RddRLuWMEwB+eFrRLFRdO9WKo7v+OQ
q0maISsx1YbtoEjto1Zt+xAqEnpp8LgrSbLnxV2WDTCmBDT7hYm/z3U4/715vnG0cBVJqw63RpEU
+r6qn74BRFSTDAfznh5H02wf//sveWPVd2VJVplKkQCjo4L1BQfoMQu70O+C6+qSiEUZ0TZjWSZs
UIdWQpjcNYnnbHeFSYy0qV4tFk+W0DLTcJA8DVFbvzP4b43L+aP8shuutJVsBMIKJ5flW1SoW7ik
+61frlUQHKVoIGCfkM9reID78r0uY79LvyuU4SHenDXFmOw7QXJYlhGsiKxfiRJ3HYLG2GquG+S2
mp0umcDNPNy8aL0hd7UyeiekJTW0MsFon+Fn+KB5IN85s73xLV2pTAta/NBP7Tk9rALUgopcFtN7
CYufgrI/nHFdd51djmMt5xjqh3YQ7eVUkoVnQVoF8UXb2OZDR4p2y3SKFfQgKsk/BVCQzscwgRNC
1reqmo4TRHDn/x8EpdNiiug9D4Mw/LlY/KF3rgyuTMVOyhlPHqhBEsVtaZkdMynqKMimcSp5JoeW
PclyUtUhZDrRl52mqzYX0TxO856ZbYcbLoRR9Rbiv62o6qjjsLqSE99+bLLjaQb1tDqWZTpdzXqM
tlOVBGo8mq2DGnkD4n6CzfoEu7hkCTp47EySZwUz7YveaybydJFre6z3uVCHaOqKb8m8me4olVo+
rcSo8g7yQz5lheir/rBt8/S0bPPOf0SqLSoYYNVquO50uzxswPrF93WlBLuFGdde3u4JoAw3Kuiq
Ehjbfehe8PrIl5ttqbVusyVMxmLPxDCYFSB0AiAgX8cWtpEAQIn1BLT2rqCP1SEEhLQpxktgWpW8
0AsSYJ/tFm3pxbaJJjoMdijKT+A49h9ajYvfwy6SpskUZZ28Tklck/uuHkJ6SA2y2beBrtrlQzL0
3UqzCrY4CRawUKdIijagtbaHRjV0vp2GdJV/L2EUmqtyU2wKUUTGBvkYUFB2bqton+C6FE6E68cp
nkqDZ9sQMu0smpY5fBwm0tkrnOhLkbWrFhbEn2bbT6DLArp9TIaisXlclTr5e+yCpefZUE9Rsx0t
4VYIOJ4ru4B4MLUq/b6Yvgh/gLQw9M+UQ/l0a5pk6R6CmAfpzbAEafswiX3GBxCzKqYM1Oa5Sw4o
19/2cyfxjNceOKoaque5nhL9UNaJqOND3AO5ZbJ2DPV4C5YAEy8qGvDwNFm1F9VlTTDKqBGR5UlU
e6FNxqDyeiqnJFwexrZFEoJ31Vwflnbp7D+pXophyse+g7c/HXp7A6WzGClO14lgBOXO6/yxK2q8
K8CkqQmfm6Ki0dHoUhwHa0h9DPY2xFdPYgJKXxfr6kD2pd7xPNOO9z2P+vtylrHOurJNvxSxMOU1
E3zATc8W5bDjBwV1g7tfH+sDE+15cMyFxiiERxougz2OKpGfya61vaBpG1wjIzkESNNWLcm3wcQf
wr4Nr0Yx0/7QtbqOsnBrJ37StFQiS2PgpDPRN2BkpnFS6GyeG+SmG+AdvrSyW7ZMlKIMszbAe5Wy
ZLgQgGScYCHHv6D0G2+2Ztj1oatG2RzjYhm2LBStuRjMQv9aBrYlmU2MURAqS7EcwToupwuTxPQf
Oc4BSKg1+8iHVGtQoeu9OCY8LvWl7g1eaeZhLzMyJ+kz3RJ77FK2rCcLu5Pqfi3T4BSA7NBdQV5o
v/R9WF7Lqaq+RipEr5SCXeGhWdhCr8a0kPrJBEB4HaoQnjrHvWn7NAtNmw6P/SbUY6NRJ58NSxF+
WAslqqOtCRFH1oga5LZWX+l0N4+FCXBZ25KgmI9jZ58a27PLjYOwdVwpX4ZT0HabOY1DuC05Ts+J
ymC1Mf07lB0ld6RSusqgQOnrm7Kd8IamUSC2XHW10oehCJruku5FZ3PsuZu9gyr4qhPL8G+4lxid
tqyPNpjLEutMT6+UDseXrorxx/Fi0Y+HGu9EjxWq8UUWkS35sM49V9fgLyXQApS1TU40XsVH1Ydq
uomtQSlQpc2iTtO0y+BWN/VkL8GbWW+6BrjkTBi4Mh3mkkbLh4jW8Dik/d6c2mFbV5CfybZ/Mp1Y
LzjeSG5lXNXdMaQoME5iJDVu05015LCyTaNaUit727CFdT+Gpen4qUwmvmapEkOUBbqT62OfVngL
Kene4t8xKpbxAqhEmIdLUqjj1nYzFEFrKvcnnVQLPcJGGJV1ZBr2pzjBkgHERGrUlykdYZUNIt5M
j7KrlrsC6l48cItxbfJli+h2EBJWUJmamJouZNOAbZsldG4yikrvm5BW9DS39fCSbmAZLtsghste
QdF7PWzbNnxY2s4UeHOCyJc9Gr3V0x32oiK5s2O6fdpSE8pTsKPw+qIWATwXDqqnwKIBUsN+lJxZ
1I+nhBYoB5QqvW4mmPNddXDnVSqry56a4zTCBetunGUqgYUKSX2DGdXfVUJKlLUvbYnXV6B68q2v
wuWxO1PSHmhSa3qYlAn/jjmc55DOa0tYzJ99Uz4Jw/uquaElvE+OsMEkhYTrxhgeZSxIPuryR22C
8QUJ+/2IYhRM9CpN+0PA4WWH60HMHxu8WX1mVs/f071Z+yysJ54eirRIroykBh78y3oXWzI9yToW
7KAHWAIaVdMbO89zl8WLbm+QsSkPI8roDqFpyFVsu/Rm1ftIjotgIBkK/KH6i7GV+TtG/e4HpU21
1llcGKaPsca8f4JAzMaXA91Jl63ckupUNyqtD/XSzMmxjyb2JSxShsx6MK77AVEdB5mOpj58QVBN
xXFNVdDfls1ewUKv3vVJ2ULGF5BZ1SbD1LM3TWzhiE72sL6qKADCh0BMcZ/Beo9f6qrexwOsKIbq
UqiU34Ei10+ZlkGzXiRVLeNrKufQTIdhHbZxyQayWfpgVMXjw9IBWHRMVVM+Nr1h/dFYIp/LaLBN
RoqFjgdbN2PWTcCBZQNjarkP6pRPB2lTdaW7pm1vVs735mLkKrBPURTu0wFyHDz30RJHkFJskp6E
MIG+lHXNkfmZ4jaDz88/bTh33WlIktoe06QMr9Wqa3khwK/pc70QeWyYsAcazzhOWZXozzPoxnM2
WuwB2RY2XxoxpDcSFeEZvHA/1KoHyFbSOsJKjxIadazWUNhThBNHtiIYi4xuITbpmYj6fm2qNpNE
LQQs8PlyVLhD8CXkGdUhzfA36eOQFg/rJP/aDLDBdE3o5SpngSyMYXjzpiP2sSmu4e4ZrNClP45k
apPrYqqS8jCvxk534z4U84HZEkAl01cBO1HTo7y0RIlfNGU4xJTLVUg63h+asa1Vtkb7qk5GsLG/
p3M1TYdxbGl5qXcFT+FVphW/HjnOI1nfm3n6sUVNkmbx3gDtN+MQvhxtsYjm2PdlRA4yxNkB/usr
GT6LqgjssQ9FMR11CVAnOrTaZ+TJjDzsMJ++xaEeNfs0KeZ/lknAn0bHBZGHRWE2/V/OvqzHcR3N
8q8U7ruqRVIUxUZXPUiyw459X/JFyIyMFCWK1EJR26+f45qa6cqoHtxBABd5EYiwbEtcPp7vLBex
6OU1ENmtOAs4iquzpnV8fZTD0HCMZTqHmS3H1dz2amKvHe8o5sgatKhQZBH0WQILWoO+OG2r3DlY
vJ2xAC4Ee1bIiByRBdnInCVhWd6X0D6F10byTaQoB8qDsSSguAOGjtfQShUmV/NcyKxrJHnxIlg0
sLcq1vYQeKRsprZC3ZpJXhl23YChoDJdOehupsXpm4mOaIOqCCYOabyBqnfgUunmolcJeQQ2P4kM
66Y9E5QkN/WyhmNex13l7jcyzPf43OEPlhQwRWxhelAdww1ZKClMapPpfZvWhO6Q5g2cbjHjvOa1
qJx4hrg4Hg4xnr4W2SCILH94MyIZdavQpU3LxcpHnrRLDVNnFYe7AKG4VbYGY2j3pYW7bu6H0a8X
8JjyQxaVlvZ54+Fkl6HoDy+r0i4Tql/X2AsDn6sXOKUkYdp2Ht6TfTcuMBYV3fJdUrsQBZLJPNuD
m7BAH1wz2nbnBg11HD7rJJEvX3MFciS23p1nfdDcYB3Xy0ProTG62FaFsypdVm2Oy8IlzQeBzKa8
WMiW5GSkUZRtJO6jQzXTBOvNRBUsu8dxHQ9ki3EMnGukHz/jmTN+gSRxM3x0FlvoGY+jrf+uKeRF
GYtJudyuXK3kjk2BVzvYBBVJbuvQ7ONIkNeWkvFaMez9OSW95zgtmBH6BwZRcd5EfbHl0rbeHzq3
1CxPotoGR6nAtrtDIcp8hqDNanhKzNZ1Vxpub6i4JrsA+lDjsA9x5WtbbCgwjVGseaopN/6ytlzI
16DhUfs6URPGN2QZ5+SwQsX7ODHOOoyzprtpp4FXhwH5PjxHWU101sPv3+4WLy3NIH4I5Qdj4Ba2
aUW2GbS/1QeXgYiL8Tzq0PbItqZvOsyYrt3SvuYSDF4Byp04x6iXuP8w8AluqrAoglvkQqEcqIsA
MwgPu1ZxAzkVntOereE6o3UC87OUxKMPoVeIhsdobGIMOujGl/ata309v0uYUBbvoy7I9lNOGLnu
F6WYqOEpq7EZcERFCmqR+YaGPl1Fu7Cd608RcVUl5wuv3VDnzYLdK9VDicNtWY3V98jE8euCAK8T
Kt+VYYy4eIEZgC7RXO69wZ655izA/wuEAGg/LxdFNPftekuQcKnWTE5MT12OtUBZPFSfwBKlxqGp
zWntcHoZ1Uphy4cepNzB5tfpnFV6dRlyEGiYgolTdlgVFriETDhsP08aonOA0JAmGpGjbAzHNo1F
ATJwmkzNGr0SWjOBSqMlQRappipvJjKz8gPLbG/zWWIs7ZXvRXJM+NQhbYHLZZBvUg3U3XsFhODe
tqJrMsdjW+KUUXoECTcMi5/AOlrsOCFlJUHwGtl2hccaVxcbck8eqI2r+oxMbOpvAscIzSesMPV5
2/bzAwJQkdjaWa+iu67SE6pTYAXhh+csIjsRQlp4AKlp2rIBJff04FYXTinfjGnOVzcX05lyhKHN
tdFfYPbMYTq35fI9hIjgIfGlhxwk6NwAZ1PPbN60PuouxDxXH9auhetSR+EthhK+1RiFBBGHej83
oajxLRN4/bvu2nRJe8Ak9K8qbIokZZNPDjTekl91KHBcjcNG8GxFs8TtmK5EczXiqXR1qnsPlDpd
R9M26VbPDE/Cb/wW6dcQva1btKQhHm8+uzGacsp7ehvLkdoLhnYdQ+2D7S0tG8sHEDgbT2E97LDp
IflSsj3t4am6kx1l+n0hpfU7+Iq6CPGGikjMLRTYWdcN6KuMQQhxycIbfkMl4u1uORKz2owBhrbZ
hkNyk1fb6NTFtlTcYX1rFEtBloZIvML5czwyGNBfrd6XdYpUqTm5dNE64AwVtKxyKVJl4xfeuOQn
W4JwfAuJc8uNElDi7QHqwlSWtrzAV1gsRxIY2GkqixFEf4dL9PxySoJkxDpEiMcth4sc/IRNX+tD
GM8Ggek+aWOWwbuCPJMQyFO6wGriQRMBVAaRLgVOmkvcJkfsN5ATRiBLHYGstzGCzTSTwHNgwZCF
QT9UoApgmYPRy7TgGBB3YZT3RQsemzdlX1wMxG5IIieioBmOeMn9rHop0lDOic26xFWvMUzRjmNb
DDQrqUmeCp+ALd13Uj32ZR+/aC80z0ioq++Qf20PCWIi8CFnbOg4+UQynRSTt/FUVN9E6BuSB7O2
R7zJestWFuywsOo7XdYjRbG0zCbzReLOeLmM4dHUKxjUEfwUiqzTHIEl9ZRwt99QBpR7mGl3JfY5
j/SpucCSeR4Mc6seyhPx91unO5Q5FJ2Y6BdkuaV6MKDXo0VDsEsBr4Efa1YVANqutRybS7fycFf7
ADY+FW5HvxuGWif3MMUN50wEFKtugV3L+hztc17kg0dx32OABQRQWtAMKV+AImXbogxMp4GOpLxa
dlq215SL9Wmm2h/KJgnXi7Fs7fDulrDAZmHGsTwPVmegggyTiskprSGpuV1CxppM6t70aSRYENyy
flVXI1NJmJVjJ45bsgTF0dkF/t+tLsrqyZRIz7stkiqiqFHJtGS+Ksu7UFAkMEnnzTV3E0MASVO0
69WCQ/WR9XN/sRY08hnOTnAZ4gU20hFHMn1royj5QUzTVLkWqEzSllfygSFd9Byt8A42Vn4aUGVO
1fIMjMaigg4gdMXRpm7Hi2AQMRqzw7y+hO08H4tg2FjayKK+7qbW/GqIEL0FDkGwWhRrs5kLM+HA
dzENiaxTvxG/ZKtecM7ntglgDsXxzM6SupmcSmGjUxUPgpddchHUQXXedLqZsyHSS3BOC+873E0x
fiBEUJcp96MSKdmitT+LYDL15pNlmTLUccVNRWd6GRXyznsF8igM75Ilx7K5XTlWdfSyQZP7A0J6
cQcjCPm2JjhcnFtFmuIwkCbkZ2EUr/4MMS/DmI79XN1zyBPvorFQfToUYn2DbFG8Ujvbcz0yuwvt
tF8VsBZu32eGKZFGzs2v6B9EKdgxqNbQrcfK2YbXJc6XNwz4N7KzHCgCuwnl07Mi23LssXfeQUPj
gqOJF0CkTVzMd5Gk2/nkBK/StZDNedmdvXfbnI4rks6WKJxzcTZKWEtk8QkJVqQuH2hTqleSYHBV
SWXBXYq4P0N2JGR5A+iLXTYajUdRI4boei0beh2X2/q9AMj3ZHjhbtZOjuQgLXmW4Zqu8/CLl9Pj
1jQEwPJYluc13+B5loDSecF7pY54MEHaOYSsgEczmzUf3TCbFLefPxXBtkx5jOJ5yHzQVOAKAWP7
xTYYzGE2MGDQSHKU9xKH5ptK+uQmYLVx2HXW0qUEwxbz1K3NXR3Oy7TfOhbpnapW4K5TGPVvSHEJ
KXZuxoDOm+COyGA8EhaOiHYpZvse8W39SNapCwFArrzHlmCSXxZOaD8jPtV4adxPOiuw7hbAPQDN
A4lU9IGWAKghsZv9W0+toelsGcwMmmEYi7yVoh5SWvJiQXG4Lpd+Wao648DnH8GCYQuceAJb4lDq
5m+ACDu7n+I++cDEooc43q5twMy1rIm+Ytsw6TTumL/pY1leYbkWP7RBGPmfsC7+H82mz9YA8HUe
Xccr0OLFRI/Qrq4ZY/JrPjjic0JKEwLaoNqCMYIhHkwotxoavH2tFfyJBF5WXdVP9al5SOpDPWE5
InT+WtSN+BwU0U9R1TqEBu+W5TR+OiSHV5sPvqZF+Kz7JqxdVYFtdAevTZIcqjjczqlDJ/RrvMfP
wm+w1WsA3qBUznN8HxaXVNavX7rpn0Xf61oDalEbWFeRS7cyvg1i+rWR+FnxjeYSBB8WY6Usix/d
bN7IkPwZse9/HuXxZ8m3t6IpmMK1eVm8uGTLavG1CL74s+C7clXD6wXdWhXYb9ygj1VO375ys+PP
IREM6yuDMwAMzSySHPgcMzRBP7527U/EQDb2SuJUCFG2oR8bGiyyJ8uXGtggbv1ORkDrCIKY/iTP
FMEPhMSNOSmb6EskNFgA/X5xnGwWwzgEmnC/qfMaB+hntND6LzESYsl+vzqLVgCI7jQIPSkuCaCK
jm1fvTj9/eIKq/hsdAsypnfX8VpntHNfso+JPwdFwCsSwHsM8VQ0Ls+AFpGgrl6+NlI+0XmTEb2y
AGqeXTGs7LbSKkrnrfRfWlDiz7JvtEVjuSkFlX2AVs7cB0dRq685MMWfdd98DkMZhx2MuxiwWfQu
QF3AufpL9+Wz7nsql0JssO8C9U4+Tz16UgDovnjtT7PTLHDmB9INeslAD43wu8aSL+098Wfd9xRv
fSESfGxgufvZ1t+kbr9/7Y58mpoD7DNjfjLWE8xv2cz0eqic2/KvXf3T1ExWEAvKAvaOtZcOgeFD
ThBK8Sc7psAU/HfeSfxZ9s2B48CyF1qYZvaoHUtWIEh1CBfQLliHvjBgrVp3BxOT5Z8RWv/xvvxn
+dHe/u+ru7//F35+bztgBshm+vTj3x9bg//+6/Sa//s3v7/i72cf7fV38+E+/9Fvr8F1//m++ffx
+28/IHIXLNk7NIPX+w+HFMR/XB+f8PSX/7+//MvHP67yuHYff/vjvfV2PF2trFr7xz9/dfz5tz/o
ieP6H/96/X/+8vQF/vbHo/peNd/tz397ycd3N/7tD+TI/jVmccwiHLDiODwx5eaP02+k+CuLGIyg
gIeRU3DHH3+xYHYrvGP41yjGcUwixYawGOj7H39xLU55f/sDFyMUVTWKTybgwgYd4v/5ZL89m/9+
Vn+x3ty2OPo4vPq38QEHBioFDyHbA7bMJfssU0PABUJ4ktodJhOMVzWFNDPVwMTTmimj/oR1e5rl
/z0Y//FmiDrCx5dJEnLKP414HDcqNOJYfzBKjTnMNvtDUGH8beNWHuYI1KQ/WW7+pzdMgH9T/MNo
9Dljoya+ZclQDQcqAwKXw6gKrkMKbzagfxYo9cz+5A1/53r/4xvKCEQHQvFcefK5zAaJSNl6afAN
fYv236ZjcRGqxN66qVyztlAAmanvfpZcT39yc0+L0W83l2EwUCkjhNcBAfqs8gThrbAk7HFLa4Ym
b4y+YROoP3uXfxsveBd8MdxNKmJ0vk7rzb/wMg0D/rlxvEu/TON5JXr+bMqA7oe+Mn/mIPn72oWb
eXqvGPQsWPHBP+Wzv37Rtdxu49wf5rnF+ri4dJzcg2dFnSpd3M+2+JNi43/6chItNILmHu7kZ7kM
m4dg20rTw/ItAONNKXUIAYqdrYK//8sC8c9p+K/TDmzCU5nx2/NCLguHPSYqPonAys91XwX0toyR
JXmmk3m6oroJ3nwt7JZpNW53vQFOlE6FYLsWNJQ661SZj3UiaCrrKPgZSBl8s+s0/BzQmY8g5QHh
LgsGKYJ9RWQ1ZEZtft5zo4GbBiELVTq5dXpQFNz9bAFcvO0i0pOHsnfLNd1o2Ka+r9bXeYIpexq2
DP31rWXkTveu9oiLC9hDOFYRR3+iYS5dy56KtLXEgD1WNbbPBdahKdcyggGtVsSVhwa9ixJyB7dF
aT1v9I6okqK/DWhtaMG5082Iz0WrIDohC5NJ1PlmKQI+UonPivZ6TZJXesJ7D0HYi2XPBB31C1VU
r126UoECxbFNTQ2akU072qx226BuepDiVmSLWd7NLwjw6TlPN+SKzxdTXUkAEBC2K5NPUWxAONNo
X+Wst/1bAk/XEedvOlnskz1YNnkza9+82bop6yBFh6V3+9UOwJNobYS4nMPIBTdhvYbTZcskdLis
UKI695QGjz3Iugxgh/FbOrVERHurWn9LcS+rHDVnOcI9bkwUdDPIBTjnXT1864uQe/RDGQhqFvek
odseqR5QVsbSWXMBJNfMexbWWwX8D5Ef+5V3xF0UszZzRuDMC0LE0tRRHoY27naE0z7OCmZCmUH9
MIQPoWWiBgd1hfqBy5KytJ5C7V/pQqqnVjrhn0u70Q4WyAz0lbJbewdyBjhFF6o3PLkCACmjM616
W+V2CMYgleD+AXCKVTnsRVmG649I6b5BF8UGcXWOC0e3U1AqdJ7AmFrz1lQTKFxaLdudTNqCP63l
0E25VVUz7TQttbkgQLLELgHi3sypk7OQ34iaaTCmSHWe5KWakWyWAxfvimzjUe/PQOBSSEkuJJ9S
tciivHaGJT7tCsYRsqIQNZCkqinQO6wVWRoE51FL68yyrqqbXJYJEK+wN2Ae0GDacMdj0EnutGoT
f4lT8Bw+W058gL+h8tqPDZBoGqzbcN8QKd2pHSDQhSi5fRq6qqwy0xvW7T1a2wwSo86/ML3JOCeW
TgrOSnpQ4D9E+qpbXF+nXVMIe4Dhf6DuJ1GGW75gepgMEOscHSPD2JVqFCJKmRlcv69ESJs8WeKm
f8Rol08lbEpYii7c+ITYgxD0D7XRGcxnAPtgEFtwj0vQqRIizuCWqX72idXoOWssiNduEKJBTSjq
Nouw5m4pJHvc3sVA6ua07DtH8nFBgysNVxptKiWsI8uBTWYW+J7g2MBuadFofE8mavaRLyb0C8to
vR6drru8RkJSDTTVAiflmgT1oSCzpuAdcx1ktYGB9c5yAwIPM27216xZgSbzejYf66iWs8lMgcsA
oNQ/bNiXYHmWYigyPpiiP8Ns97fdUHbtHujF+G5ZXPwI68An+ZK0a5OF1JQsFcJWoASKZMTCBtND
nWvYC9wh1M+h/1OQ4IO3BbiinqntpVNgG5zHPNh8CmoTtTlyrqrzFY7D6CNgQRpgWFdvbj/qADi2
WRTNCixKOmsi628hQR0MOJUlXKcZ+KtT2ihA/WgfcgC8jSvYUSasKk7qRG2zJTAYERUk5UsaYW9i
4NT2SERFQFDxFPpxeegGVdCzolVDs/eTssG1rcDYRPNCDjdKjglqmkpKjVbBIuess6J6YR6Mmqyl
FXmPfTl8n7YBTe6wXcWwL1zUP3iUTFE6CYUu/Qb2hM2RHyC7q9KNardQo8FMChRTmZhWF6V9ArVx
xZvQn6kNPKvcrVu8pmKL2RF4FL5HC9J6D96JiL73yDHXGA6Wqoy5cK7Tuqs6nwLRBr/LUhJdDXS2
UzbRZru0W2xFukFm+1QFtflA96D50YKts7cAAN5kvHRn2PvMK0eE9CtxEn1EJ5e6SEVTJadnNmPT
Mq7my5G1cRNlI7AJgelJ8LQJ0m72U12w6dCPc/BrCV1yg9obyTSVWKo33prkrWHD8DiSKQHbse3r
IWshFIPip4Bh8xmt1vF9NkGhstLEZZc5U9V3oLIVNW5ly/rU0L7+oMQCVu+S0uPOta57RoOOh2mi
Ev6wubn7tobljlVjm/tuTHYg3ZcnThgbfjQV05cJ4XstCQFru3WgU6KHDc5orx9B7wCLZl4y0liQ
/pY9HdHUKoxCJMBIGXjHffASDjJ+GTd+icwKfxVAeijAJQSVdHTcpFNSL7mnoEVkg92sTxe0Mi7H
oJt3Q+DNfa+D7QKJdFeI7vC5cbS9IhGgsFQOdLut+ng88AYkNVGgSdgVtdhLHrAXitTRman7DrzJ
W5OsMtkxuFz+6lda34wFMech0ml4BpsdlSYw2cj9Jk3OBGszE+onDApSpjEzySNDRw0he/wOoVX+
PCITaDsusBd1G1/gK5TnDO0crLibeAu2jl+1kcE1oReIzgMxKjjstArEgaHxwwf8U+l7EOjog3pK
ir1YpwT72fJSzeIX/IOm80hu7NbZJjwYMdkcrNj+g68KHabZ1asE3jSUJqNiSMq083Du4zb2J0oV
QUc4GMlLV3ThNRxEFJj8fDwPwFsu02rekhLEIBIcGincbmOgcqcVD9dHNk6ItFCYiR9VA4rBGUiR
8Z3AfbluOQWsvah3ZMeBNlBF5XhhwF256ihsOG6HDiHjEcife9okGwqlHnSDtGlWdt0PqMaxH5Un
mYMud0VFCnuYkxNrofcGtvFAGdoiHXoKOnwNxhK4zCHcD1LwNLvwbJzrBuVHxzvM4ERlalae7ubN
bncdzO0j5IjMhuwbyCIIjmkQ+WaDX2GRNBIKkxfdwrkiLRhQEpA1xQ0fKm0ylFj8taOJRDPNttNl
ZBf/CoKrS95QBIHz17azfdBGkx9m7Nrh4PQyz3uEQi7dtSJlmyV6GqY7sGWCJDMb/HBuRC+G7WyL
tKyOQTT5CWg6I9FPFaBDflw7tryC6Gva13aV/nzpCXGZRdoaOEo6VG26yXFbsm5CHFBaoMLedzUd
HyLJRVoGdQWiA6NanGl03m0K3lb1CqITGtCacscQ2BTIBVR8fKmMLpV5A9NjgIXWiQ5gph6GCX1L
+19mLKerGjytc9Q63T3zSJ2+D7jE5l4h1OzXAqMcaAdAmrY7cDoikdm2NrehW+UrBROozIHNdC8n
/jy4TLE6kZQj/zRwnMUzCgIZNA4waAkyEG4Mau95HJo0BvuqBFloUzaLmiHGVC/q6j0CNeOudwip
lfq0uaztWO3R9DQXhaOgb+OMl9mi0Jj+pp+edVSv725OkCvaNqK5DANf3Gwd1VgBoRwfMpJ0xXJh
kuLEaPZVUX+PJRSvecUH0KfkSuobxHwGj/GwlkuGohZrIhh5vb1pCqPHMzTLylfMWFS7gxn9ywJf
vFw1VH/viwCHBA8Jz21bEKwr4fbAlWhRx1aeXfZyIg4c5V7et8niZKqRs/C0JuApp6Od7F4Xkb8Y
40FmJBo7BwuveT6sLZnPKqaWo7HS3G04tWNKx+W5GfmSh4HtMoTjFhexrl8gE8IBitbrcw+tcYrV
U1/6CoVmG1BoHKAIn9JZGfqERn2TrjGqC1CLIU0gHgU2vHdA3aVz/DwYeWewne3lTNFLFUP/a7FD
jPuA88/BE5S8dun6FGFa44tRnXpiIChbafvjNrSg4BQXDPkaN4mBg3xRIXtQGKzjVkPOBr0PDoc5
mM4XZUGiX1CmHkkVo54FKxSUu33VbFMaJDWYJ+QGnBgsOxJbqrDli7ZNmUEaRmASCiKhKsK9XPuU
q1ZcB6PbF2BgRGm01nkJAvG2CH8WU/OMSh02yAE5K0Om9iBMu6xMin1Yh7ebxwLES6hw4Npbf+8l
FDtEmAuuo0dIjdSTmjZ0szu0tIOINGelRPWPoqs/VjS5XUHzGlNQTJCcngQgAkdWPvsJwhe4RwVp
sXU3atAX2CccREJuOfQ0tmmJ8v7KntJvqeVr6k8k8AY3JyunZb4HQx+Sjl4dwFjgx2Dg81ng9UOP
sis1Vp0ng8Jz8TVoIvNMDxEsk9OO9c+g5e2TGq9FappLZzHYPdS9SwoXuwenMLFrjyoPOkGyvUnR
X5Oox9Gtmct3XH7dkca1J6U3OBBD93GSHyyu8Lebc3LMiNCXg5B7w0aS9bRdUBw6ea5BuNyjF1ak
S6t+xBva1IL3HKTvtdrbZi5AGUuqHYPzTR527i6080NZBcMehParNSHj1Qiu1wNcqhfwCmUbHKOO
Fjv4B4aPDVANltdgg9YYx+0MwN2zIzhnPs7XIVAjlBwVqtE2jLozVY3zS2W2XuENnXqBVKXBCtNA
MlNIdq3nsXlkVkz5jLKowvW2HwnRH2FkCKAGh/w9mxDMHJT9oAXHaVIUezAZcVh0Sf/NS66vFhyr
862a3N4zvav7gu+bUeo608Gawz9Db/Mr1iifRtUid1FFu90oVhzigF8jk6y/gWEklJJxmFyJJjDw
MaBg9wJh2PXBHHwwbA5Qfc/d9SbML0y1y9as9zVrxww13RWxKGOhChpjcQQ4+IDT92MP3t+lbM2T
9vWUetZNez2C/3gStOEIAlSwC17Aq9tB3+OfjQ/begfVSXdsAjAzWMdeaqhQMqxmv0DyW/I2kXuc
MUDvWRJ5A055+0Bm2pxDJAdy1Ip5UvoGKkM76X0MIybYDA/3cU/xDAh4kCkxc/tTJFF8K/yESq4M
XqZIFReIxOof0VIP90gOOVTaYWHshwnKtjKyd4hwjLIYB9aUi/JBu/ahV5o9Q/b6BAInSMkTYeei
Xy64x2YdU5FAS+eSOwE25hsQI/tutTqWxdBdN/2IBYZg1MHn5qIMynvflN/A7G/yhrQ6LcYCW67w
5BspjATJuRawkWVL8w3vcRysLvPJ+fDdxVzsZxS9UHKQDp2SYHBnutoWHJGI3mNHjgBBQbzxpCsz
HS3x9ocOuWFXoAEvww7DtZDAB4pE5I2CFIjFG9lrAFgUJIue7PSJRV/h/HRDRu3uQHmadd7FIPgU
SWK+cXjnXi2+5wddgpHnp9pcoe5PsnFsHjzIrXgI0Dj+IFUYXxM5xriptX1sIPuMM5h7NmdFeQKJ
VxT8N93s7IiqqTYKpwqK77QIaBmAyZN9KWd3GGO2vAsoYVFUl3jSVsTnlg7DAU3RFkKpcAPlqR7d
+dpM4Yogk3p+mfoB8l3Uafy256MFu80rc6u39aEECAf1VGwukdtI+yxGZ2gDozUgU+oCU52tvlS5
WhFJkWF6VgZCXEnFLhzaIe/hqbpnWxXejS3Ie2lc1uYJOBt/M2T016XZ4OMUtmr9BZXdlrtt9Q+A
WGb0VGPbY2eX3O+xs/Ugg3c9+PFwEOzB9RtpOF1EXT9+73EaeDPhuNpsigW/gzBuJBi/m9EZBCpg
gLW0qIMc7h3qUrQl9AAdNMg+ndY+vJ82qYssApq7nfMT7AodDtIqd2Ftmgdny2hOvWBQycfwmWuz
YIs7RGRuLqJYsJNoSsOISABop1TeFDSjBswVUHDScSuo2PMOqH6qPPpykF+xmqRoBNSX0AWCc75F
apT5qkeop+B115zmhDHH2blo2nMuQMSLumr4tYyyxgypkBN7ZjlECKkrZ4oz7AJWbhC35KYDD7ZP
13aaLair0r1SN6hvfUlQTyJ1E4xRWpgF4CwOXyVOMdTcV+3UWpyAZw0rV1aCjTAmAKoQzgFpWdqH
0KlCslNELovBtaI5D518g6pr4Bjv8/ISFLFvDtFYbXeuw7DChiubNnV8GkXqKSw7jlD41jJVAQj2
e500HN2FGVX/nlVex3k8hY3JtqFBleK8am9ZZLZ30sXdlEE7lDTHau6icB9ypc8asawsXRJdX626
KAgkvIp/g05rDrJygJLqCBgXhpcViOV9anvo16CLnUMwLpNaTMjXmhjDb0X3Y4V+FQK3ZWizEnda
ZFunsMawrtBt2rhu/KGrAlhUAiHu07Z2scyj2KO6WSBZPt0NHmHZ2YDi/C/mzmw3bpxb21ekD6Jm
neyDKlWpPMVDPCUngpM4midq1tXvR+kP/5+SDRfcRxtoNNDo7rBIkYuLa70DQE9ixWashOF4Q17C
UcIsaaoXvkJ/a+a5M5B519Ro+BHJTEc8s69LQZ10V9RhQ1ZJvZUcRKdu+EApUd4OeicUdgQVa7Zu
XE17e4bcFVBEr6gBU4DYWELvnupeWiMbWh3bJf0o533ZIjK8jfMa+GMHfiU+OPQGHqypiAseP2ky
b9A5m59BF4wFHCqhD2cqAfwnONco22Wy1a4r6gGvHDqIdkpfIYo1l1p0nnb4q3j4KzIDJzdax2sH
2d4rgWGcl1ovLnP44NzcuHaBSJ8r56mW0r4omkXBwG3K4ayy8vK7S/1vG1TN0zDFTQ2i0A7kdqAu
At9fq6Zv1mBWh9Bq6Qn1lhEJTwZlBmGNL1d5JNzUm5I+7r7MhtYqXxxVzFC7hqUkVXRQiHdkbZRo
zayMoYz2saV5wnLmH7quRVfUw4JfVYN0FTlcOXYbDONc+E+i5eUyjRPlfQ06wzfT0fsfyBwOsSfG
wuEab+aajzovfYUUKDsc2LJ38DmFPYhQkqo4ASd/dNR9P4xCgFDM7J9kiNAW1dbOby2SLFC6TY2J
WVq4w52llsDNc6PuLUKt1e973e7Lw0TXj005VHDDndBNyE5DQ7VurCVm+UGaZNk2ijGh3dRRngRb
fRziZNO7AKG2jSgFFy0yC86uUZXkqZOJlp9b1AifAex3d7VlVIln1KZ2bVJj7jdBWPUcG9UFb19l
syRTDdzI3cdRhy4IiPM443HUNj/BTqpnZZAs42as7wauKscwmOwJ2D4MbJjdVlKInav3YJqawIov
udLJIruuTg0e2NwvGyXN59fGtNvOk5rIeB/GVlkdhj4RZ7NotN921RrIEoih617tLrDMMxmN5nge
uLF9UNLBnT12PWJRQTJ2vyU07W7fF9UYoY8yE74yXa1vpKzVZyrB3Q9ONtQAZ0rNX1CgaJV1tsRs
aLIm6Ck8q+KrZHRquIhcQIStVBT3EPfK54g4IuDn5KOkraDmvyhnB9PWTCuqCMwqvUhziUgFahgk
StRecmsTwkLU2AJ5eV3iqZB5mlJR3Ag6e2o2BeJgPyx7NAsvjyvkMlo67dU2NMR8h58gzR0tG4ty
U88LXkYEag1bhEfp71RP2scIvYCH1DFyCGlqZFI/RJb4vowDLsWYY/4kk1iUW2h7CDeHmmLAk+op
5W2AT4bf0M7jntOVhBJCPVaG5rcgZK/NJGTnVTJpiGR51qkbIWfnm0Hj9qdS60XiuXoxD9uyoBy1
4RZP0H2AGdUhyNY3um8jNJHvTYQBeKQZ4UuGpbPcF7MqLi26ZoFvJ5VzxoR0RoGJ/YoURf0VJzw2
3EB/+5Wcrle32pTFsAEnx3mhtu9eWpRiik1VAOX1zB4C4cbF0rg4kIiEFPWrMM9AOLv1PnMG4duw
J1p484qO+EFe1vRcSlV5mkcuPCjX8EH4qvR/fHievCYKpPPpJPTdJLginTT2LCr6uqe0UP72cVE1
zcaeMjpyuqPEoMxRl8oe5sGQz70Rmj/ZXcW0nUQrnwreMneIuHLTDHE5c/icargY1XiUXmTTU9zl
YTpa52atk4rlQZhfS7RCuk1qtmKmJulQcBrDlh3mDrma3cTYM1FX6dvwZ9VG9XM/tEtiPmrDvLcA
3FBlgNavUOIZ2ycjsVXqFjC2k5uQbvDwApc9fKQsyEJYXQSCfQSa8TPMeBZ8bYzGSbhZ0T/fDFJT
h13vCiCeSSOkti+Lqm/8MLGNaG83ma7v6z6ooRssXJWNNHou1rLQQ1jIsjG+8TwcFa9Ip966iupY
QCh2kSNudpL2ZrXPU1uptoXAU3GjWVQoSboTJimzesgugLH2OmRBXkfX4B6bH72IMnPv2kX5TDuh
LvcLVTPYhXTOakpP3GVnXBKTzT7PNOucdzFsNthlouCxwB1CtwOC965ld3yvI62aPfi+y5ulCWlR
1lpD+hTX2nBlR+YceqTEoUByk2LrIvShlTeT1TGDeBBBuwvzMbsHP2k/wy8drP2AQmS39IPpTrCa
dXHoDKd9cvN0KC9TDZbvrtBKQbpVlUXuhaaEFU9JE9b6nBBIz3iJaoE3G6YjvGSSgk0B6aG8Dpyh
+NWiEDnc5ZYyu/vGxs9lX1qx8s3SIiRlDM0gVaPmupCaI3gve4ut9SPKSuNJcBEq5JDIV9/RAOCc
N0lpu/c2QAGy/FEjT4jVaL7OVVS1No4T2BGBQ4cxnbeBWW57k5K0B3GiI4NXpXHmGHSCk1KKaYPr
SXseRO78I9S0FvJnlJoP0qmTal9U+SQ3XSIpDfE4VDNAsW6RbGpzwFSY7qvKdRRCPpBV1CTXLK8p
tnpLYXgo6YpuBkeI7zlM4XSLpjX1iHKU+gvJJ0x1J2+XpQ6VstmqY5/c1INJhTAIXR7OCGaG9LQd
AwHCJNMCAgp91jNygGbeuoIE0TOh/GNxFFqI7JARaRdJpiqjx4yqS0gttcNmTNKvUP9ptiT5QGGG
bjGKejWFcrGXrgh8ngYu2hlTbN3p6O84uzzI5EOvJEbg1XOj/Qwjii+89ufiBPjtDfwHWAXPIN12
DUPXnLUSqSkU0+qqktdaN5jfLLWbntK6HZ8g6NDgjNUkPIHBOVYlBbHiapbO8vOg1myDLvgKHUPD
StqK0h6MQHQvkQq5jd61FSqVB/DRdeDN9WPM2vL08eNCp0pTdFmunJj3GxwLP8NQUai3VJ5T6Hkc
/wx9wbnRbO8OaiX6e3a54lWdU++o4xWfEt5bZqwL1XAZyjY1xxbLT/kbDyR1ayK7aA/ImljNBq3p
5JbaX3YCHP32S+qCAoFLfZxnmb2G6Vt1mSuDUNtDr3FHQTTMNmHpRjzZgsrv4zg6oZ35dgUZz1VN
wHokuoDWjqdFmG1ppMbtAZO5wqP1qj00cSE3Vh0YjyegQAuv4wgIxBJqJFcsJUgnbT03aIG2HWtw
0VM3Nf14nlR/GJtmXwPoYsTBDXZU0IoLezInyvDmDLu8b86lVtlfP/4p762yZjiu0Pk9ZL+rj5lV
QAXoAneHPE/OVLN8xYrkWwDneF+p/2Lf6JYrbE0H3KWt8an0TefQDp32oIVBchiDyjwosEU/Rb34
Z3eCnbQMYZnAMNfqitIgI2vhtVGMAj7FSesu7ELIE3N5b9nsP8g704YLuZYFjpKExKeL2gP+u3rg
y9RVmpsJUuZ4EVKeKz0IsHR7P/5W6x0KalNwWy2z002TvXq8Q61K5Q1ajarPm6b9bZsWgqbUlKJ0
V01KcIKS9Ic19fceXUYDcaoS0jAcMNd8EyjZqXScZvTp+uUvBWQ+LndbTXZIPahnrjqQGOmq9qA1
jfmzCgeyudzSDwF637tCH6tLjfzx7uMVEOuD8+dHkaYSbOHamWumiqOCd6QeM/rhBBe2gav2Ve9T
yvzaPG15SVS7KjL6awPlDM/O6K23RR3sUYk+dYTf+RY6QZBQS8Sl67iKt+Y8JzAWm9k3xyb0RRyU
v/MkGW7V1rJuPp70GuXJnHUV/uWC/jUEUz/+7ONkFwMYt9l3aHFsy6bTzuDkaifYIu9NiA/tQiYQ
lmo7q801tLRojNkd/dhSKUf2GHiTe+XuFPoT74NTSuHvDbcMRni3DeCXq+FS1GVEJvrJn4MYoN4U
AmSDv+qEdu1/evksy0aUQQdcCvJ5Ocp/XVejqxSKjQuvrzk9gBZdpQ4g8nH/8SjvzMeCiEDhFOwx
wG/teJRckPvzHG19ZC2G39JKnIMbquMvC+OlE4Djd/YDPCrCjk4UsO01aUMfBrpkBv1V1VDnLRWy
Zz0vy93H83lnENRGbU1FLxqY+BqI22JzSQrjNn49V69JXLi7yWi7z38aWxj84Ww4nS235FZ/fRoT
6UrwgHbjzwpVTrjb0XmRufJEIvHeVDRh22QqQLQ5r8ejOJSIArszeh9wXOLNTlqcC4ojn98ADvgG
rEFRhWGYVfqQcX9Xiowmv5lK7TYWOTTzRrOUywTwwCm+zvKTV7HZ0R1LVTVLAy+9duDRCwSe9FiO
Ptl8Tx0JEKLqacWkjedhN/Uo2MliOHHlvbOMPF64dThEBl6LK64quzuVYE9G1Fyt6YtATtNPJsPJ
P7+7HfR6hMXlTXa0llCf4zKn8ksvtwf1Xt9WdKCsfd+ohfpJ5DdhlaK7qgmT/c1duYpAZe5SvXCD
wbetsf8+qGb7S/A8/Bn39infq7fBQZioNcLqgJbtkgMd70Aq3FQCqYj6uWPqvo4gzrYvWiQqEZ47
8Rx5+5V4iTgOMdUwdVM1V5dF7QZjT0cM/c7BShBOA0KbuVH5+nF0eDshTSW3Ejp0AINseXWkYheU
SW0jTxt0auLnZTFeaLVlbVMjb57+zVAECUKewxNnFVjbEUHYKjCFbyhV57lxTpMYlRnP1pHw+Hio
5YgenypmZS/xjmabRdnn+DNRvegihGOFX7oUf7seNQfPtTPtRcJYH3dI7d4XM+CFgGbFiejx9rPx
COA0Y2q7PAzWZg0A6K0k0AKcQPQk++rOAZJEvap9OhKCseQidJd3G8Wy1T6k7anirBXafk4l6FDM
NrRqTZ6i/LwzlyWgQzP6M856FGO0gE5kEaMg4OZpadruVJgEn86KuP7AahkkgmSoa6o1+FI+16ja
rFgcgPcdLDFt+yiZPkt/sU3dIc+jlW2yJ5y1lDWg3qyhLasiX+QmHvIwqWeMug0fBZ23jzfg25Xj
4qBwoVloJnEtrkPsUPZ2YUzm0vsNPWnExV7tEKj4/Cg2wXMJEOj+r08U7ffKdIU0fWNpTYZTC7ID
Qd4Th+m9uUDggYilLTvNXoVXaMfA7dzW9DuRDDveLb+CKDnlR/E2DlFxUSHaGQKbcmctj64gFokK
dmH6oFbb61AvnEvdLTteIhl6Sp9eNjxtF+IeYY8juvo4UPsrOjK24asLDHRrkbnEntT1/tMb2zCx
GGBPC0oD3PLHUSjuA6wkssHwUcCZ8G1BwrEEaHri87zNIEjswJhQybFp11mre0JHXJdySMVsJse8
aAyk/Os+Urc09Ao0t0f1xHjvbAeToKqp1pJO8nI7npUuJfpztmr4CrckLB1nPtDFP2Vm8XZWJrU4
SGqUp8h51o8Ywhr3HxxmP5VFGZ8NZQA/CAQO1rDA7ad+B/S0TU+8nJaffnxtUG4zjQUZTYwgpzie
Wq51vUMH3vS1EW3Su7SZOwr5XWfnBwi3CXVsdBdLH/UGOG0ORXXjJp/LvjmxP5cvtv4ZJGiaAa1z
oSOuvmiHQimQncr0c0s25+C1xLWplMEePaLx1hD9eF3r9efvLQoRsE445C45/DoprFN0j5o0M/0E
GuLWBI++FcXQ7T4+etpy8x7PzbF0QiLVOSp0+toEbS4aJaljtfFjOQDclLZZIXKdjgvFp3CCL05T
ps5WiY3A8FDgKGcfkEP6E21iRZyhAAuGxioqrdqakdlLr1TLevKqFkeIsykf28e2jVFsnlPDCnem
vpBm3HBAI1HaCYSN3pyt/kxQgD3livz2m8EI5PLiL+qpvISPt07aNrWZ9EYLIbCRHtwCRK/JqEd7
QkjMnZxtF07xCdL82zPCmKZOnVxdCKtrY7YpHmurgsnpu3ky35HLK9tCndwXkTv9L0d2+ol3wzvj
kSTy2aiTUJF7Mx6eA5E2KY3f8eb3Ouhh+74MlN2kmua5A4by68eb5e2dwEXADJkclTkapMdrGo9G
nmaoFPuoQeZnIManTQY+GVwlDtQfD/V2atCMuX9I7W0BFXd1JZDSQxNVMrZlLdvfWREidtoWeFyT
H3lxaH1OL4SXPi8i2huQjB1hGdQzjqfW2T1N4AB5+bhUrXM4L5ZvmYso+8fTehurXV2j5kQO7Ko0
NVbTwp43m+N4kL6JJvjTCKlmmyKPfiJsvhnF0ng+CEEqwtXN9j+eTIZ4daoB3PbVpgwvDOoDB1cK
6+zjubzZDYxCykuZwYIjTYfkeBQYOUvzt+l9uqjZAZJcdHCdGCRN1lv+x0O9NyHaFcQBHq8W/Ifj
obI5lAgwaL0/Bqb2gMCVeqbUeel9fhTLIO81XGfJ5dd7oAEmC8uz9wMVjJfT9cbjWOfyc7bEbDXW
jfYOxU3BS4HYdDwZEC2dXSlO5wMDQkEqjOGFjEHxyWL9n1F4elOpWkQCxGoPoOXZjUWf9b4VltRq
g7r3MI6wPrufl7nwSDAYRzOMdUSAY2kmluF2gObL8Ctw/XCDJnLy4/Mfhm1skrbxcYhAxys2GSg0
T+DHKQZHNaAt2WjXYYxM/6eHWW54c8lw8KtZO44Fs0JWh/i3P9XhWJ4XBVJ6l2Fs55/zDfyzA1CJ
IAbwIqXCtO6klvi0CJCJi0ygE14pAHj2yWiPJ7LdN29uqvi03ajOATElEqzPpwpRyMnLDi1vXST7
UEffbxdhIVBcjWGp3WSh2ttXQ9Oj26ulZhV+/tAur33qTNBBTGNtTV70sJEGaOR+h/QLspewE8tm
PFVN/VPOPkpglmaFalmCG+nPvXu8OeBQjyNGD4gUIuZ6ruGt8pjiQ9jt50hGt5E20tw0nei5RD0C
Gc/A3Zlp7J5Y62UtVz+C2j3OKNTPdLL71Znu+5T6jBUPvhnM5Zeoaco9wLngTBshIgFuqIcbG9LL
sP14x74TgpeSFDkp9RsuydXBYN4BJ9PtffS1w0ssKypPNXvlqoW69C+GYp2hk/JRwYKsXhlm7jqQ
ilSkhk36VyBdhubnBI/1ssnD7FTu+95yUqV0+Z7sHMdYLWcxpRUtJtH7teskh5mL+LLAAqPaaK2o
9ij78aEbNfv18Wq+c8uwjSiFLWUiwf15vJMccJ106PuesiVCbUnQDchsN+PnA/PyqHYFD2uVytRq
Ie00HHVThoPfpqjH95XaXESQpE98ruXLrzckx4ErhgxxCZvHc+EsdDFOPIT/sZ4OZApOAk9LauXG
qECJe2hVxr8/v3ygd1QKEiiNcOqPhxz1Ca1Lc+59tQ7SBzqWuKJSunz+N6OQZTMAb+u1CE1LuwG9
Ay7pCa7xmTsbtRdm2SmXwve2As2m/zfKElv/ap/EuSx0iGG9XwVIU5akOdtu0Fzvs3PRVYSMzCV0
0XRYb4URSBIYzLjz6baWu7nSQbOKTjsxytsgQROVrUCyYcIEXvebMm4HTdZ670s33IPbdbypQMkg
DZFh/fR8GInaOJUpEuo14gHr5bZW05Fvg/8ylNquPVPBRZwo5b2913QsLbg6uUNVzuoqOGQSMyY7
SJF6GWfLAOIpqV5DiK1hK8dd8ewE6k2Q9wEEjawc/sUUaTUs34tnCZfO8cZw8twQAW5Bvt3Ang5x
+dx001DtPl7It814Gqp/D7MK7Mmk0RxEOBefFNOgEZlMkMqo7nRYn+FOh3s2NmYSnGSbb6J5jmDQ
ACyeUc/49vEveXsQeBbx/CZgAU0iOzqebyxDNi8Gg34aoOYO79y4dZXSevh4lLfxnlGgnfEuIpmk
+XE8ilONrlTTqfOp5wzpF61UUDiYamf4xu0yXiST0js71Njt+sS9/c706P5bhrY8Npc9dTxwIwuk
v/Wu9fshrK+tNlA8XU/tEzt2WaTjYAx+mP4eswOTRDw+HmWIkiBXy2bJhMbSTyJ4OdmYFz74Vnli
57w3FB0NMHpUzmggrYZqs9kY+pS4j4IVfAWlzSkQg/2XvXA+W+2gbkS/ErQRSwg+b3UOA1f2HTW3
3m+j8ApbBiR8R/FakmoiPaadmNc7H4riPVgDUh0DlNPy7/8KyAOQSUo3WuePeNnss6CCD1V3UfP4
8UZ8J7bQrySTWt4ZlIlX5w4yV4IWKW+zadZQAkiiZgeC1vKMXjGe8N3lWVjZKMt3RXyiZ/rOBE0k
KB0qxhRXaNMeT5BKu1W4UAp8xDqqXY/v1jc9webgRPx6Z3/wJgS8yTLSals/pbJsBgeHkpsPx3+K
zzQFRPVOg3ldeyW8nu8fL+eyXKuNT68PXBqh48/ZPp6UmUsXOz8ebk2o59tGzhKdTbuecAj5g5Qf
+ziwT8zw7ZgUwZc+HDGLfvAaC1doTaK4NDT9XgIXpdgj/UBxfuFMMZwb2AidSLTefjfyYQAQ6LgJ
AGSL6uDfGzPKKkfWNXXGyKyoVs12eV5Su/I+Xsh3Xjkm72haZXiYMa+1L2ucKKNUbV45rpP6qJ29
qKNMtogcvIahtTOG+Ifh9tARefItVPRPP+WW0amkLjsHDM5qkljRhAM5CvEZDuRv6WrNJSpM09PH
k3xvKWlGa2g1spr6Gn2DmBOUi54jkNCwxfcoGXeNAeL986NYSw+DfIii97oVXTRt2eDmwlwUPbxA
VMI9ZMMp+dS3x4zDTB6EzB4VTNomx7tikG6ctEUufRAD0bZOSvMXFmuLCauR3H48n3f2O0PxaiF/
5POsy0lxq2amnXTSL2YZNxhjjPm97VSqfjC13r7La1m9fDziu5NziZOkrDqV59VuiBuET2kJSz+s
7OSrG6PWAbmgmyoPEkTTntj674xG+KCv5VDFpzq7Gk1A4Z0xvmp8aZhyN6qT9KyknBZzhOTT9zRd
W7I62rf8RcJz/NUqBCscxOekn7SdAVpPJA9gQsezNgjrE7N6m/EAZuOGtumucq7WPdyulkGhjJTu
e1oo1VbmaKneiFTr4j2Mozq5LkZN/TWoQTafAGO/E0ooC9IEXbwN2DfGakHrWiR1iB+VL+xK3qhq
3V0OiWcqj3GfhltIUJaHVlO1rZveg4ccfvr9y/AOC8zQS2K5XMF/3eRaJDSZzaheISca7aYmUP04
Sk5cPG83zTIIetGUwekCrRHnLb35qLE6pDdwBt20EGp2XeLCqa5P9UXfBi1Goi6C8it/R0v2eDrC
GaCoWzMiXshl7cOGWnuNzO+JS+29+ZA48objrFMyXLbTX4sGrVLP04r0Z9LEQqRcaIpJ427dpE9O
pHXvTAgEML0QysYOD+zl3/81lNSVRqtt7k+AVen3OO7Ms37I8t2fGPJfeeGbf5KAlY7x6h//5yr+
Kcum/N2uRYuPdI6vq9fiaytfX9url2r9X/6flDdmC3wgb/ySxFgRti8rTWT+p38Ejm3zP4LgQ8l+
2bo8cNkL/wgcWwgckx5Sq1kyAKB8fJr/Khwb4j+ATlRAkhQBuaEXLfP/Khzr1n94e1AI5jTwtuJP
/IzC8bKd/39GRzq1dHwAYtKTp8VE6nO8OwwzdrJq1l3fcEZU/IK+emibZngKqBxe2dgRXLZJLW5B
ipwqmoNsOT4FDE6Fl9TfoidOQvnmcYPCsQq/fMS6fbDTg4ib6oE52x3mpHDsMYWei10AkGDyrMBq
+z3+uheTVaDEME/Zz2YxjCg7Vb/F2nvwndG1H91oDr+qrtPAOisGnZ63GTnw2uLwNipd7TBoen+L
tBi+rJ1pSuFFrREhPIotzY1ALfJHEBA7kwx88hbF98vKmbGuQS0Bt5Fmg6Sc/GEh73AYkUzckz86
LyM1sXmjtAOErr7GpU9apomO25gPyTl2SDyikH6EzQ/tvV+k5qLGiL8uJkAXI769v8leMhy4wlxI
fxpCWXqN1uW3RltCX0T/7LIagvBKKBLUb9uj9IPiR3WtJyMc76yr6p/uMFdf05K6lNeJOvpZQvR+
rpOw2NnwdDynwbtya7Shic65aeCvhiN1L7yKgP6gDH3zbGQDSoJpNi/qUEQh3C0DXFBQOsIjaEB9
8hGVc3TxIIlDAraHdGdPuXOF+WVxZjdBsusJqIcQ3SZPd5AdquSkHHBpTm4wzS3BPYbxPlfV5Ddc
VWWHKR4ghCCR+sYItQ6+tq1dwflTPMqQ45Vwg+o+s2NlP8yqPKRBmkLkWzyqGsSs6rLXk80wjN9a
ExURRDX7/NeYjtnzHITiYlI746rvQxyYEr1+xAsKr1KzDx/gXUHyiueQxAao62YUCcxbquIp9odV
/YtM1bzGi7f12D898hxhFUPYLEMvU6hPbhJVniugaL5UHfCUKQtGz+m0do8pTfPSOq6HBt4XV5U7
YRgztuhDeYDX0ZyR49W3baXp14WoR2/xUTazKvxFvFDOM7vEZnIW4T4q1PaiUHJjj5CFcpZgmf3I
0xITkFJv/TIWOKNlav49NVr7trGn6Xce60g0GOkUf62QNpu3+Ed1ENuN1qvE1F/OqFR350WpTt/s
tJ0xIYYusIkRF0IBxGznna4H+T4vwuoMxZMzRA1+wgwN0HGtSo+D8aMmiGysHNcKXUdwxOihYwtl
ujEtxXnVnfYqQgOyFW65M/txX5ugFMyGkkvYQ7GZWbIAA80byJfpYvdkXtQj9tuhJf0oCs7bUNxV
eOyhFzED+zfOujEAb1Th1+k2+b7I8fCDe+mmGuqUU90/DZqAja/9lFmieboaviriKzYV6BrBl0Tm
agPl9HbM4seyne6lJc+DWL9HZe4rYjp3WlQfkg6pRh3PumTwrS6+0lFlC4IRjdsETEDecpjSAjHS
UN4XhXxRkuFR2mi5IQcAiBXB9zQUwJLw5DZhffY/It24j1Lt+xRN7ZWFBso14tLBNjZb/abRkl9T
FMa0TsfxS9Uql+lknfdYAYtGHIwhouH5CrQp2WSGcl5ROES5O1zInnJrZc29iu8oAWqrBwWbsEN/
yqicyzbOUKpO5L0xZZela2x0ddxFA6TC2TyoNbJCMe7AjRHFmEq2+g6FkJ+ZZSVbfI/bKxoS0VlW
5ukBWYl7Iw3MczkieIGQRP1Tx8vGS2CO70dhemk6ISFUPiOb4rwqrq4cLGmeJ8NwPyzGUYC/0XAy
e3TGsvBJG1Hva3r8XzUNjYbovM/njZE8DWXb+pbodiUiGNuU+IkkG0on382+QAtXD7dhmrxiinuH
LhEeZC7RvrW+TEMmofOFyODmDwDI7iPnSxRH91jmobCVFr8CtBzQ5kRjBVGvK5oHG6PF+jPphjs7
RyHNyiEhd1tRG84Wu9jzDKFdkMrf51K9xtvpigwZSY/+EvEu5aq3hn43xRX+hMIbpXPABbnaq6Md
QY1q7pBE9BLVRu2mpGpkRbsSOTisCGckFuOrWpo7sxRbLlBqIO6I5WI9f9GIVENS3mozyspKiXKf
RgnStuLnMLaetQqRDZdvFUuEsiC9xW5xi8rRdSrFrejAzOJxfS6tFjS64l4mShNtYYOj0FAhuxqO
MRWs+DrRlWsO9VeAorDM+NNCy0Kq1T0TeOQhOW6jMTsW22bWoKj35nXvIMEXV9X10PeXldJ9q4bi
S+CYW55BL62OWfQEogv2te1PKvamTqNsaugsvLavxGQjByytu7DrLqjSfSlmkFaJ8mjqxaUYlMWf
dt5EeX+bcllYosw81Z52WPJi51rqZ0OIAEI7u2goIIhiZ0jWtLgtj4fWfEBHBbUgxUZOApvdnSnr
ES62GxxaIS/H3LwaKyvxjeqV8xV54Cr07ayP9kXQdsXWDBOc3wjwl5gN1dtkUgWsjvE+qgbDS9Vm
Qp9QU4ubomzH+9mxlPPCMu4y6PjIcRsq2oiMNif65Ll5FrLpB3aPkrvsb5Vr0Gazhq1zSGYVjakS
J92RROM8VouJEkAkNk037Vr9pYI64E0GxBLTRV/GdRENqOMgvYgd5coOJ4WNk6ILECeYvqV1+FWJ
iTG86sf5pbe7u6DMH0VrXc96rj+OdjY6l1PgPDj0p1AsQtXF3gC1BvvFSmXmDlj1nj6cu8mT8crR
L9v60anSeNMbfKZGiW9ydTnTIPLL6YsRZt6Ab5+t2A9YIyKGDPDPNZJvWk4hLQiiFP17mgD2WOTX
bYZi46A3321L3sxjEG0KeO+TtM7DmRtpFgdbtI9OHaAwGSYvncTMvdWcfQtauRZRsbHtdFE0wKxT
mj2BszJ+9YX9gPgbLH0TaZymyn7YOaaXrYIuZp7U26Ydz2ZFhmwovD/DECGyUDurFOtQ1PFNk1Zf
oyR6yJr4IlCM7WRHOBugQGeb2ZdCfu3U5pCNiTfmyNOhoJNFxf1UI7CMcTzKz6S0yLWep2ZUc4/V
5wmlFjTcTNLb6puLVloflGeaVPcI+UWsjfqMALqXxiUq1u3vJKiu3LY+l0buuxgGj0l8VykK03J2
IjFN1NDaO73EjzYaamMbVfF3BAGaTWlAnLMU+zy0pwuB3m6TL1KKLTt/UvLAL1X1UEeBtZWz2FZq
5M0jdpR57KG5Z25Hu7hsxkB6uN7P24qNujGGs3iM6l2d1JeJ06GVRQSzahdlUyQiNrUibxBt+CHV
lq9lFDE1HNl5QECRK5gwfUYcO5TAM7WBCkClWnunqy5SBZv5ztIeIeCikdzFd0nf9l7M2/egos7D
jkfQAL3TjTb0h17FFl6Na2NvQF/BulNtt3gDhD6tgYfRRMLQyuS+65A6NrudoI/vI1qP0K0mEJdy
Qn2jNkI7xLmothq59y6fomf6/n6UZedKVtwaESnZQETZdK393ZV5spFj5FkTwpFhBSBVIb3weiuu
9zR4WeQ4/EH7CquFjEgJVGrn1rW6pXP+iBPObTDPV1DpBq+0a17UgcXa18HrWJmekk+3JXA9FGhs
xc8UBLQnjQUeiYmUTIhNqMg9500cnw86CTh7C6X9qXnMSd0OYeicBTEiTL3EcLxyjE1Ulttujn4L
N0H6upCP6aK1bmuPlEkOYQCgGm3YEV3pbbtsSgvh/jpC5D1x7esxc7ZlGaVnqEPWG5qjV+gxOHs9
r76DcVE3qoYngSqprZfAJTdJhjJFmePkihcl5hCBvJ3b+DFpceEgUGPaszWtehu3CLiF9hNGCTWh
rdd9EDMpHtHqAR/oB9id8VavcK7N2ahiah+tbLoyaB/X1oz1VP+E/ec2z80brXMPcT0+DLgCGIni
l635a7IuwrBJ4JhNCKMP88Xcjxexrr7WjdN7i4EBudmFFrTf9IY0x8X0FWmhYQsQL/XQJDvojdm8
VF2wsyW/oa81OqBy+l7USAgOyfzCb31xBpRwG/VLHUeoA6EZ8r/snceO3Gq6ZV/l4s5ZoDdA3x7Q
hY+M9FJOCCkl0fOnd0/fK1SFqnMCkrJ73oMaFAqliGSQPz+z99quqkmwzqrxq10W99qSHNsOSi2h
mbA8TaOGVWLE8ERbom1jS0330qr4kR3vel05prLskjS+IYH3WGGE8fQmfqrMJdkQgzm7+ZSTQN2S
MKwvJ9hEAKkcJYg1Xux5OoAo4nCNdb/THthk7luLeAIzXUOIMIkemDnHjtyaHPTZkwbRz0PD7q+G
9gOVCGSgEUNjEpjq8iTJ5hI0Vr/RRPrSakQi5A11PUfu0Of+0DWjq0t9OF137QOg7qdCi+XK7wpD
631WrGJLlHkLxicZaBhL+5Njld1OSQbIdHY/hQLwww40n3nfUHYH7Wy1oDBBi+/kJap2cmKVoZqm
8YasEe173RsqmOlkYZ0yWeu2EvHWSgh36Okl3GyeFXJy5eguwzrbUMUwcQbSK0v7RHeid6MwtU+o
kiAVUWbAi6nrKL3QUYE9reaGLhZlX+wVFeQL7+riezJJTwqnsaCzdGZF+57TaXBmpErhUjW0PyZz
uPYTyQSD0kiUndClJpjqWplDo2mluxmw5zcxReIwilTaSoqtB/mYTbupX4ctkabS2RpMEF5zlXfu
HM3FA8MOLYwQraeuaCrzE2DdEZKWCWe3VCbhm4lsh4iBrHCx7OabwVl/FHJWGcCE1ejZbJvxXcVa
trf7vP4E38MEawup0ZWLZd6DqSAlNrEs4VmTUm3VtIoes17YYepI2naQ4+SbOq/9AkC/zSVXk6aS
3E+42RxoTmN7aF3nH32eSHfQXlRYXtF+npcpEE5VAuwwVl6gDsh+e1woyrtepj4b9PlCZTGQ/y0S
/RxLa0oPM3fGfs6JZUlM6uQ+J1e8UaDR96qjv0yNpHwRGr8Dxtrva+VYj7DL+0DtclSwzRyfe03b
FUn+QuxxDZUmlTewNeA9NbZQA00k4iQ507xpm8Gm2SKOB3DXdc4gOdsJOTf3rzClxx6Ok+NF13Re
hT5zAUvmGPuoHlTgcZbWPqeOnXyf1nF8y8wZLKpRjmFbLlTPeiOd1qGUTsRl81aMpn6fOIoAI0p0
vUO/v5nHJPlScLg3NGILpds6FtZ2tK38AvY12ynC6A7OEM/hMiWg29hEuqNSz3DeowheryFem7ic
vphd/9rNPAJiOsS0VZuq1a6k5NhMv8rExgOyx3ua0zgNsMF0glLIp25JcJhH5EizPmTveiKygy70
abrSkXn20VIT3mEB99Gy6GLK5OAxg6jJaB6bU6Obuc+y/Y6vPT9lZmVuWqVvQsAerdeZxrnRaOtE
JxNloM7nvhpMnnBpsrZdPPYHYU4iXAF3fpV0qfARO6B5HJV5w8umuG/GOPqcIRDamTHFPv9RHzoC
BU4NqGhaZxJPnx1Okm2L0Sdze7PJZG8xkwWSdWfRhlnGec6JZ3a1SC9DNniAXADUe4JwF1eAXPle
pkb2mW7C/jbEkCCXaIqOotYbt4kTUEGLGj9FkwXjNzesO72f7CCxAZfWWt8F+pgv3spiQOKQUJB0
0V3uo6pM74A+coDPxLy37Zy96k5fXXJVLu+sGPtWqmcySAprus+7aTwm1rq+5QovPTMZjPuEHOuN
mivLQR+d4c4Ry/rGq0KnSLYr08+FPgRTAs+U12mRnuqRHZRrrqL6NnQ11STl67GGqHUxnJqUjU5T
nxuFqi5R+/rAAmx5kq2OFw5NH3w6B1u/N66AxdjiquGaRp0n5G480LigVLNq884xkxqInrT6paEn
nr3K6lNdJcU2iUQWNrLRBVBbs+0AkN0fs2YQXi8r9ReJ59rnrSoHHW58P7b4p8GORV4xRpFnW3L5
utgRiROK0ALFkKKDpfZgd8tHs7HSjRPB3rds6gs1ZaDTDqX+uFrd6KlGwqwU8xVNsoj5iHjtP6En
GlwHY8+hFVV/3YDpeyUCIyYZmU0LaVOLMbVclKdIkp2GQnpWtspkDxcJT/RLPLfGEZYs5lfWdMp2
FZ3tj8hITK+CAIZSxGCEgk1v/lxBUW7CMY4/a2VaUvsrpXRclZyQGSK2k2qT8vw+kiNUBvIE5quf
ykrdIsxDgpEPMQkeclv1T2Ur8mecqoSqLI5T3DXGUhHRk17bQoBK7jQ3TAaUurkHl0E0es7/DpJ8
sQPTSdqDNRkGWN25fiuYAL6oIK5V+LVrJhkuBthuy3uSOKYiPxkO2RYAf8iiS6up8DszMe90oxtg
1INkJaN08nq11btt2ZhSUFhKaA4RHaEj7HZXAAM66c08MSWgZjFU4tTdMSlGaTua5LYn2rX8l6OL
QghTmI9rhbbNzrjbe/lp1NrvuQmVV/R1+p6oEnpnMAGCjCHmovnXtpW0APp5xeRMYjqxcpcFA5EB
/b62U2lvpmYve5ySQE9tybmikJjr1mFTpPOL5ZAg5UcxxzezkpbHYVIIptIHelGEvqA7F5OANLuI
xZcuS4qvkcIYNMggj21HJ2YZu6R9RI84Oek2yQvnCQrXGvaz1aWXSp5BS+lWjB60tRrOxnEZ6PgK
Eud2OrwNSte4q2kG0ngI6J01fvF52kwErl+STLXhdvPPQ2IYhmOFsiicLApOTMIOyFfG4Nm2HWPn
xWxyi1woTQlX5uzgSodm5nSp63G/GlVJMawnTUMjLiI1wBihHkgXabczUXhesVTThugL/S3qc/Wz
Lo3DpiiVaq+vmaF6NRkQTCjNpfwWK0O3myslugN+qr9IFDZ3Rocj0E3591HqpfauExlvBKWutWdM
aCkInWZNn+pCMTdTwracEI7M9Irr/VVksOwhmm2UStF3oGx5Nyy10YLaJ7qLBZEM0wxQ4l271tIp
rcz5HR2/yrxrFY/pXAvbJ9lEPQ91NV3ipVT9arI6KP4ECXt1UbSqd6W0OGCc8+SpQRiDIrMYngFk
SbsFj3fn2oxhP9nZ8C0eF1iOg0BU4i1ZUE++eZQk1VMyrCNjdYniuN5KJGkFDjzz3aKgd7mSrWdU
NRTeUs7oPpLPuVlbB30mEpLpTNoem1ZRD9HQweGSWP263BPCk5uZSLWMyRHH3bd4qBllC0U7acbc
PnV1Uz+LWGbklEjTul97xnieJaVSoORMwbCEWqRVDPp6N1kRqXEojNSwmvAmtupEGaBTl1XIBaFz
54k/MlR+phmMDqM5igONaRuqMCIeJ2Is98RLEuUw4h6/Z+wm9lqtYXbP9fnQOh2NUK9f+8AEoqbS
ldwVGjPNpG6sx1hEmNII4RyeaqGZr1lsdxvip8Rz60hJstGYFH+J1kSS4PkaZE8YSWmRe1uBuW2X
KkgA0AOJZIHl6nrqXIsQu3HHtiP4HR2rutEYkM8vkGnNOzoSpTotKsInP0LlmSMWjuawnFrR3Olp
K+5suR4sgIcVgGHOofZzJ4zsvWlsop3MKkkOad31L2pGvBZAekbJmJHf16yufpRqV4eUK8MzCUk8
CoWjfwZBD5LKygVI8cQU21krrR20Uga3SpZLp0qNi7uuGIZzpJOY0BkkQRSpntwJSKLHZoAEjlWA
7NNCru8YSnFD9Y76JbUztdoU/UIhiMegD/J4HJ+ZonVkCKZxF8RVrnn2QgY27WQZxtKQ7FIOo0NO
XfTMbfGtq0yKB4ZRQKad/kHqnf5p7YibcWcoFvclJ0ziK6vGHVCUSXVvO2wpZAad5MRRX4+iHQN2
BtU3lg7NZqrwqLJiURaSHSQema4ZHNnV26k8FhVDfug29+3AsExBq/3UJ7UcEK+h7lkqdouLdLQI
rI6fPIFCHHLGtRu8ZY2fEhTe+Ujc4q/GZKtFoKai8RVooYPJkAkEbPvO76rRwdX9d4uEA7/vJfli
OvN67mVLDXG7qb4F9/NUTTK9lm51PVOVwqCeawQF19ReyJuRLpm8Pjmp89Rm0fxQWnUZGJLZzy5f
1Yhpw+omxAC2PhdXfR49yDQNYP8R5nnRpNstIGlb2q0r+1SpUyJfEXb90Nots4bWav3Cjqu3MrW7
N86W6aiby3qSif46JLRBx7TS1+dY5b3VW2b9lgMz57WGnQjO9fi1yITyVEXdt9KJGeqKJAprJjBH
VWfl5sqNVgD1L9lFDeTRHRQ9Ku/GbNa+QGjYYoya92rLdy1ygRU5HrtmxwB7vpiVrQOA7hgYeoz9
QBcmmFGPEQ3Zas7FJYPD62Z6WR9K2aondglVz3teqt8lrH1wB5FUZnS0GzoxKjB1PSyKLXxZiyum
hdq3HDej7Y7Ai1mm5Fpbei1Cya3GKyg01xTSaSUK8SJhuv9uWswdVcFib46KJaQbnk7tuo5BtkB0
7suu2s+teiisrOU2MV81vQUQrY1auORKdEmnBkhpg7V602hwLj2YOuV5QH7hooA+F8SEvcem/CW3
k+TFEYzJ2shg0wFwyyiZ+tGWmcc6d6wTD9wrhr/uaohfdLLWCDNxTX5sRuUL46OVMs2uNZyzjf0S
k/Tmx/lqeXOfedY47DRZkD41VaeJBCbWBdLD2LXaYcwZ39EtT24SXdv9AXB/Vy+vVcb6hUiwGL42
f7bFjtUnmohLjQrNaifzcVbjXY3r3GWfv9K4rp5IoEdb5TMhGc9Nsdq7DFPfjtpiv2jzmwQNn+9e
9NJ9nNl3RVafp6wKGPEeNSG/RVV1sBvZndViR4bAQzZX99nUnogMLLkUWrG1neg+HlrrBdIZ6PFq
jEjXgT4vteYuo1Y1XXma5VenZBo6SDrTof5hMnEMjIYkh600P9GQMAUoxMYk4tvDNFG+r0yn92u2
aNCzzXacSPa09K/pTCAYNZdjedKcik2nG9CeRQbhO2R0tuxnScNwPnX168TRt1kRhnpramuvTpr3
XpyskcfK7jqZqqeHq3qv9PLBYGmKzJrZd5drsdstGaRR24G9nkXZcTYnIPjzVO56gQgOMWr5xk6c
vrvo2rDRDHZGaHhd3sVnmf5zQ5pmvXXo7QaXNIQfWT3zR8gCsa1YKR3JSeSU7JLiPudVd6ZtZTbc
Oku1UcxoPY+chRvikva8sMbXbBCEQbC599e8Z/JP946vLYle5MakwJ0cFo29rtNY5DJTGlclKBEe
tj2FRAfwkpLGrr6PIehOWyzRsQvqKuciCXZxpKFtMjtbwR06zoCuj6PZU+KJ+Jta7ttn5NKrR9Jb
fli0bjnSUeoAGRmiVrTThSsl0/DJYd34LRcJ4zR8m/0bmXfiASLEzIpJIQFzLZcDk+NK9g1DGLty
LVKDxwJ2qyxJCuEHRnfkVT09F1LXHnHuDV9MaSChk2aVnt5Q+u5bU/fzfs7M5JWs8+4AN1CwH15S
Y+ewm95Usg4wukPJEXtjWmtUXnKcclAMoiQhCYO3u6bYYTyZYoMhzDIpj4zqxme4SAQdOBl0R6Su
TnVcZkUSQdzParRvYk1qCPDQ2zJk7Q/DOGN3+1jYY7a3V0s/WTaRLTTK0k5ayB7VrZl8ND1tGDlU
K+ioNDokpiqZDCvjch/JaV14oyPZJ8KZbFYqi5oG+BbtF+IK6IjYYQqeGGJ9XorVzEEJcBCPTVPd
K7OiGO50zclTV0c5USfqO+bcUgLMWCCUd4RMXZagzSSfqZjMgGGvQJWsozkoHBXFZm9be7m2norC
Zp5lJHF2buldD6nREKQmKayt6IDJhdR5wcryxoxy64fa5ullBYrOSrittTtt4AH0Rg1GfmeZxZU+
imMq7pu7rOYEZEc3hpAeJN/MU9Xjjc3fxx4StQB/Xjrp4/0YVSyek7iRAtualqfKGMSzGUXxlhxg
4dqO3YeraURn4sPqbXT1j4o3rUpfjYYAC0H0pOsY8vhIgJXYkoSnfNIJnbgQvNb71F7jW0eEHs6+
TDrWVUe+UC4L06vJWbisfZI+Lt1Q34/kPKgpQ76A6WDNgIpcIkIgsCthoUgzlmOgn3NKpDXLD1WV
m5dGzy3fIi3D8mIE2u8TuaG7bBEj+3JdYSnBISY1svRD4Uf0ZCNLXvAuLyHngbaLW9La8rjUEpIH
1oR1qmKeCLpIkCw4474eSlqWulW+1lJk+WyAjaPMjmFPrmN1XsrG3rFajMPYqr4mUf1YRLIo3Zo+
kWksn9HkRsaET3ABBs3g/CL4UG/tMmgV50eXr+tTphLnOtjpd61uuoNkFUVAm76cbFI/CTiI7SdW
7fJDYg/D/cIW6JQWOePSaO3ZhbBJcxM5dx41yWp0d7Ay50uxlrRNUEvo8vrSvJ/VisHUuratp6oZ
DaVlL9U2mUiYMGDwfOf+RyFS9/pLF1fxdli1hHmU5IT0oVsnS9ftYJRkb9nCtMJRIt5UcyqWcQWI
PBIsWB8ZPYmxZDSUybly+shnsG7ek6/CzpOGbt1YZQr9nRwE0h0aA38sNj4mhIUSGzsmXcqlrGxx
GbJkOJMxIU7ZlGgTDyOiAIChyi4tSjYSE/rbtGi6H6WcJq+DZCypyxXMWI1Mkh2Ionwm/kR5ZWTH
fK0R+pE4IhrEtW4CMSEnKuIS+HgzWseUwPE70mbGsG6J9LB7Y3iPGr3225REjVXNqyMRGNGuIARn
v6gtx6xj9Q+DsVZnbclSvwHc4sllpYxu3vH+1OSSxYZKJTetjXJNN7jXEn3xU6fQHkSdL9dsPcub
art5saagQctAfEp/MSPikgfUDXIN2qlGCxWIAVeRV5ijw9zN4ZJRn0SHatUtf1hk0gd6zUoPhT4W
B3PsFx8eY4b04doqxxC1IgKT9i2YvFcGkEhq4ozNneBJYZhzh6Y5xW3S5M/rqvV3i0FQMvkM5WeF
7m4Ti7X5FHWJ/QrE3vyml+21oCDwHUXb7NmzoRCarRQETovnqSsZo2jVnb10zV4uR+s8yCtTnbjR
T6rez0RRD81h6YS0YYUPqr8YxYUdAX+ros3K4FvIAnYMn6MXK5PnTZ7LdeJThkm8npv6blg5HltF
Y/xqTNVw1zWW8yWJE2uraE0fuxqzI3KW8+xRa/m9iFy3zBP7j2nr9Eo5cJO301GNVXJ0BGcHSadO
qn3DTz34LAdODtnRTFyIdkY8caX3qteNu5Qvxn4YqTP7bmJPMxn14EI1Mp4UMj5rXaqCUWqjr3lJ
zDgv9HT+JpD7XAYaeNtXCplMO5LVm6Ai9AJB5fe+pAxJ1uVpJJhrbpVxz+doh5xxXBAlYEjd3BTN
W4fsBR9OvDIn1dUElFPvObTNAbFt9WmumA/6bYlNwkgTFAAGpd0ZwEx2HtGLBbgxm0Br2l1TkJ3k
xtQ/7NZ1HY1kHuvs+SVbmTweGOkj9JN6FbT+TfCKt0eHg+boEJdt9RZxKoiMt5ZmdTYMwztkmgiF
lsgqPhXLqD9bZjeV28iW1Pu2iZp9ZNAsBFomQ6bVOlFuJTl1koB+g0O9Y0Pr4byN9kqiYIcSbH1i
tZ+3Yx+zFaOQeiJ+ZvVlFLRp+BeN8b/U1v9VDeVFpFXf/c9/34r+MdPAJdABO2PXQKpu3BhS+lKe
U87XdDtESYwvEIjXLs1UTsyeXWCINKcNdAQWgaD7PNr2QNLj0KJH/H9Tl99+j1s0aEo+8SzkydwQ
7aN5eZL0Qap12T/9Sv9fXf7f4Fb+8sv7X/ov//W96tN+OX8pv//Pfz99SacbZfn1//BPZbmiqv/A
Bi7DUfmnFBx/yz+V5ZRv/8Dliz4c7I0FfZv/z7+U5ar5D1S42Prp28lUAMT7b2W5Kv8DwCu+Xc22
FVu76tH/9/9Cux9/F38zAPznv//tFr26a/7zpEmQQjgQdW6pv0vKx1ixJah4yrE+Knfz0b6UW5Wh
t2se+uePshz4O371GdYNm0CPWwKhke0dzfvhnLy4Uyh9YJS+ecL+/fWtq2L+L34Jy8lTSVr5p7Wj
9RAdx1dxFKH8Nf6hf2jcuT6kv7hCt8yDifFhv6qdfGyTMb8Q6YkgImamgOurDXoLhaVfOu28LyaJ
aK6u2w1LGm0nfFphoQ7Iu7JG35TDbLn4qlEqFNexAyZ6H1BDyhhBs5F+lMZ2aVqT2rxRmPfWRdhn
th1Mutr5q5rVwTApLRuETN44cjL5V/paYEL+4pzoGlSTzDwVToxXWyEsR+3t+J2ICfFjcnLTs2pD
R6U1lFiLeF/x/il9Z2G9sGQVglU8Be3GZEZaIW2mAXxgHLDtnbEGGUd0aVYMCULU3HbzUWp2V3dT
EM9lcZEL+b23UT2jKxyyRzVtDARLjo2GSdM3IxsMt2+m/ptMbl0QMRXaQJKPab9VgeTd1g5d29Yb
FbIYUBg7P0cdzYOwSrr6XP1Cjjav6t5OfcYTymlMTBRjUEoDKU6nAzTt+pijMHClKNa8eOkcPoLJ
W0+Q3ruVDwij9UL2SLSevCmR4l0uW6y0NKM5qEk0eWo0LYiMo9grM/YHQuMlXUSkgKJF/1wqKeHX
KlVfpZQfcdt/2tp/dSPdeHsyaRijdm6Uo6UcJf0ErKtdt9etyExDKFkH07yf0p3t7GIEb385h/71
uP/18f67ceQ/j8fNi8eJKuyoUqEdS+jqTD9GYr8WImvboSapXm1UtgbzGEiJ0v3TYvS3A+b/5hOv
hsm/PJDo762BLB7lyB+4NX15crWNisbzgz/op7HyVxfx6lL5y79vLVbcLNcHvr3SUF1qsiGYLwRV
utKwd0Y/e0iqg+6mLlJwhDqxr2ArSfeVhBLh4c8X9Ybe+J+req1a/vId8Po0CEid9Wg3aeDE3dNk
lcHaOX7SZCfWCUFVOudKaOzWstzPLeuzoV/pT+0q9i05YMzNUpLWJuU1ubY4aCoRtyFrtMTnSaoP
nCgfXK3rAfuri3VjqbT63iz0qluPtDWEu9+z5XN13yIINu0OxrfhIw6z+pu3yK2h0kQ3aCZqvB6z
cdO2T0zrIrK92GR/sq6hQaGG7ph+UCQHaz8VXip5sHCaZ0u69MO2LR/r/AO0xG9u+FsiedfTEKyL
tBz1Ddu5YfIr7WjWXxGpBMRB/fn3/0mO+MVlvfU3KgrpD0qRL0fNpe8+3I2hdFw8JInn/DTujLBz
U6/cDb7wGDIEsct4IZy9MxK/jXPfhI+lW+2W4LH17POe7YQ7HD560/705f7qq11fwX+5NW15qAbA
pctRsTeyTKfvMm4okWBPnS9+aMJdEQJMe1ZQLg6E5uufr8gNOeXfT4R589TPi6jG1chWgG1QUtym
czsysEVJYmJ3Fs8s/NeDaWcfUBt+d5LeOuK7QSp7Zjk8gJt4m3iKizbQczhntH0cfnQtf3fU3CLU
xtgoEtvhU8xNtBleqh0DSo/F7jZ6dJ6r7bi3Q/Kag+QUBYiuvQ8u5d+d5f+5lLdHNnAssD39egTY
4q7GF6Y0mRa0djhREyTniZbaMp4STBwp03QZQaKB8szV1Q/ubufvfr//fIGb0820mLJiY1iPpDp6
/VC8gA4/096EtpG5OLS9zNqNDvKUty52fAESsMr1EBv8pklQ3oHwCFJ+F4PI2Kz/UrSa7faGBTLn
kFefHabztrPg21iP9fK22qlH6evTNIVJO4ba2AdNt7OHnZQdO/GA/UW1RrwqBwCh3iD2Uv3SyQ9D
xiOk3afGa7YMeGpeGL+4sn2v8g2JIg/yVA4iNX5Qljttoj9F2rWk78Q2kjq6i9ZPg70pcvWgFOIC
5GO/9NkhkSKkDT197qZfbd9mXqcll1jvd6Ar/LSyQiXdxd2pr8ztbJDjOz1Q7kzzCT2kV0fyzhBX
s4dOBKj5aDIm6p3hbR55k3cTBq7eOGtT8p4ow6khgfDP98rvjl3j5rED+Fn0w8qxa2/Sg6G68qk4
KNv8MKRedVG2fbB+sd/l4/xsvvan6VE9dts/f/Lvzhnj5jWcEsYxlAmfHEsXlfHVRMpJ6ra7qAjM
F6HGHumWa7m/XqmlOcna26ze//mjfwaP/OKIM27KKMXqmROTsHeci+GEc8BbZT1w2DeTkDxtWnu8
IBvZOQyU9fGlQkjhSEz5bUbS9kYfnuKu+dQ5D+t8qNruLckXlxFkMFtPLChILoxCWWnCLI/dFUA9
oIpGDooSuWHLDYkSdr5iyZocJTS2FBxJdpyEYspOnLn7rAH1gwJNYfRt5ec1PirRPm5bN8o/t/NR
Nu+iAcXdYzIVbkmOr94EKOWOg0rBqrp1nn/w2v/dcazdnCGoLZIRe6tydFBqPM2PKDBfpe8mL4NT
LvHW+fMv8ZPL84tf4jYbKEFvMdUrHxO/iC/Tw7qbfsxHa2s+yu/iSdp04foyPBbf//xp2vX3/dWn
3RQzyZCuplLzaepG4sc7rTgu34vh0CfBylhZybzpIp3H3ZyhZfdbwpe248Po6aWXyq76ouzy4rOG
mDj3IZTJbhcSIjvFZ3u6DNiPPuLM/sxj+9XXvGmoS1Q4kkZm4nHaL9jthBp2qwk17BP0cEZqdBrv
w3hJjWonzEMBMKbRLsOuLtGVhuKDec9PMNMvvsRt2Ayi6blLVa4V9B+ZSPL5Xq22xqOBR2MwqMbu
0uPcHCwUjWns5R9VAb97c9z8QjI7X3vseXUNnUDYjBoYyzae0qnicpcnpfzc51seUJLl9zbjT8vA
AYeuXCo/oFz87gvcXPtoKtO2K3i1INj1yhk51lFTpA+eqp9Dx19c1FvUf07Zh+i4UY9p28hvc5as
2xZ3S9CPVeRmwJZYxkdGKBRcG202q3sr0ZR9oeQOfy1y+Vxfc08tOCvtNU9DJTIRD0cw9WvdaT2S
5oBq1RKkJvDBITwe5LG90j2oqDE4uUA5vefjhBnsz8/Tb+qM21yntZRMu4+5VtTJy7i1qdWS1XLz
+f3P//7vTgfjphSd7WKo9JZzetlPZyfE8RJInuS1vJaU4If0LQ1JxfqoavrN4XA7YcUXquhAkpZj
EhPMEb3ZuhnI5T0tP8HxiAuQuLtj77P00NuDyO4wtP/5z/zdZVT/XnCnyaTUBXLWIwnSFUsrtqNC
uoM098G///Mw/dVdd/NQOdMoiriyl2MZNG9yYH9+73aTv1Nc8yUs99YhCxlfu3Ngbyv3wlbAU/13
xes3rHO+5l8pFr/9+Q/9eXb86ovcPFzmWPeOHFnLMVcIn39fRKiILdaH9K186e7HNDQ3SA+R89lu
u5H2mAbSp+xEvkzL+Ev2r47qH+XnMd527ID3wwdH3U8+9C++ln7tff/S8YxxG0ujni1HLC0s899y
+6XHdwkJdf2R51D44tlzsE2fG/jA9X4d/DTZqCSQYI6Uol03+0a3ZzG7II5mjWR81KNcL8uvvtfN
ZLKJsSkMGb/bGnIeSF9IoQ9KX301aRY++EV+c9Nf58Z//dNVx1zXcjS56Y9d0B+nh+6Eqo6V5CHz
q61zMj81l2xbBbU3uOqmfDF8zY1D5fLBx/9mrKvfVJ/MreUKgw0PePHqJJtenV2Rty7ITLxaprpZ
K4lSyNcSk22Zn9TvxTaLXvBpIx4hUBq7B5rw9DP7Er813e6rTdT0chw+KFF/Vy/ckpYMc03K2TYQ
rkQysrxTf9cb/XldDjh6x/EZnRlyfa21vGQM+3Efb8yWhTXSvY2cnoGRzElo4+epXiqxNbR9B5gJ
NzxSll0xnjDyTGWOge/SVeekxfoJHuLP1/V3T/xtKEhlVfiSrl+8DSFXBJnH0eUbLhoEl+xyH3Ou
a3qSG/m9W3rxDonpzvQ3+Y48dq/e05K6SPQ2f/4yP8M4f3Ub35SSo9IZS6FUVNtpcmjNeWPZn0tM
9dZ9Km+XSfYG7dwKxyXKM6gRhi9ojrvUzXoVawL+7bkP4+xtHXi7oAowcKAhY0BvQiM7+qt2P0mW
R1b5R8imn6kwv/q+N+dxLllXdeb1saP28Og0FaYzsb9+bc4IJYQraz6T7OosW88IgxrHV+YP8h9+
t4u4BY32UgSbZaDowkT0XPvDF2W7fIbOVp2z4M+/hvabAucWzR21qFWdnI9Y2MOe0xctbB5qv9tX
m2WLumC3huWX4qIcsHu/SCfzIjbp8+yNL84+cpMzpZ4/hfGJTn0nHu2P7tffnAPazQmcoHuWZpMv
JeatiVOr2YvIU5yQVUVNGI0r6K6CRfqhXuTQyD0J7zIBxq5NUJcStKdsDJ3xh6xe0FOZOlKDe3t2
m3Jf19hrqQ8p0l18szEOxtJdP//5Sv4MbfvFfaLdHM9ayWgc+aFyHDwjxLWyUcL/w9mZ9UaqBFn4
FyGxL6+QrEWtLpeXF2S7bfZ959fPoTQjubnGjPrlPrSuTAGZQWTEie+gbqC3j77+hK+oOZi8QRuM
U++2DjBr9aS5Nfg9XEsQOvpVh0tGNp+og5vvEnMwOpsj9T6EKtJoVJR1MI1ujydGx2BE+v77zc4v
4qd7XQRqwEySKZsvLDqCi0IcGXRw3ffSRta9tvDvq/XbJxjmg7PxEP4+0BUU5Gaacilu4LcwerQP
ye/3sHakuYf5bxdpMmVUpgQXUR6oXJVwVj/Al1FTMEvzTJPc9k/xcevbcS+g/PDElly5IgkDOap8
1qWVQxujLKB5MilxwsSAIaVmmGxJ90WOKQiDxaI9KtWeyk+9qJZIK25s/+ArOvoOkFtmN6C42PPA
aMg4IBSSSqOHhX0dG2Fq8NEL1OR+jVkMcH5OEwp5ijXU1jAPeKuYb6CjzxYwTgnrsgfEg6TtyW/Q
Ozv6l7zUZQ5ggo00835nP93xYnHKDE+JKYaX3I7EeuooBqvD2ssoDMxcmRMRiagGl9Fudjwp3UYL
9rDp3Qmn0XxN9OLx93d8r0/89CMWC1XsWMyPpnjsQkkKyGOeR8qG/nI02y94XHGMjrqbPghq+YAB
YeXlDaUV+Vg94lMTaSmrdjdIPQ8FeCw4ToXYYbyk1TLgNdfff99a1WuGw33fwSEa8hKkgyh4wHcr
BV6L9NUN2IT9AFmbztqYDmx2OBWK0F5vhPzVFzMnf9/WfTq1Aaw9cc0BlENjBDgq1bvaiCQizMk/
hPglpYoPk/wYm7iuMDyhHF5o/affaqzV2zlGQupzLh4pzGUesq0y8VqWcm+Offtdc8tQimn8Lkz7
2LkamDfGQBlGhzOmFmBjBgZ6Yuong5ZHTUBuVguz1BvyOOiFyWi1HagPv7+Ve8j+adUsPvlpkZSY
5cUvyVPSWlBGitrksCmBfl6B5MvO0fdVMXFxq5/iA29FJk6BUGan2F9HX+dGK52M6JnZ+Y0+PIy6
+JCe0y/vIFKnInriakbf+lKu1Ybuddxvz8xPBmgp50AZeO+FjHnhPSoHsFMmbAP0p8MFJHEa6iEw
IcKCljvYU5O5ZXuwFkDvn6VvF6e5AoOo8xcvV3s9PcROrtnCWYdPhP4gbR1J5mf+w7tYeqROSVzF
/LxaKyyGzm11ILWtQo9NGp0wjyj76hCe+OdKS/aBKZqytqm1WkmN7s/82+2lHCa4oAVjUAvnyEQA
STAgodM4B+vhGJPMCXRh41u01gBeWhLyEDlE2ZzphYfG5h2BJNfClZ0U5Q1KS6+QO5u8ig/5Kbb9
a6FRO4VsMalXvuX3asu322R7GigYjM658pkh10Hlj6BtbK/QlVPrPfJ9//Ow+uoqjAq6nBFbtP4p
mZjYMil769Gt5ef/QcmzdJvU8wJpDEzF4MtSmyKRr6FWqDRhtADHHMr4E2xFz5XyDLM4vvge5jgq
HpdjNdkUnesFwD90Cy88/jMRxjiCg3X0NbBzSEpq/eYTTHRvXHwlL17aG0Tw2JuUCteOVV5PNeTk
+lbpnVu7r0VVqBnrSBbn99QYYE3y5mTIKPzQaqlXdqqnF4xHa76BgXZNsMC+VCFXwpf8JKrVG0ty
w0PoA7Jrh740Du1ky772nvL/tP0XNSKeCyeAw/GzOkLrmTG47a1TO4dR0e2zQwvDUDpvtiCJ6PUN
c5/q8JW73rE1UnfQG9NC/cXG4J3JGvA21HsrsH1jKzStBd+l3wv40piInz/ezHFye100ea04lhrG
tVXWrgl0mbZ0Lk/FPtowilyrgC5dfGMgplNvvmLhA+ooHSPKmdQT54FWDDkS8es3BuklhlS0WJd5
KJY24tPqrS6SOanzwWsZZMadPqjn6YrGFo7j1R9kC28Y/uOPRQp0pjra3ENv8+/l0+8f4tXLLtI3
GHMWTTXfb0XSy/g1kQKhP5hXHcTjpMUOi1CJggH01gNeifn0/O/folWUNii9QELsTug6fXrcQ1ue
MbqBBXYWWoK0A3VftakIHxDlH3NAepGPsSDjRAnA1+54Vo7IU9PaCP50GJZQW4zBNir3Cq8sNZYu
o7gPt3wq1m50EcZ6DLXN8BioqoZXRriB+o6Ud8s/e61duDTObqgolqoOj1Fg1FRU2b1/KYx4zz/Q
z7CMYG6/L4/5ZP1DbKAXIWsYMC8NZ0/kH2MioSVFxZjuoJ+LBgg/RQagrPBwRBqijcuttWuWRuow
R0SKF+F6GInA1O0B49K3ch8dQUmCMuhaWbU7OaEN5f5XbbFW4bAGegekeQxwsvn9llcigLB05cLo
xISJPyyW/ksg3h7Hfu45OgGKPpkDuGZfnFNcqkNwFi//eMFFWUMZAHwCvwcnlIPyoXhXMOhwIZFT
e0UVPtkn9iFsSRBp4h/fKwizUU1ZSYj+Q0gPMgnOqjJW0LF7yC/N/Izrx+TYk9SevhTHf8jMDgtr
l+vxpIooV5VHQAY2Kr0/bw5Iov+OAg2swlovAT5MogOt7y5BeWtrYetg/HNGJNxlMt9iTNkrZTM7
LkAFxDqNHeqYU1fnCuyE6mvw9vZGW5M+6fPnqtiI3/dy3n+3yh01/j2uYfjdH7sBd4Rn6QaRy0Mn
6qkpCn4Atp3S15JXkVlq/ZF+8p4kp5G1rLiFtnDpe6vLVChuJnQVQ/zIcD98cTewDgtHfgdLoX/C
XD27C87pxhJfe/iLyJRHk4+BTPxUCFD0+BpufEt+TnP/Y8hDtS1GUmv8WVF49mA5JL0OzcV/oT0i
xxozmr9vl5WelqAsYhKm6lJQtefI9xFe2ANjcwYrqJGNsTdPz64AG4hXYS8fedV/FEmi4pOCIt2h
nOsQzT43KDS6tvyDV1Jj2D3+vY4ngCv4ssZKG3VIZ7G+Ao3WEgP4SlUkn5xWHwM9NMqNXbMiHvqP
pyQ1hrUMaCu2jRrqIY5nkxEYGFc1RHIqVE7DIL2qELCQCR7F3t9Y2yttGWFm5f+1tuFaSUkj3mzr
zBU0VmVpKwy1+BCASLpTLt0O5hQ79oW9Arlyogh/rj7qXfAKvITN4kwsGoJg0M+Nk+6r46B7O37L
pWnOjn7YdUsHHL7uxCYLGyyG5jkBw6aB7IeF3C6iabQotsyoxbXLLMJVi7FDP6IZxk1ESOSCuNMm
4GfBg9Vj6cMTJ1WK5D18TwQo1xuw9SIomeUG1YL8peoeGhaUWkgsQU0Q49aiQyxWCIib+B1OuWrQ
ATCUYJixOYQNaeCggnIIABJnCmImDkTZKXjnaSPFqHSGuqY3ZC0pR8EAYMOKZGOGj8R6n4GcSbNv
Cbph4OAInBX5N0VSRYh4IT0cxtcqulZgfIv0LesZM4hFdWpBYwSaA2QFM0qe4vIYY9IJaAPDEytC
8R3K/kKo/b5t76e3n97UIu8rAARk2r5GKv/BY2i/INQ7KNTVQ+PApCP9oD1tAp5vIxSt7Ut5kfGl
bQJzEGAq3Yp6H0DloAYdegMgYiuAXPQhO4mDVe8TUaXQ8CntFuNnKEwmaHhHrPH7Hc9r46cbXkRZ
uqkkIYdvsdvOTKEY3wRDYjFaWGYbF1jphwC19ve2HPo8TeAfNBduOjLqsQWTgX1jde+Uztsf0WUu
2CUmu6Ou0K/8flMr5VRBXkRfPu2DKoMVAcTaoFAfhh2zix58B3AERzQaE7Mi4y7bCvXzH/3pES6i
axIksF6QMH3Rs+NVGD2b84frOIVGPwpEiebKenQoA95kZBAjRk4fvBCjpH9GeVK5hrOKvtVCiMea
6pWHODQU0UPD+Mrvj+JeQf7h1y1HpNKML/l25FArQHKx514ki3vojhFqu4RLX8XclVD0Bfbbhaem
J+jtAyS5DOgO2vToQW4OSRVgFRsLfl7XP/2WRYQusyaKWw+vRR7fKvnagun7+12ufNSXk1ShnOfR
4BXIyEfNY5wKFWkmu3WCXSuPQpjr6ZYf4/xLf7qDRYhNI5QhmwF3UEMjHYBMC+SGHkk7sI/MJNjX
w9fvN7QWiKRFIAKeRYy8HIsKTalj/lY6/aN/lvTkTX6ebt1rvPFGFvOw/6fJFqRFCIICu4bVNp4c
b9aHyk3sQEuITCZNwWdahCAAR4pOBWdlVzwmFhSOT1vf67VNKi1CT4fWbgomHgLDiQP+ASJjFHb8
V+mSWYAEfXBvMkBN/Lb+fe3dLQIRU4VDJMy32mvUEUdEfSKDFRgJyjSA/JgheQGGQRv0rcbi2vUW
QQhw8bH3RlyPQx9DUa9g3blb00ornVFhORfDy1QrgMKFMh1K0uMBTAI1sgaMfGxV9aWfV/py3iUA
YxSjXFiASfLK9X+Ec2n3NAm6DRXTWpK4HHUJ+bzp/TlEd0buDFZ1TB3Q2QlcRg/drts1ek76I8j7
euAAxdnvonLj43A3Mv1hD9/Tp2/nLqGr+ybiEBHxVp4B16dVCNwnz4wF4MCsCTA8BgBSNbGABBVQ
6En0GgieFx8OC60+7oB0KYFRgC5inF0ONImER+60se1XPsfLcReph92x1+OplxB7G6KGfOkP+L7U
BWNfO+XMkm7fmSmBQ83GBdde8yLOgOlcySVD40B4m9z4FTDOEHoBaT+Z3gP6nYqNbpF4aMzwJd1K
CFbOvcvplzEZ65iZL1nq3jm25rcNGLmDgYd/DGpLm8YyBrDJY3GFxEbFrj83dupwT2ilktjFZK1V
WCOpNMFJ3jIcrmlTum7WgtdubhFkpBAktnLOpwQOPMVrbs7AIOBTdkPkBLtgQxG08iFden/T8ehR
SonTZTyw2ggyUdJbvy+ItQrBcpI/mii2iUKcouDhEb2AAh9fOEarjh73ko4m4ONRTtoOeGRNaFAB
ffD5i8KckeJLj11/ZS0QP5JDe8R4Ystp0ZlpzInX/a/6E1h4OJuEnoEeshOh1mEJMzb94fffvRYQ
lxpq3vf8cZyjLUwSUEXxzchgbSgWTfnyj1eY4/y3uJFGXFGUSjZXgz68lPBcAaBPCRwU6cAMrFto
bG7bM70rG3Mpck7KPonlvMd7wACo3j1LR5yBLo2dGbE9nYOb99AcIIcr3vKNfbnyuVqO/IwCWM3g
ks5FgtJhMhW+NtASfW4WEFfS5OVgD+CrEwO00TyrjyX1FKBVVOxpgqCm/tl4Q2vPbJHMRF7IZzyF
yD4bm2GrR3rdpWoimhkOnAVKbIrLPoDGyfYOvs4Gf4KtAoQzVrWxLdeuv8hoQIPn6RLQWBelnv4r
eegcD2iurZ7EyrdBWIQWxqdHEEop2p2Ow9F76+weQLuT+NhffKcHwx8e2gAMgrqjie+/P9CVtFpY
ZDAemOK0DJcQt2tBdYFZDjpuuQ2AEJhH/1blExaHpwhUgYAq8Mhw3n1PdgGv/v7TVx7WUrwtj0IF
liL+rgcEXtPVakcdghJeYlsfzrULLKJBQSuFUgwy4A2wpDpkV/nso+zhKudO81zGocxMT4/U1dsa
iVoJ+fy85r5FnxqeOOEYK7QLkj38oM8lVxIQ2eCWFQZgDpAJAi8Gw5KH/BoI16w9//4cV5b0UorN
sBN8CObniLb9IzbMvtw8OK90h4SljpqSBTYdPDxC/zDeolN+49DXA6Z3eouPW+fftRrLUvOcVOB6
QxwMZYzN6xgM30nPgx07bAH7HNRdYb8W7Mojvp+yD1OdjdW3Ekv5RSAAxWNqaRpPrbHRsMgfYRpn
te/S1p9feymLSDB6AKrSPfIbSUFtihY0TBzw76208evXDp9LvXENtOMgxuPciRwrFbTFrgfqUoXa
BDS2iwe6uNEypG02YsCKgEi45yLf1jY4tiVMI/Dpkag98y7se0yuR6pvB2cvxTgdyocuJJgbV1vp
KyxFxWOTSR3w/Wjt4viHWULrnzbKUvYr00NdMZSH6CzWajPeKFhqCTdBgBnYhhqWW/mCLmW+edpV
Sh9L+Lw4BTRwAqZ0Qqe5ZidpB5WxI5wzUhxB2hRztdBo6PVFIyQBRCLQ5N7kXa0DLmZvaVBWuqDC
XUDy7aWhPSP3SjSX26EFyQzaYc0YFT3vWuxaF70MbdQDAzYeB9HqrdaiCPI/wkOYJWz0Blci8FIc
HHoCLAt6nCCrEZ4bGkaT+w7AZ+yJ39/oyiZe6oJhBVWHJZWjBKNyLnUAQEWlTt7l9z++QhoAxevv
eN7mXYMPCP76lLyGbtDsBs+UXrvy5rEE9hwJdB1toG71o9aKLcuJ2pES4UxJDTgSYVJh0uVzFMHt
gbGnQEPzLkR6GcuExhSIltyCrRbnWiC5r+Rva4RqRDqu53Zj2b+/cZXRs0YnGqUdwS4DZAGrrZ68
Vxzvf3+m943ww8n+fuL/djmRbQS4gOJykWxPii2wX2ymhZnOx3ouaDR4twnOYj04tuAaqyXvsJNF
x3YRqCh+VnAhg4opJXHlhhB/CzGwnYyT9wFgs6oXSVrMkhJTeG2JlU25GDCKmheee0tRYsY8blk8
/34bK4Nn4Lr9vTQaSvK4XMK7itwJMqxBUfOLZABDRKpdbwxqcUVTFAU68TR8+S/DW3isAd651VtF
iJW0b6lRH3xY/vrAQrmDQd/aW3vwHe6AViUR9NyNHBSOP0RobbMLTZJ/TG7ZRXoj1jAul+Zy0Kz1
FXa5IxnxudiFaFE2GvVC75pzY3r6xhOeN9kPC+Ue074tFBaOcHLR4RvAGLfOwJFk31xLM7qEe+F9
cD07dwMrt6GjR+/H9LXo8P+Q6q5UCJZSb6XuuYkPkZBAVmoxIDm39gQH5USdci0Y9RRgoXL8twPJ
fYV9u08GWFyFSZA0Bhy8n/TuwUteBuXGPv3+HFfykKVSuyhbT4JL+Jxkw9oHLi2gelww/DRuNU7X
PjL3svW3GwB9CYS0SsCLIvzjZLOPdKympnfinuYkG4UwKEhHqDshvsa+cKL5ZZmvGU5A7UZQWcm7
l8pqmPGVHTy9ePDto04F/XWf193GF32t2LJUTqeeEPGCgNuDDRvw9XZ2pVkDRzve5hTSKEYnP3rl
SSxvfUYmSIALvbzIIwD5TzksP+FJnqXw+LAHyWk9OHv2IGB34MY6Hco2OBQKbieoIW8PZg9zTMpi
0UOU0l1RwWoarlrdxipb+VDeO3/fXlIuZiGOcUgXp2PjP3LNZebbhgYsuqlo4y2snRWWImyxoHqO
AWbSpW/BlbMa1PIGnO7VZI/0Rvt9Oa+dFe7//v1GarGV6rbBWaGVzi3HfzDBI4t2vWClCnCzX7wS
g6cPB+CSealhKQ2sLpy64PSM+VIhPxbKVnZwr/L8EKDusq9vv6TNZAGQVWT4dLwTRoy20eB2X8v2
Uo5HEVBaKoDz0xN/ZIF3CCNAyMxqnIz8IBYmBwFDAAzWVJMsmUE1DXYm5idoKzqm/GcRJQZQfREc
oeHNC5SgAu/snIYfvTtRT60CkwUzZCB1bIiC20o0Hw6H7CeNoQYGjkF8so8klP/6UOV4Jwv3VTmQ
1iegdegsph7kxqX519/fx8p36J7LfHsIST0pQlGgc0xr1YPofHZO5sB6zvz9r69s7KVefORhfsR4
FeKw8EE3L56/salX0tJ7LvTtV4Mk6Jepj1c3pUf0E+C9BoMy1d9EVK18P5bi70mE3VvG49TcR7bg
kfSxcziH0XHwAOV9KwVY+UDet+G3m2gH2BhJHWqdnQH4hBqrhc1YqR0ZnoGio3JKNrbcymHsXs39
dh0RVm1MBY8Bd+Kgl09eYC+mwrni9ze81txcCrOV3K9prCIsIJxijwyokaDUIY1KrcqGKmmHLoCO
FV9Z2Q26Zae5VWZ83VRdrYTFpUiblasm4PMAFVx41mjI4vgb/C7cEAPVc39F0UJz0gMdsmLlRXr5
/ZbXdKH0Io/KY3DmZQGrOrE7wzNrE+6j13CX6jIRTNkAE0X+GF3pH9cJPW+Cb+9vHGkUhzJs0d4Z
jrIT7yEp4k/UBX68Gnw5TuPGcWllsy712EGVd1EqY9HzCQjakExFwnXjia0kMUvZ9dDUDSf7CPpM
2+5jrkZBOID+xTtKHGhiwqBztaTl3uNAi3o5oRPucUSgMDKZ1jhpN27Bc/A5/Nr4NSsbj57//dsD
9cBcBSQbx8KG9Hp9affp/hM2RRjBkK1uH2yk22tLk/37KnFQFnnN4rVVTOzSLAx7hlzvSjgNwiQY
Ztd2Vg8bm3DtoLtUZ/c8+NtQGczjU7yD+T0Huh/VhZMwpkWEjYusqVzoOVh+e2ww62EUaVbYZTar
1+Z8EV+P9/B8I1AcmhiDrXaYojT9h8SMHqUTZQeKOuJIoWz8gpX+E78UZEMBBL3GfJuQnmBEBhbM
0E1geFjbiskKbuW/KQH8pv6+xVGOOrqCva4bwxomxafbgo9ZbTCYgGycNtj4Kq7U4nhlEUCqCcRc
acCTpKxa9e6vDHMkDiZrAIEYSXzc0k2t3c8idEzUlCgci+AMn1DITwoM2IZ2eKrOW2qjnzc2v9RX
C54HExUJFxCdWkV2fB72W8LwtT89h6lvy63p4OwT5fjTnPTI8bfOM7gYOIZjEWyU3X/eoLyyCAMl
J7USNeACI2O2Fw9wCwVVihKj2ZrobXx7V5R5vLKIAsOURRTOV3j4qQ6wXpu/BYkmo9TrcADwjwcG
B4wa3BcfRr4YOy6/WIWAhhyCK7/VdFypdfBLnTSca7mpZ/AbYCYFvguMiKTEhexRAu8uVnv6JpOc
usGsnUSD2TbP8miJIDyke9nooBrA2afYUy4oQH82AvB88z9ts0UkGb0QZhs9ftD00BFqlx9YPTyb
jCkIKuYpNgoQa49enjfFtwVUBSIV0j2OTM34JOR2Ne5omPQ04AlO4mspjyrfWmGQ43xHIrRhA9bJ
ZWukdtJwpd+yXg3jLa3kCjyCX8qmqUySfFZBjUDo2VPrV0b4EsIWUZFEqxOMkOv3EbcPOVi4qCKS
iugGzFrK2HSDo8Q+pYEW2HlZsLEmVzbWUindFnmgeCV+DDVmWttg3IkF5lzCQDVQnMGG9ujnDB2m
oX8/fJxW4foRIMQVkjVN6NoJlzJArWfjU/BzTsvL879/e7ftFAP3XeAeshbTSAys00HHDYStRuAc
An5YoEvRMMyQ4I44f2gwg2kW7qR2O+7QaRi41KHWQfnj942wEp7lRQSiFFRTUxmX6Yz2DWRpdR5P
oN2tvtxKbs4vZcGop3Y8rEbRzAAZ6eQ/jFpyjB2RSM/pW/fEPksgMICz4+8ZLYE9JVyJCOw0Nntc
a2tg0doOmSLJ2m6+Pahb4sEGll0JUlJEG12mlQC+dD9IYLcHU9j59jAcXB6QDmgyOugb22SlUsEv
Vb315MMNkkKaL8cIDmp/ywz5AVB0Xe7VlkwOTAevI0qYwjmxfl8PKzOY/NIQoZ2CKc/n8zLbExmB
wWKsnFITEDAjdUCribWqiIjwgTPjEyxwq8O4ceUVqSDGLv/eUDB1pcOcxZWHD8zbJRWBhY2Iprfu
m/wxMSgtuoEbgjtV9vE1xmw+Ui99K01ZmeThpUW0UEJfGWNMlqPr5r/CR9CZDF7zECAffMsj40ts
jvt2D40swfBOdqHOU6WCgr2PdqKRWy18m9Tgc+Md/NwB5JeqYD9Q+IDlELl6LSOZ0e2mc23Al86s
nS2kz+p7XuQ2FcPDmFKABDE9KM8ZbKJCrXOxFW8eKTXgkl3PEHTe8CCbhIhrY7usxMylFpjNppqO
YMvkyiH7RTXQHsojUMMws/39ya1sd2mR6oyo+Ae5iAenHAMMY9bulmJzLYGRFoEk7gHkjHgc2DKX
fUMRHDvjqfngDNTLCrc7lfvwEUtUD02Yq7hsZSWhljjCC+uOG49u5YAF86m/t4dUghJ81zVXgPe8
gRYM2wpMH8CEGa4y2vApwxhvqyC/Ul/gl7LgsZ7KoBLQOemgBYZzplZgeOAPfYLjNBydUef6ACm7
fuqd3hE367Lz0vvhk7fUCg8SRXvjvCSb5/RWYowD6eiHSGCabDc6vYuNzbHa+Zn9dKVFqOkKjpnK
AcKN9kKB16BKJszojWxfIsxtnL3XbmYRT1p57JgpbNBSltPWklm4INZxWW18ttfOoUuCvVyKQIgw
WI/+GwhglN5pwBr52iOzJT5ZC8dL/S7cXsagbUvahVn2BV3k6Np/8TcokmBTEIYYvcYsIXMaHfjO
EthUjyTbb3rmrGTnS2VvzEf/K+uacAhwKmOSjqmp6BlABLEhRXpFyo1ttRIxxEXEqJkhSia+hd4K
xfCJrtVRPMgtAyPNLaDzSoa1FPFKkVT5IzsrADwD0O6KImMA0GgKRRKVaRU4QdHGaXJ1USxCxAgz
oamREP6k/mEIiVe9watPkwDAb/0X6pkansMtyORK4vMfHa6nCAnvQ4ebhYTDpGlhN+mfVjEGyRjq
hPxTOF8ihvmUkQXagye5B8+1NzEqUi0ZImBJqj5o1SJVOvX3C63Fu6UMtwtYz2eKdnIDLeohK44j
OJw8Jx5pIYlMCRjMhAPZKS/VPLP5iXTdS1YFhNvabWuf46UsV5LlOpGibnI7z+nzHZwU1QzIq0yn
MSgI+iocqSew5J1wsFPPHj8Q9lv/M03cIqU3ls9d9/VDVFxKd71GShVw+cENra6YE1SZIiL99EJL
esC50aBPHoB58nRoi0PcvI6lh6SB15j8OYUJbJlrXVI+9kOm8TQmN+EoXYzSJUosDohcZfD1qi31
lCu11LNQ6QBFM8GRzBRBfWXSHVsUehq99ehEZSyQjTRM16+19GdsjX98xYuEJ6S5sBxiPGFq5zns
V3aFusKRtNFIDpXFnPNrFqsP0ePG1VZ2/ZInHSp9xmQdvD9azbdoEJx6HX1fw585PoANBm+o9YK1
DLywurFZVoBq/FI4nDOezMCACrxaTH+z17pGJSnLjqwPwFPyWIsYNfFPvADGz3TNIsGEu7AqZrGe
hJkrStOxLK/AksCoAFsAZFhR1H0OaoUAJtaDBv5bO5KCz9WOyeCIMKhSoPPtYWzEjT14Dx0/Lb9F
iiVLcTNJXA8PIK8BbgLtlIk3JsGKIwmViKvcAQJfY1+iRNOyo8kGf2LqUOTVH1CaVT/5mOK3NmfM
0f+Uk6eMQUHL7nlKrXiriZ6o6NgC0wx4r/LgxWaMqn4IkoUQ9bsUu1wEZLmGAMxLSMk8iWjk0EJ2
5HOzKCiVomGW+gnKiQZ/XsIGlJpmz0OV7DvKTBS9hlHGiD8HIo7CZXtJkTWp0kWM8Pb5Rot0RWGF
l/R38keFUhk3Aqi0NGoBDKEujJURFGxvpR1Ad0dtNDVXovpSTh3Bar0tBX50ZQjqeRCBVR82GH6O
0ezxqnQvv2+OFQEXz8+X/1Y6CbGgkl4AoLgj/R6+KYoRf1UmNKiCxZr49tYq+oMTI2utGbnSc8fo
cLQSJJXV8r5QWTdG8dK4ULP1UW11gdbWKGaCo9EdGhBD5I0FufZRWGqxW4bhAenHhkJAjrN3MLF3
/HHS6RlFFD9LWtNgEB6zMhoTka2DxsrYGr9UYgue2ND+ENEoCRfQ+9dnfkJzASOL4jF8KmTiF8eJ
ufbFR1sb9Ln0tFFWB/mZZwa1bvInFiOWmGD7aL2JcOha0aHR9ftx1IKEpCj6CfsoEDdO7GtHkqWy
O2IxD01xSBGZGn7nk6FEeCYApQGzwOi1/6Jgah+C7+qFLrdKImsrdBHFYQNdDDGNSwINdkkM3xat
+rR1PF075S0F3dGY1XE2jyl0GLAwcfpmD0KBJ2x37/wVZXLQyMFU3I074aqcs6/uUiXadGLAgDbz
3VaXa61qzC9y0lHklDyp581+Fp3oBV5DZrRnbIbETrdLjukelQ8KWMz0D4+f8vueFNj7Cvsh/v5H
Di7zkHXA8tcN0ujK08qZHp8LKn7PuvYMr99GgiokYFQmhqpoAqOAaZ855hIKvlOFNanqbJ+XPmER
BbPz6J3k0Mirc5c/RAKsArNYK9F2gHUiTOcV4g/DyQN6FDb2fwKvdRp/PFRCask5uvNRAfefCNYj
LAxn4hoJUIXDpuJpaQkbyrDaTV6DKkyv+4mv92BeJoHOeRj1pZsLxSijWiki8CO5obAMKQeeAOSu
yqydpW7SlvteeSgx7MnRNjRtepPJAUb3joynN4OsUewbPnmk8XqjlfO3NrRpodMY3K4gv0QRD0kO
4P+06rXvaQ47jiR5GZVCy6Qvv1Yseai1eGJLgs9N3BjF8ESnBtWgpp7LVaQlPrAIcReq7HgK+CRV
OaY4+ClcdOWxh84p7AtjamK9aQcHyZJc2bDLcnhBfPX8ZAffzqcuSogSZ4/w3zULnn8JlEQb6vQ9
GPpjMwQ2o5htARJok9FW0ygqBh7YOnKLsAJIiccuHNkoA0GJD7NWrXN4v3Nwcc4mgPWBuGJf4thM
WSfy/+R1S3gQgGiZV4NIRvTNVKnDqC7fYSKlLejmXPbiay1zB6VSIrOSWjHVpVSMPrqULd/bvEyB
ZSmB6s+UAU8QNC2YOlFDRnwYSNqUD2uFtKwlFU9xVLtKwv/ZsaI+8p0qcAheGPTXMwX+NlT1HIiV
/yzk2VOUvjZJ07lCLJjMIJC8i2Ur4cdXph4TK+eE+jkIwAhX+Oxryktz6muAk/WoefCCY98+VuIx
CGoNPtmgg48NOMmdBag7MnopC05BpcWeonO+GTNa5DljloLVn8JiUVZadGjsKoBh6zkuR4ya/fF4
lQ1PHMaJg13k22lkNYUzVMcaqXAQexrXFsQD7mlQwcwLepVuCGitWLoB4rBIUsocAHlvQpdvXXrU
Wv4Ma52Et3AQBQBOpi7d4AY1JC2wW640FLAlHU6+nObFN3raw+wg7aGSrGhSMapHjbuELvceoCEp
+ihAoZ3kKbgoMGwcMZCSF4c+fiiwbqXnkYbFWAl/ywdBbt28+kzLzwF7jq/g7sC+FQMWCddd6iYw
5Zh/QrsOE2ISjiTUQEI+gtyPDsCvbjWc0rUAe5wprhl/mrxr3rO5LWX0EbCRY1Ix+4qt9BIuX/bY
+E8tIxu+iHridImZQ4rBtqF/neJ8h9sYe/QmKYB76ptXTlqnNLuR9qG/Vv6HpPPYbR1dgvATEWAO
W0ZR2ZLzhrCPbeac+fT309zVAGecRP6hu6q6aj8rkRUOlXxXVvVGpq3ybEZzvyuJwhUSV1CW4qBl
gBJs3qasSM6pMLJiaagQWB1eT5nd1KKjFm9Km7jLmj3jvj2vvPOEaNrW8Ov2PG1b65jEvRuKV06l
t+QkXnR+uWxvU8uAOlFvkyVQi9pLfB4/ilXnoZaXaSZDV8BPKpmAylPk5WR0CDFE1uAJLBWtSH3a
M4ZGSTSZnxcp8ztjc2tNcWqj5yWJbSi1biV74mPWC9eX+lgJVYwx90kw3AlURcRU2yO+x338HJVU
yOVYaZhEy1aQpZrlt2Jf75QERbulNx9to14beY2OZXyf58vY/g5ZR3I59GOQt88mb11PQYsGl7kD
dkep144xik6vHHRhl5pV5FbjecOb3Ezbo5AUYQnYH4t56XSp9RwRLuxO3IaKoN/locdCW8j3POA5
aIsTyJMVe+Ngd0eDk+0iAl0b12nA3pnJpaR4EsmvLz5R5pvWnegLcfrWrUizBeQan4UViOuOCAim
jTPdGQpH+uY72y3MBqchGcK0iYiXkDJCCCj2RCaVnp5ngmTqo7jZcXmrpWuK51XlDTQwceub0mGI
noTtLykZ0av+SSX2HYQ3GLiw52P8MnXJTsiKUE+KFyLbcVrPaznoy30C0dH2ZWBOieErTOFpFgnA
ix703FejIhM+kDv92C1Ojg0ttpwaV5rGKfiwcjzEyjMnebqSa7NiWfSpQSXE2sGiv1KrGQsKo3E0
bZeI2+BUdcNviIfh1FZG+i3du9RfNC8qmPXTHflBz6K3LAPFMAKGwTC4XQxH0lObxePFveoINQqU
lDmk+DprsrsZgy2YRCkap56kGDPmEN3C8q/Y8HZh7OPWkN2WY+4dDnruDDUZdVk1f6j9eFkG3NIx
JAf6WL2qOBIll8vYlZFkN3mjtG8UT0i8VoEzxtVm4PealpPM6cCIBU/tK83PPU7dOW3RzAzmqdpC
JaeXVH8VEacB1V3rcya+lJtg1yABw97QPamHYulesI4KtP4Yq26cMBfYjk9afW4mr8eySwUIIBi1
JJ9ouG9PEwKfbLgxillFHcl5lYdLt2l4Y0rag/qyrpxH1eLrjJ738ugM60JgtTuKn2b2Y5BkN9DG
+OnvaHJIMElbc04heEE0i0G8FNaW4siyL0me1T138YtW75XHUWHr06muDrBRcXnWV6/D9xeEWrVr
w2kazrkPYbmX23NN06KO7hSFMjNtY1ANO4vkTzC+9y0+wD+qbI4t+SIGyTdl62jp7Ykqj9zeGSTf
kAZvbEvOoWy9NasWxrzRJhYvKl1o0aTDMSN3puo66CjoOUdtN8/aln2G+YgXiz1XzJpfyGe3Kynx
Ml3/Mj+TzkurjUWbOYou7+K+OGBFtZ8eDx9E15xzfyQhtN1weq/9iYO+4V2A3AzLsse3w5Ha0a3W
cwFLP7XGtRsca9gXyeDKSxus41Q5bdceNXAAnSRtVWkv7XCUhXukFIde/iJauVojpvOH6aqkwpWR
E6fFIBSXyefRAFMS9rpA/GmLxeQyS7a6OJmZnealVTieKp2Mzro7jLJRO9a2UllJOzl+Hw0go1E1
KKrEnmKPoiyRDX8tl/J7m7jwM0Nxs9JHvIxPvFUHaqz7qzriwtS746bYI+g/oKV4Mhr2bx5yCRgq
Q+T1tldX05cr2kpZD5J2vizzO3yx3aq9I+Id2JWzK5PBuNaqk2hHq9DQZVfrwdpa4omxFOFiS/V7
M/c+g5XkR5ImCxZgCSXxyWLyXkVGIERfIpABaJu9WXvLeCLlNLBimeDTx2JmECiqVNt86rpAK6N9
Y5l/qxIr7pQJ17IKo0b8kjKChFJetTa1gdzMPDGQ+ZcB2mkLzDtCck0zbcs4IPhuqUK27nNdl8Dq
sHmaXkvrUxZfh+1VXSnrvKZ42ogDkAZ/JUgFq+koTPCspBRwZD27zbLyOzHf5YhEAeL7NqJKKy9t
2pzqyZJtpRJCvWHFCt3OmHy5DsQy+6carZdYAxa6D1qx3giPJ5y1q3RvLvTMZnp+IfAnPrRVOR9n
vSfVrRqSMFmX/USyis0w722qpZM+rMlOEaePmjt8x+ylFdTdl7RlXpVZv8tCxmqdOZP+mumU70j2
wdnTK9HuhHJK5Xee0ZhMJeltM44vU+v2BfKtddxTzYZtJBwqKdslTRQQM/qKfd9BVYVgnSlxpir9
UyyiZ2LC0jRC7Q3zU1wNijSWnU4+OaclKom6OnM5HxTUxX133LLP1PoQNY6Ks5FbiZ2z4auJUE9M
+3OvAWTqtd4TWo6SacFmB7r70G8L8c6MYtmpNSbHZTB3XaRcGqM7apBucVMetsVihI1moIv8Is7c
Wqp4fI24U4caonxbj0tc+umWOtr6Jqr6Z7PQpknVoZTYUCCumfab9R8JFdJQNiTGMwngtZrmbWN/
kdPBERU/kb97uF5Tqe6CdGswT+nmFzJRj6VaXJchZtLA5CcRDHoe+Q1yvxJjUqwUbcpb39Ufq2Lt
6j5/rZL5VQafWeRrOx6XKvklGYTwRqK7CHma1oh7Ef6mFBims6PmOSbaUWIF3gcChtgLuZc3Z07Y
uvbk/pBDQkv+agVlcbdoB6g1HntXbfaDJe+kivAtbv92ZpWQIP5sjG3Yphy7reauAspQ6WsWn/XV
HTMmh1TpVy7Gd23+YRG69GOcH05Ull6XZG6UL27U/tMN4saV33ryNqM9rhRy/ZweJUW0heFXNwVb
IpW6elHMpzJ1SwMXbqDuGhuKBSxVqT4ULbtakUSkh5CHK+Mkrb5yxkGhzrUr6+9bUuxXs35pU9QD
fbmTRacUMbRmiKbQXMPaG9SJyr8sdjlbh/xTNXhITsoYRsaTG3dN6qnpc8R0bfWeKK6JgYcoHE1x
V35DMHaaExNbWn3MyrtmhlQJ2xLkPUiGtE9nsj36ZG9YvtZyU9OmHLRlvG6zeYoxzGDeSOwrV4Du
HQZKWgxTJ92ZcLMacjxTqYmGn2UjA5a4C+U9WoMM3/iOcfG0jD05O6vtl874kjllJPvR2k2+qJ9y
kFtMMAnMGnK/NfZ6feb07LhhpuyoMKspPskYSy7sn2ZwTZEgEsL2VNO1zM8YS52OZGw51OAgo6/1
JUGY0D78h0vZN7bXhZG+vnAGQCdSAKSwYUO150jxtehkWgRGOXQ6DRXfILijcR6UkrPoUAy43W7W
2aQKVvPWk/CDAhAeu9yV8pEkKY5squy+jMOYjkuxci+mW5BztrUIp3ZbK0DfwW3W+ITRXdAPdBTL
sBeGxLckPDPTB5CQEpPaevHwGxGLmRar3041Z1xtp10wxUGnFThBvnQqHjtBKXlGEfEhukNWxG6d
KdTGqauLy2WujVCL4dtV5UeMMaMqux1X+1WYVV8o/AiHxeU9Yn6jq4pwFT1F39fln8HRs1S0HZ4E
XBploYyy0jYZ24bJCcf201DDCXF9vX71zVVl6qOy4ZcG4r84AQqb6jufvGK1q18ijOy21l/LPpST
8yC8k+4dCDMhFSYmAZjJ8fTNwSWI1LROUkFlFB0srtqpZkgta2pwslpLfx7WkHTLhjE+JfU8f2it
uHyoUdsDVZqjuheE2lfmJciqwQOfaJ0kyX2ddOhooPOVGfnO6j+TvRZXHYbss7ovumU/x2kgW2Qi
6dt1k2QmpnJ/WKewkrqfTdfTEyXwsyXG1Q6piYNj0/OgNLe2nP/imMZNxU4hihIjGJLq1pjMT0Wm
dRNXS7cXPaF7WSNiWIWnWl6dnjhqPpcrruO3WUxJEEfSn2BKXj1GP+t8y9vz1jvNp9L+gyMcGf2g
5xldpXCKfzoGY9nUeev4KOCM4VC/CTI5FbjRYVFnBg+yxaQjU09NyoCfZwikl7nSbK+VJy3+UH/V
KX+9rUrPam8XjZOoj/GEkB2r1l5a7E3J1/rYiTqfTCEghrV8x5+SQrBC8usO4kECsWtawuBDMo8t
61rWjEv/6d/SRX1VPoTVJ9xbCqTRlXS36f0ivY/ZadR6B+ZYuw5c1lrsAlYwyYovdpIEeX3u+NeC
j7eAttl9cRqzsMJ6c3KqLGhxvLQuShbohGcjKq4MryVmiC443gsUOvWLjqlUdJta2RtLe8r/pbof
oTqXQvWkoESsN9wWv40st4sIyvO1ZWqt32XKoSybMNMDQuAZdZ2H72R05TSMsl8h+Yq253j4N+Vb
2Eh+hxtV49L6VcCEcYdJsE2kat96VnOpjY3jFDlbDAaW7ynktqb2M/PLmrJzoeEprPNlbA+NoIOG
wFe1cpaMpZGH+V1pYjrQW5t53CVr5soVFlhZckJNHLR9clTNo37RmiNT5CZGOshmGtf6J0wtXbYX
G68lyER16adQ2kiEz6HqsQ1rdfrwQ5ftKRMExvZFcg4YqrReSitstPdEYgCxmG+6+s/AoDcDYCKk
fuYwq97VjnBCQffU9lhWbiL+9DJ2v9W3hX6u/Gumqwb7rzBbXnsYfUoaAMdJLj/AmYbkEjVhq92r
/NRpx5rpeSTgJdPziJtEwePSW7tQkkMKgq3+qSKvILe8KF0D0G7wsEO1ZbCqbBkeY4g4wieT7iZ/
XEkRGXGL+lL1KsesPwoALYTojifKkYYps3/UeG7b7CQs2d7K2ja/uVT61/pXa/24fS70UGUmn5x7
Ej4GJjuwNB4Ua7pEZf1EBKetNDxMgurFmxUFJDAm5gufxaifqruavMbLBa9hYXvpFCqbJHWytDo3
A308TbWelEiZxkAX+XDbKXqrhI2RacJbtFDFKy5vQG4OhVUERpWx47EItFwpuQp7FQ/pCufwY9nW
rzq3ZEERJic0s8WrVl/j1a7Lp2hgyZ902plK5Q0gCRRV7J8Jjlyd2Lyu+d3aNsq+E8z61F2Qq9mG
cVzra6W8tNFZo6CtYcEKX4ncSd6VxSFlznpUAA9zH9wqq8L+VnMOYs7cyyxZ+pp7U/mG/jlu+1IA
4w3azz7fzQz+Gl8K2W8ilyZjg8snn8tIglkk5kz6V6k7wE27qPda6mPCQgy6ZfjjL7tMsLxB3cGA
zlQg2zU1Xprqdyy+9LZ/Am9HhaD0x2Zw1Jx3987fWmUfi9LZbQdlaNwQi1q8vt4SdwlYRFM/LeXH
mp43HELi976K7VJ5yqKgoh+PbcN6URcX2M06Zx04mBIoVYg6yzE4qSYaMUCgggx2401qDzqyozw5
TJSynCO60/Ws92PGvT/qtPMSZ8omuEBDlBRdFVIB0Syn7EdS9VgL0cJEtY0zO6iXxSCb5UfcdfGX
Wv+bi/e+c1RmijChsS5VXTlY9OpgJdKhr8FR9AsihqkirS8wsiu9UyVzbeqFbSivJmVF5NSbI6KI
7Z9avCRLLo+/XLsq9bUsHD0OYuVHswpX05/z2CmyMOmCUd1BcnANT4YzE+fQvOAbnBXYlgmntbr3
hEE35zG7Jv2bVgHgHnph9iZmBrLic7FCRfyjomuF2NGpUmTqmOSQb4yw5a6woMFx2pZUDLtizVO9
iNQjdtKZ4Ryp96GO4U/4fBi1kG+m2f3PXO/YKU3iZl1gZruuo3h57gmG6+PfSD/o0X5DBJu4RhFM
P21GqYaDE2P6mpe8LgTJLq7cX5gbphbsafDkZwvE/aiQ42vSogAuiezllCsw0EFJhCxs48Itutdc
J867hPA4ZCNFoxEK/ddmGo6e7kv8DomBF41dhcSZpA2Z6zQwzvniqfLr9qukbzKZ4ALN71vEmDzn
sl45YsnbJxjRjSvX4MQqT0hJBO2nB259XlUTbNsuMY3vOEcLkl0HX2BgkrhOGIHlZ1G94YAb+Soh
AQJefOYGMiIc7OSdrP/Ll/fuWnOxJLsU3xbKtOhXL95mlMBAWQVHreooQ+Si0Zl0ynNgR/APe+7D
FbWkZnzEyqlXcczJ/TnhIS0v8nxgJRQtGKGjMI7XulZ/FgeknYC9rqy+pYAPxnVaXNyfFPpI6VWA
71ZBkoVWd6cFSAwxhmEb7W8dnWdspa1Q/dDBcxLK5t1qXmoCI0dbN/EdeJ2F2kX3aG/rzwMP/ED2
a4hHcXlakBTR+jd1sPZek/ni7NSCG/VeP4TYVovppzmFeVa5ywwTJo5PyhTZm2EGcYzPfP9ULeww
2k+NZANUepesucWT1zW7dt53Ly2hrDjM/9F7Rkgh1bcYtaLpRfcRQfmH8TfmbiI5tYhD/U62bKZ8
zHk37Qf4g9GTuaN/lWwv/ZYqzv2YCcaR6o3xpzm8L9KT+qxgQyBPT/27sgY1f5HibesGVHmrYmlH
DUIUp0MXH6WfmyI6CpItzBO0ygi5ksFl6BZ4DkH+gOw4ei+x9iWlnJTeUB4A6y35N4ndov9OiwCk
lYhnc3mRhEPfufmyi8SAhk//U3PD6T4y9acZvwB5yTy2s0+ZkvqeVyaLrHloGpQ6KEHei3O0tGGn
n+CxbQLnVW5dYQSF9RsFfHC5a8rXiAOA+ST+1fWNVqLQd2pc2+1y0Gqu6YW+NTTyf630o2i3B/6P
ERQnm1xe/wOWHktOtbNjmuywjrEcrd7BD6DiEgGGku1bz0KRSEPxpeCVz3zzxoB0fgdvtuFajegu
3uFNekIO9SVolxetuGesqaTBTByr2vmmhkNzbpTAWN1o8UFLEIQRBoAJd4m6kV6G3YW/UdCJYSv5
rDdj+Ry5FuLjoHlG5IxxEDWVS0RvPd+3BMuDg9XegYrnf2PcOvW7qt557WLvFjiV68HU+UDVMyMP
35t+yCJiDXSwhNFpKWqElre2vmrQM+lrL/xuBNizcIwV3uPwCCJQHzo2x4pLR2k8S6rdsfzB7cGI
vey6dW+KCr4icRNivf+OV5yQ76iim9Wb0EsJXP/EzyMBIKiv+yZO2NIOhRZk+a6QHIvalYgcE3ex
ITBNzmi/oPXlFCL3Wyh3+RiwNfXSB+EWSDEETip80XpNvtaBTr2Em5KdKdlpxllC5iefhnZnyf9m
/nELJyNscrsS3qLmpfmq5GgfZS8wJ4+mxxoR6XfYfPXv/UkF0u8WxVGKp04/SBOXucTY8osVvS0J
opDa4SVQq0kU2pvmZlBinMQ9lbMOQz7Z4vQwQErdvEbbzX+tjYqqeVaX8rDoNG2qP7O2csZQbeFZ
Z9ih/FUV6aOWmL0twPIWiAymqzpZ4eY4rJU76M3J+P/1TmJDTQLUOs9OQkpTXX+p5B8wuaI/Ga38
LgBA2II2PjjsunT6Dtaea8gEedbKHJSItJq4f+6Udt+vSShXtaOPza5roj8xaz6tyfwW5DRooZbt
XE8dtd/pee6Xs+oZpifrExeLXcW+Sjd7RciEgNQ2JbdOfuTkW0aNIB8iM6AFJ0W3U0KpOTxguMQV
9T8o+/KHGPVdqmC6zcxefWnvYxt74/o3ToqLAqXn4gJz3qn8ZFHxpE0Zg2VoEwf7Nn/SvE7yN9Ov
oFq0Mf1b9L0MdbKY40elejTjbe+o5nzKWzyYh+mwDmziEkxMZrwGkFpOz/XN6j9iTfSzGVu3Nvdj
I38CAvDz8RHfJd+m6dHYA9QuJBo33aNOFrH35wpausWLW47XZjuBqUXb9CGZ91TJnuoozPhqTRNu
qnDHW7TLuSYwur8myYl7c179zaLGOmp/8fw7o7SOQQBsCnwsKAxXUg8z0kUFt6wYRy2Ho/ZR9MIM
Dw/0YQX4Hq5zvKum/QoSC1kFlaDET1YFfwHPE2rSYdOB3GWvyTkFt329AhOF2wYbd+IWTkfH1H11
uVf4bXd2pHs1A5oRKSbBJPZhvZ7rHwPNVW5MV8BlUIppugrjXrhtw5E4C2YoJ+NDM2OerlvIQWns
rCZG2/CrY5VSX+T7ooRljndfSMidnZPPzak3jT4Nt9o9q9YNtQt20sgJBPkus/Spk3lHs+ou8SGj
yhApEPBrMbFSgzCKMZKq7HniCwGv++/C+BjnnSGHK05FxHUtPxOawBIC7zJxlqsj1Vrp5dDE0YLf
uJLs+ulSZq+Wflrncw7LCtCr7dUBvR3gbut2sM6tX4wpaP871jiwJ3eKPEoUCX/Gl2m9tNJ9+LN+
ilS3x9TTo3/NAoCVpvdFHz8kboaVbx6Tt7r5KlCCWfNh+i/3d059SFFlcAXGu4bJMY/tJFFKfORU
j5SRhQ9+pyy2tbNIqoouRR4U1d2ajt3kCcVFhFse8wPBxaZivq3vLajnr0ivDe4ZND919KuZTm7R
9KNVzkWH5y5q521xNZ734uCcqzurSuHqVK/pTFqSVHpJ+tG0J/Hb5GvG3FvKn6h+HXF0VfMrLSAk
JOyRqp62OnMHlfuTicFe2sd1f1A7OEAciaAYSzHcJjoJkGOgPp+9PFA7nfTiNd+g05GzjIgDit5X
ebzFG9Y3i7oeWuo4WXet4bhJl6J1lhnT5wCjDV89RMYju1v11vZjEeH5HVX5XR9yChQ1lkf3oSBb
aSk2Hv1NLlNYoCIpnBrEj5IBpY/FoG/20T9LtCaNMyi7ZfOUm3Wdutf2LbMc1gMgKGCFFENuCX9F
9YkrWVP61kdFoSm9d8AscbYTK8tdKztGIVu6imE3iejK17SCDncftdvHuvpRtGMSSDS/W4LEL6Dn
jFjDFF0sroNa4qHPgTrsm5GOxiL7Qz604zcjuUcDz2918wVozO07mlBLVM/zh/BwghmOAiqNriFQ
c/BTDg0xXGiV6g2jv1OsoIp93DOwCnLjReNpi8/5+tGm73HiWeKnCEWXqm96bgXacRG9RYd7PBQg
8Bb0D8EdYqq/WJL4PZbCIW65aSKMHl9NsH2hedczjlk3Gb8kTNCnLyzzk9yl16hQGZrHVcPiSufl
INRXf5doX2ZCIMJfJ1Eozjyg7D5OrW+VedAacDgQd9ulQUsXQ4AixJ6OTcQ5Ebs6W7up/2XJOQWZ
jmOnQ0QSdzuzK52VdDYahqT71oRnpZwRB81o8hn3ZIfEBsU70scq8bOtooYA19a5pVrdM/LZWzX0
OEUM8KDkl6GY7UYyTiOMPv7OgqPIT2N8J2ISrju2EEjZ1NuT0dHe57ekwRFgKrQODRSIidzscp1w
G5MuvCz8hF4R5hnEZHgzmy9TCliXNONAisJ86uqvwmJNpAAuVKdmUp8lU3Yq80no3cejnp7U4VLy
C+Pii59mZMgYzadC/Yka3LLfMhF5vkQDLj8L5Mcnmr9sAzZHNLvUyRGqcI6Kcif9yYD2VuKDjLTr
hhwyklW30t8E8tatQ8NRuH3V1ncfx49vObD+M1QxekybcFIN6u7UkdXbvCQov8oPrmxTAk40dHtC
ol0a+WevA6EWC542b+AgjOkgIIMYeBf7Y5X89fDwK93u9LepvfufUOWyaecRaj2mR2s5E0XTfK8p
idLufSryvWKiyUqyvcwfHpvGgVjMQ7lI9xFPgnlfqc9RflXRMsbRq9jPvbtZ0mUcpsjr5Ee1WX8k
RRaUB2H5sCTwa4RuzshHGV9T6ybLk78U+36Dp4qeqhhESXka4n0twxzeJGGnmd5mRa4+/Xa1l8Cu
6Eaolg7VrlaFqfCSyhOV9j+9/laBmNIh1FToFjvrSJysQN5zHGHL2zAP56yUb4UKVk18WVLuNWwU
y39qh1xiWEVYZ+Lsq+1r7rlIE+uOjTV7bum+9SV9ESy49mbT/Eqa4J9QPipdHbYjO3wYNc414984
gJRwA0uzYO7G3PyKknVPTt9zPO4X+cVAVlwzQpC2b5oQP/WA2h0NRmoI0ymF3QdOM0WnSiF2c4oW
X1PExG9k7WbocXpXVARCbUxNX211qFrxvTYI71ERjtb/5Dj3ZE0JhRY1Y7m9beIDAuLIiUVS1+Vz
kcDkIoRSo4cykL5Rtbq30iJKTzCnvTpPzALgq2arlbwbrSRy2szInVFspyAZ1O+4M2IfJhTVwpqc
zAgBiapMZIdKVPfVJRL8odipksV8m8vcwazMrwL3e6Rd1+mZ9rPLDpbJ7ESbuhWKpOpb01XXIAhh
s7WOdirHTN9kEsbp4r9UuCmEFNGEMipjKfMTEU2QcBLChlxixmwZFGIC2/pWmMKhlYTZMQXF0/Dl
kNmolmsO91FLXanarcqXZsJ/yUExsBrkr26hxS9RUzQVXAmcpfkg6HAhrhXHwMhoa9pzlzRvui7d
Y+7NeJA9xOzqPpO0y4TxJjDBShVrAmGR6U4ZvEt1uALlQ03wqEySKez68jjNowqrFcF2YTCcmEHb
irxMBuYcwywjJxJ61e5aVfKSmOdtWNAko5ytLgTPqa+6aylbjskpIizNWek/rYyQc4xG2mmsSXDS
3MVCh6opzY8mHI26DNN4ZDZuTMH3y0CMLtrkZ6SgWIxlKURSr8JFMTG0xSmgOmcKhbNDFWlIO0Io
FG6LJT4xp5RSda7ly6rvhc6XrX2tBfFyn8yDSpop4wHstqEZnljWsT8Q2AGdpW5g9ZkAHqmgAZOQ
Zkletijg/pLxwqg613yFSVO6ffZLtwdfoRutB6fsnhtSM2K6mwv0tmAc1OSma16P1UTvWik4E0Rv
ys0y0lkU244OwGJAipFW0/RGJhoUD/mDX2NgO66Gq8R83CaMWzMc18QfUSCMMo1l+5rMXjuOu7ZQ
wlYdVLg3SqYMzSGiZ87f1/ZWA6eO5j+Dc5vid5i+isHCsEb5aLofgLOoq85DnJ6lelfI83GzflUT
sLukQ+nk/ar1/qrzHBohNJNvRSW0RXAZP8Mtal9IfeNYlfglWgGRj27XIH+xuuirq1oCdLIIEQlq
vEVSXaHWv1JD2qh8CAbsx7dBEndyltzXKHei1iTtTnW0KEUJUQvocKd+DfrOwO5zqUfrZ+oa0RvF
1XQFKU49SYt+pRo9KptaGXsCJZsB2XAmkrdQakrN/4A+SBpu8q0UkXT2JIIZsXVAgq24MIDsjn4s
/TzLdmNrHZJlgckj/AYV0wwhXy8x2FijLU7S1z5QW12rSM4m4BtzqrJDtrTgUsm1ZaitBR4Z8+ok
QMYpk7TbUCIuY/0xS5afmvkFee45T7On6DGgqIA7jZT3G3MrJaobXddFTxyr0debh0LsvGgHUc3M
24a0s551y68eol107s6cYJMfJaE+2ZtZ7iyk/hoFlUp3kjGbVKNSUO4DW76FXorKjpJtED19+pq2
T7XdyfSdCnKyDqVNQnnCjJ7gxvqtl8+LYVHrNC7J1pGs2fLAn/jXN1j/RfoxR4HQUShXBlW6/pUL
LR2MoLtL+VY1+YtkrvplheYGSyhozR/qbSlX3GK6GM1VT16FDpR6L1b1Y8NVKb6Tpf7d6Cw05R1N
iz/mjKOJKIgTpf1rkPLnzmS+p3EcKClkRQsKl4uq5ayDGRIbRPLSX48nTL9Q41h3JBzddJmqnzz6
TibgTrawuf4iMpipsMuMefwBlGIVJa/T/W30e6YjxOukBkb0FElnJRqSa87kpoIK8a4t20/aTPM+
61/NIhgK/X+cncdy28q2hp8IVchoTEkwi0nR0gQlyTJyznj6+8F3osNjilVntHe5bIIE0N1r/Wl9
GUnAmJV2ZSAXY5bfEqV8ph3NjrkBbQyx4tT5PKofA1Odm+TDWt08Ro0bafW6npR35F2jDeltNL9i
EdQxEMMpK/aDj+AJ9apQE1j+xDH9cm36KLEXxNtZA5MceLtmHeFSU1Gbwk/IMHvS2o4lzJO/OHyR
nSDhKlGByHTd+VtAsl+isL3qizLtDmO3CdydKo6VEc49tpiofW7Le0gnqOUugUhd2inIG6JTG1vu
XFKMZStzrMHQ+G301kr+MaIa18tdL701nb1k0z4HerGUuidd04le7fAmaE4aScbZoNZLYuQMbcVO
G589UxjruhzJAKH8X2RuA2+qnPn8VvXniJgokFm0WVTfBXRiSTLuPYWkbnAKDRCobkNo1eEoYnNS
MSmrRF7H2fs4kPjR6/NyVOeK8lq72dbuY34HLtjo3bLQTvEPqwkOhIdU/iQNAli1mllg8jVejUyL
AwcwfBxMLKcgHfG4tZlfrY5OkvsQJAR5J8Lr0BXQ9obSVyJMFKSoGxHaB+HK95Y5+TAZAHYUrNt8
EPR3m0K0p14ecLe0VZATqgqhncYQ13pN+1kQiGJWA5iDtmzbP35hiXuUAcWs9dPm1Pgg+mz7PbyW
5yuDI8v4PGyAqvBObsJi3ub6s4UMBYNHZhqnPNVWAT6XbYkrGeOKlK5FwjhHicK7GQQLdkRE2auu
70yJTr/ynNzfYXyJxlZCvLFWajnlAAQdKYN6pXr7nklOuaWLWaGGx1RaxAhEmoyAOU2jXbQkmAVZ
4HqMy7XaSkhaezBACrFzI3kPXhs7Q6+Ju7of3nsJ3FAz5NIRKurhzLLvC4XRaXZ/D+IalS/l1ClX
qvcns0mZD5STRiGq5100z2zrpFawyvFRdR9RqceLKHwrGDjSvzQlh2ZePLjirBFgjZ6wkZkkIJ77
6NOl+SqLF797VdjcfPFYmy+9AaqrPMmAhuGkCHoJdchijes4vDYHu8M74PpFcWcNkEyuEStrK/DV
dxe3agJx6o1wcpnrOjbFldwutam5ayDO3bGwQVKtTVdG+ns9FotOLTA0u4990K4113KSqFceZfHb
baQ5x4JRBMEzEinmMpgIMkott1AEd9JHKXs4UML3qkq+vNEHJXvJx2pThO6zBLwgN49BDyTrmwhu
KiOO1r7VqywfVL2Z7CS8fjP2IWFYCkYA704317H8OfgMGRQaumLtMwnEHvCiGYUMnUxtgi0H6Rv7
uJGxYVqrNP2jpSYEY00kUa80O7n3FcKCP7PuxWzwCYHJ67rNeRetqiFZm6B4XvOekZLe+I84sZC7
o0Jsud1sD91T0yEN1eWUbiV0DBAVdYQdsvRgXVNGg6CDTXXTrwnLZVqcoWVjOnlbvFaWfO+l9luS
JxTQ4JfmkEhoC6ZwB0SPqyQpn2uT8g7ALTTbPYHEobREN+7V/crCEIWCWYcQEU5Z0u2U4SRTZ0TG
zJegNyC0Ew3Vi2Ei/85Dw/0F8MsGVnyZav7R8mTRcSg+0lHC9qITQcbAJNK91BwEY2nmFf2FMxQv
5DqiZtG8edKBcpKW3GDrUhr2SZq5JDPOCf9VonFRt/WmkRGBjGLHlNMZtuJeQdRSinlcB6vAHZhj
DDwjvQweT6xQ9rl1BwS5L1uAb2GeFC9bI59OvK781TNHNm0y/EOo1Uh4tmr+P4X9oFkexhXxTJuq
ZGEZRBvmfzoXIC/r7V9NVEI9+3TdEg7nxNTBZfR8iTmhJ+P0gKy92FSxLdajXQC/+vpdGoL2UQvJ
jpfZxV5rUJoJpURsLG9dlWI4rJwwNOjqPN7CSm6pS3GiVAbadN+GLdTds9mZAEiWcZAs8WBFxVxx
D9lQ3plU9Jrwl5UALBZztrFdZFOvQIB51UsRIU7p+nWma0eGAkLdPcFDDngsVl33pRbWLgnthS54
wvBfXO8RdLdMurXXFpuAr6VUaPjbp0zplkb4xsa/HrJkF9jW2q1WNMd+szeeXDQ7ec5sb1QrVabM
XbDd0WrnyLC3vvvqluyOvCiIa/xgvMs9Y1nDbut9DxQrnnIi4rKOqTTmyUTqjd0a6lmeF+OXjlKr
dptNkb7ZzGIi/mGqnDq0celvu3mR9IfG+o0OzA/ePRkiBR1b4wTSe0dOt27a/FQQjZLREdHgdHmL
iSxEPQ7nBsQf6SctfHW7E+VpVoNh5axiRBeStZRr6UHNyrXta8uS+Pj5MHExWu9t6NJXmkABP2Tr
VnrpimhlkmRrBzu1f84xI6ktc910eS6CaqI5TCUu53ErAUZOi75jYw8JbGk+baPz17rqbiLDevOZ
b9sW8aq3dMaKY3hLMd4kCPLUyERlhjDBVHYBdZCOedOtvH3VPnRdsMoHrH9mvtWwEGAKXBCoOPng
G507JbWQnciuLH1Gj9xin89Ay2iTPKPfRqg9DFC6xH8ozQ8peJBNB38R8rXXQf1Q808LXl4pSHVt
XrN0xAMadp9Dn+Gtz9NXJQtPeUCIbaXVJ6W3nvxRJr8gGee5PeykeJfbRMxVTLcTGwVULKSrnO6D
5/M1LSyIJc8JQ4vs+b8RJXEe78COWVvsnpkVrbwM+XkElblv8pPvPtDM+Bmk8C7xJtvksmjCRW2E
nwbAafcwSE/U+0HhnloD6qonAED2OsTWbk2/ASRP/7+tI3TgRtedZSSpI0pbe2jXNc2JEEE8U0V6
UIvBGY1kO/iGes+8LDSxWo1nMqj7hWhQ4CqKx94dK6vcGD5VYX2k6rsVn0bRzONSQuCiVkiyEts7
CKN/R8GeRfaidRGRu70MqpxN1VHmJk9KCZpPC+x4Yd3wXqQTEz6lO1DZ9PlAr0vshpZCZQ30xLln
rWWxVEqGLAaoS9MD83KWtVrOLVYz2fi60HZRArlcC3fbR9qDHvrLyNAcz+4xYqzycKVIKEuRtje6
o5arNDxIwr3HDFEHn11nnb3hl+H9xuoLlU8XahqSo/r3inEOJe1UgbOXVn6Qenlu6mKZmbJ5b/UR
Sijf0pY0cQQ4Jd0SK+Jb0OG66khoS0Sov1tuRNpsWzAMNO7+v1yXYkSlSkR7IgoJ4qzACtw0PCej
X44+miMMk336IsQ7yr9R+8whCzQkD63TS9QwbCj5szDHR3qmjcmpkypwI7YnH1pMUFL90Y/RwYp3
QwHT4WVOkMZYKyxEQ8M66oeVL7yDhNag6MO9EeZb1TPwyPTGsslV1cH/s4iNAtRJ3hYuqEGQ+89l
JC/I7+UW4DsJUAxn1bJOuoNXuXMPeiUbB3T5Y+hownLirENDVxXKez7apg+0QsSr9FJZ5byx2VHX
THAAuN6oiNs6pgGYuNWc2AOkPWrdKxtvo7yIYaO7PLQ5NkuK/fvRJ74F1fo9BXbuPfB+6PYZPbeo
NjYtsyse89SEjXkYzWWf3dVUEkoBaKDXq064D6yvVCZOT/rKEMlrfTQv9YZVEucIE+0cqVSYS46i
iXoeeBU3WEmTbVx1ZNEB8oahU9K5e4FTwNcUXbe1cvOe4Vu5UxnZuaoeBn+laY4eaLschFjRnuoi
o4T2aAQWWexqs6LAkpYtZVhXTfTzeEpfolvR0mPYNxjHX7C0bWw5XXlKpK5GZfzszfuO2iwfT7b0
O+lfoMNp0SdHKENxCOY1xDh3s3AJXRsPBrpNsS1QPohqLfvKR1vliIyTbQ8Qo6Zb0f72tBH5efBp
qTFYuMTZZ5ML9lxnwb4nBJyBdOLDH2nWXG3c6TD4I7VE0x/xu4CiDIuBg3w4SizsVjawIiizoOl/
YRmq7d+B9kcx12NVnRLjCJMJTTzgN5aKg1+mjoYjPzTKfTyeSj1eMfN1UcIdacm5TF+t8HkoOQfx
motd3KFlL5GLa4eSbKqoFICUE1+xzCysU4ETTypE+FmDohUVWjVa+1L6oxGZG+MbNktsMJNIqQly
vPligYPIJ5euqtfMGZongb+A4h2YmKjiuF0iflZNMffa1snGg26m/GUYORdCJOBslQqgRYSoWBLT
eD3kd4l6p1LfyKt63JIZC7A/G8lBsnoMrePzRHx5iyzf4NANQCWNDYCRrq/q9lg08wSYy3vQvUWR
UmSjzta/imk2FsCIiJ4k1B3oJFAq+XeIyWeR9iHon2ET0FdJLcRriUNXOjQ+UhTG30aI8WyaclXj
GcEOBEcYTcngeEVZUbjJPKjSZTd0d3kFubEPml01vA66E5rGXI12dXiu+r2JYFQNjrks8Wr60Wue
6BtLCO7ep52fSindmhYsb2mjysQaKX1Qdmxoy4H7MGqDIy2q2HfGWmwz22YsIMYtWtyshtfujWdZ
/2MkKboucxt441NYvNtKk+BbwepQdIqDO9UZ1Br5Q7SSQgSyYudNv6j5oE3nyaOXAp3G+tfo7iKt
8ye5be4C6JjGIji63Emth01MWvil9+iF01sRnA072BbcadVVlrAuc61sNrW2F/JgkIhKCRt6FdP+
orVcVwfMxhR3j8LLfmHUQAAAIbBkDNsiVDduRFByayAqGcbUGdoPw9CAixrgAS9fkYsFnlrS+XcN
SeXWXLWHjSIPg1N0OpGc6V0WxiSz+FRhaVuDrpit1y9dUTNrraDtLfpmNTIhTItK3J0gT01fPQVl
xmqvPJkJdwYZK3qtqidPUsynKbdPdkz6e8drjWZjKwAHng2WoNvoNkWPTBQLFJYUaXgpxiPSzkj5
FZXZfKxIKkAPX8A9v1oc7b33UEACGRgn7HLphuW7Xp9KE7PEgB+s65OvtMLsPFQuNWqDsl8pni1G
DpdJQ/nV1Z++pt6VhbIVUxZEnpxysovMTATrrD2XAMdwaqMSzTxAMAFxbCkci1hmesNYFuZvhhuR
cxT2G7f78rAo2z4NnO+e7ZYyKRVDfkxLRGr461s6T+bPGnj7OuXoTt1jDhWiya+xYvwi+kjKmk0S
h6+ahx83TYZ7i1kCD6Cma0rPWgfzak9djPBJwdWwqFhrZXMviOtBth/4n0O9UQNpIasLYTUb2JVV
TtBTHicPPnlZ1E0jUjWyBSnRmcyAum/Q37zomCSOhzwbVWgwoG4YTgGp5jPqbPIDkP76knVKxnGu
de48rBZ+VX2qdb5iLTlt5e8aOictkuYG7KMVQ10X7koFGfL7B32gMDMfBKirU7nDOLeSmBKbdCwp
af8k0wsXLBlbttLMOwQ7hfvQ6QxlFMUqn8oLULcif8Py23RLEeBmYz6VCUbOb8V6UKhLREQig6Um
zyizjjIavpD+QokIczbxH7tl31NKYHnDv+gHsTOmKef4WB2sTpo8kWfQnSx8LIolxlu8+KcAMnSg
e3tCL0p+gMyv7j0V3xggw9JLHkWzcId7hUwWacOyxNKa28tSeutqhDXhsjHmffmG7ttjvq98X7lb
v3sclE3rriNPcvrg5IZ3MdpT2+nVh7hYDt3vNFnY6XsAK2++BQbk1HMNixq8+uwV3bMcLyyGUHV7
FYBTSomnSelnx4r+Pjn1CYi5UCaRZ3DnWRQ2x4hNw27PpuGk/UFtn1P9QbTmUfKMt5yzMxYHamBH
bg9Qk5XcPBX+trFfNIrlHBw8bt1sUdmmexRNN1crHlqAx6NRMYHRrDDyT+8a62gXhB1WqOyz2NJ3
2mSqLQpB5Ce0+Lwk4zxRKirR6mAbSHvGkC1qTMAYE+1Yl6ixtGxYN5KAicqqrWtlbAvNoK5aBFjz
AtuVkrwU8mccDqsCL8mQM6W3HEcCcNqAv2TsBs3dKGG5KfNiHUu4pWJppWACECTCJHf+NA+mX/jj
b1/MhRse5ay2gZjNba7IdB4K6mlQzY0N6V8B6+Xdqx8xyD5VKWBMuA1lpdnWQ5tRxSMH3pUGBdGA
Ha9I3sidu/NlmugMT3Don1srZfsdVoKMnD5Z1eZRU4+qthFAQjCQsnUX06pXw14YyswoinKrW77r
hL7xC26CwBFo7tInQgpi0eeJt4r+6aliHeLxikYY7QgFPiyH32oscW1mqniyCMiSw49EoHr1oWYG
VV8B3+Y6Ra0Yt6UW7ROtegh0JL9S/CR5wc5Fm2FI3sGoAm0mckxodbi2hb9WRwwRJKz12eAQtdFC
AKZnsn9mWvmch/gZukUm3bkNkdFDYszzyX4UwRKfG17Vls1Vm5zKZsRGVxQm6m5T0/id9T3oNtR8
NnPpFn21xywQVMmsKeRfUuG+SiG0MMyUaZJ24Bu/TQ7rMl4oCPPtatMHSzOgXPGHP14Y7lIbBTtG
BSooIwOkGyZlZ7pq7GZhIWPzlXThmmffC/Y12hxDBqWY6vMYB25q2lulJNTpUbWIkbPQAkUAuzBr
deGEeOKZYW7gLqykZ08tHRtmoI59BBtnj2+ErDs0Cmcc4XbT4XdhIwORoGQIfWkHDFEiubNADUsE
pk2ApAhV4EyDD0zidFHpxb2bpUcz9k+Mf970iTjlzT7sCFVqmi+ENKG0FtLRiwyHyI1fiuvv3MSU
55GPOYEqHxrSnoFh7SMXjVPYIyj+OY5KuRJ/r18E3kVeOiaW3WG3mcnzj/EFw/Nsikw8dzM8gzci
E6/EUV/OCM6jsDVk1UDBpy996TGv72v3+cYPmFIL/5GmdTkouNB9eYg1VdnJcpdPAlG13A+qHyJF
NGCHlCEvXpuowxprlAYVvQ/n+tV4AlpJH33UBze+x5WAW+0i6jiq1bRsbdQ5Y3+Y4nNj/OxQgMvR
Qd+FT0ldFPGceelwnq60D8Eb5BuXtq7dgukrfYv5K2vNHE2Lk6HXCdYlu8v0XBlDXr8Ay0Mt/RAx
nhPuBntt0sS7Vtt0ysZs3vuaoIOKF0wqVrWNVxE3SFD/KmJ1EUr2b06xyl+zfgHmUu6mOSvAHvTq
rBrDXB2o1Gx+VHHvDy8p23D1rhXKOkD/IduYzEPPfPe7J85QzE9YMucCh5mb94yeaNahIW1jvUJe
T/L72FDRYpznxdbw4icz03tkIolVknBWsLLf5RZbZboumnKtRPU29SW0SDpDWqkKf8f0B2qxVfmz
PsZ5p8Hi/vxI/z66f71a0+v87b62eRRnSSqPDGL0745OsnVP2SqYfTjP1TqqZ/IKaYk8e5HmWOvQ
ys623eyhccQMcHrurf548088SHsZLfTi52+k/PtJAz/+5zdKzc41Gl1J9sOZ/RgLofmV5EuV3Wmi
C+dAOlTEP1/r32uWQNL/vJTl+nmTSlwqC31lI9ISqyfpGP0Ekf98hX9Ht2rmxdZTS2XqWUHAHfqj
L6SDiRI636O6vBHdPSUV/vfT04zpst+eno68xFPAhfYD8pB4/IirW1vOv/dM7TIu2bWrzIyrLN4b
6iw7cLJTYGH1bTgv/wyPOie64bgv3o3xKlduk3GxsUgZ8V3BwO+IqB2ey0fpHgh2CibMblxANa/t
XdMt/HarfCGplWR52p2ntmuSz2SUQ1Lxi8EFv0pLneW2BujtLQCEJ2oVrTRa5CDs8L1pdHuEgsKJ
xTU1/7aBBG1paNYFYxQ+wuoloONLyMk1ToV/spV4beEfaDyy/Ae4y45YXNlQD4inT92nnD/Fxq7/
YwzTBSxi4MZ1kt6H2rNE9ma+QCPlHWWfLLRJdHJQO4Ft7qVF9ZmaW1zUerNARHtmjvnCeoDrGP2n
wVjKhK5EhNDuJcrkxrFoLNA1sFFtvddawWeAyAzL62LUcfIv0w4iZUXs5f1k0gX9/9NZKKgwtM6Z
FyTvtU+CDfNT17xrnPZURGw5SbSLoRHH/AiT3+ekR0hbZL6l6Gcd0XjtzCVhLAVVA6vsnq0XRAGG
dqdRHNGFNO0aQgwbZdVtTNKomugwZb8l2mNPRDPiRPV3lbO1gqy4iFSYZjeiwuk+DB2Vu98sg2Q8
YHylbvF9dSbLJtund4pLD6eZ/hyr+ikI916G0so+JohaibkIAR6rRT1sKlVHHfwg1EPjfjEiqe6P
Wl8sjOJjTHcY1dA/PJc4+0zGxeRs+8Rz4bVSwEfVh4iNWikeSj1oyHMXD2rensom/VAjy7HppBUK
ySQFOSD9kMSRYRcZ9pz+NCgXPfkTQBj0BTMRfqhuSqxHvvRh7pmgnnvrxH2v5ENKewYYlOuCRGQC
1VQychDLraOYs0w7UBmNcD4agu6UbxV1KzTLiD3HkHScnNZDY/Se9jJgMcEHGFZP5bBt0p2KbqVE
QY8yswgJEwhCTmWj+SOIAnRlTLR6N2fQuTmCMTF+EWeM1Z8afZ8kZ7KFFG9jmwQvBQsakM7aFRXu
xgi/pfdaqcEv4fvPUbpO5bmdP0X1OU9VR2m9e4luImlbjPQMmEvF3G/wK1Wav+qzaIakPkdY2yTZ
w8/76t/xJf+982ES+s/lzCvSCnvIEQqT8YP5iTxQqX0PKronNLAt8mgTHtmnDRhj5Szpx0QhS4A8
UtQVnV/OkE71Gn7WCCQtdvddYf2RdFTzST1ZfN5zgFMZsILusCXE3z8jZyd2Y+cjk8exEzXIYs1y
jjq4sKiRWR7RRqkqSMB9J23reC+JbZtsbVNBtPMYw+PGSK7i6pwP6yGsTi0wY2xDAOVNvYqhA2aG
75+NwP7MXGOeid+Vu3MRkcmYRpL6AaZhkdf9Oeq7D81t13o/zDVSGfqYEGrVO+jjW59utHpvjeP/
dnIZFwVXL8ou1YkC2SOKGpEQHsxX9RGp/vhu3IhuvlKXa8ZF7REVkiK0kEt47/1n+hn90f9UZ+me
RqtWVuKz3iu3rjTVDv/9tmjGxebPs7dUDQH8vvvD0Dh2fxhOZNX3qk5i+bzc+l/NjRzjayfydJ5+
O2ZCSTZl4crRXkrZrK2FrUk3Hohy7aOnH/fto/3OVYfYGqO9LyHFyzwi4yqjwUdYxaQiVjIkckBI
RpqMxqIDxHek2mLSo1k1h7rK9FUW19lWSUf3RqX27+pJ1y5+akOubsxMLvXOjVgtgcQpysaNNisj
rvHnZS7+/Zv1v/n0335zKtvo92Opv4Oowy9GFGNJRB/iZAKDDS+ciUrHJx4v0RvtU1Q0eXQnBZ8u
+fSSOyLo652kPYxoxaWvqICJCKKNV0H/ldJSpFs/YptV4AdyXAgVuG/SOkZiOxry6WDyexTpyoUE
phMnaTGqxL0ffyrKgx+2DsjpnEO1VPYVgXFaBVweBa9NesgQ8ZOoYsecGcpbyaTUpl/a0nPufyqR
fC5HyN8wcVoflaZCHrcdQtpIDdMMnwv93DJzvU4OSG76nFEY/VseEF7PVIwGAm2wt5KN2oue565L
P/vxSS0h7vzkUPbYmMAC4MpDaMsgzq35z4/gSj2uaxclrFwDyRhmBclUr3yJiENc2b8k3XvSPaxM
WzchcZg4hPZGR/LvUlBXpz///sTTtBsQ18i72svNB6uMqiNMJYaSJMtscvjTlBCZ2HKQ30UE6AnL
ON34oVcqRPUiSV6WRpk9YtB2UlXC8o5uuowG80FqqFtSVIOp1XtYKY+GXIORfiWFvGilCr1vB6zS
gIJngKu2HIgbL7967QtdVMWdn1St5xfazu8qCZduXLsa0wZS6TXIZNK+Aljh352Kkl9vLShAU5XR
wRhsBnodE/5i6f1nGcWTsCrONyaJ/OSnplW6qzssk0WklufeonJRM7d67GwzRB3dKegrpkVHTESA
WDMeyf5pROXe2MX+vjb/vRXrf3/st+fbKGoYyiTT7s3GJK3RApHLlhmhm9jo5o1rQc9C4sn5m4T2
2RAZrQ0ZT8PR04KJrUPVUwVfaZM85PGw0hGsJ0gjfWaRCiZKeqiOy7JZdyVkHj7lrsyhboj2tIJF
4pnbn98UMb36//oNFwdXr9uurEZ2RjRYB4mJ4mouv7vv5JGHkESE5AgNb6hYGxqwooNoNkfJ/2U8
5Oegfe+eJHoI2N6P7sCyIs5pNe4kxGz8fJwH/CCG0hCj9GGWhLKsrfAdNJv4YXVmv9R/ovgO+wHv
4VecHUxgN7qkl5IhL7SXn9ScEnqcgZYZwZlULaJtRcQE3nemFa7wGNQpEXqz4g3LeynPkhMppkJf
RNWZGJvR91CQ7iBb0huTJv5O+PrXfZp29W/PWh2UIhuJ/bojzn+praMtBNYdmtuZz5xxafYoGBKn
z80t03bn/tJGLjuTmFKXL00GdpmgDJHjzqhI1yCw079ykjn2WIcgnbkOhveuLbA/ruI5PtQjhpdD
vKJIviMXGxn1Ctp4E6+adbPzF2KJ6e5/fYMvzj1TeG5pZvwq5m3PCWdYqSv5jGmZZHDmwncOAVsL
c8NtnvUz3SHVdv71+uQ50ZLedkceQHGj1FCmfeBft/eiIAjGJurZ9VVG+8FPO/iM5tMtMmcAJXMi
IGbB0n/6+ZVXps/817Uu6u2S7SGKpmu5e+kh3TDA4jR8EsU+Txf/I4KqXhw0do1kqFQH6861sRMU
0UGo6DbTPlJvPLkr++nfGQnfXsdabgvRR511p0iTSbZhJlIRZiTpS0s7Lm4OB7qyO/wdy/TtMqlm
lwTzj0Bq8OJ51zj68ER/gEDFWnYm8y2qnQCqsW8VSVdOzL+vx7frNVnXFm6MPaJtGDZAhqlUbBMg
euIHidnpnFxlNk1640W4UvT9nW/y7WIaHLwex3CrHByrUX7XSAQwb926K9WecrGverqZD5GuMVbJ
s85tgXmTGM2fX+BrQOffqvrbF7esRGSm34BdlxnZVlGJ9iLybbOe47QhEL03KZtlC2N1jg7rqPRo
AgKDODLGPPiLxPCpOZn8Sxy6RrpEU9QgHpntzfpRblCSq8THDMhmmWpEiL4sBTuzUuVNLHx515At
4vQ1RqcWzz+xZKl41VXSPJnJ7CJHDEbbuhOJQhKs6xKWFsv274Y44nmc95g8Yj0j4YLQwp/vxLVV
cLF9wZOXI0pUJoJUhCWRws4eMidvYqYaN/b9K42d/ncT+Xavg9IwsWBxCV+LglWJlpLcdt9YtBbS
REOx5EXXW9VebXP3GPhls40TPIhE8IaY3/LRCdnYbpzV197Xi33LHxKECZbZ89wKOu9gK5C8DUFx
ozq+djMv9izJ1MxQ7r3hTir2zLtQ+6Wwyfa5NUjl35uufFELV62rZ73G6IYgLuEUSOut9q0qL/6n
F0G+rHfrIIkLVMt3piDjR5ftt4oAW7XqPuI2vPGyXRsjKF/UsJiB/VEdZS4yAGU0IZr+JGu3YaJT
0fk7YY/HURusGZn0jqojF/r5t13ZSeTpeX17Awuyf4rCVXu8iU9N8pqFN3Dk6d784xiUL3YoYcGN
lwWf6ynbKJ1CDtHMK3hg/YU53qj7r3336c+/fXczqJsizabvLqEcEMsgSm8cgNc++WLplySFWGXC
J08pdnX00Mk3Zn1dWQbyRSXSMN01cSWFD44dAqAHxUH3Tabhzw/zyhqWL9ZwWXWeJ6l8umH5M4aR
uCqx/aufP/vaA71YwEimei+cvrmNA1fGxzVlBqT3Qp8jaf35Ev++OZp9sYr9xPXGNkZopKvY8DVI
fZMgjE+ww58//9/nv2ZfrOMg7UaPQOJsbyLc9+TRnSmWpW70lrBDJhUKXlT2XjtG65CppLL+fNV/
F5/oQ/7zLfVjZHCjnmb7Jmg+skgzQMS1ZBXFhF1kUYMDhYTjny91ZRPR7IvVbDZNhg9qDPe4oqKD
/DQmGMXn0rl/0ma3qLRrT+liZedBIHJmwob7Wsso0tMiING3EB+hhTI3J8vg1jzkf79xmn2xvOM+
sBXNrQjFxWKA6ykOnq1+Jw1YBKtfrZ/fwFH+vdY1+2KtF4kU6zrq230ri+Cp4MHvXDtz1z8/kn8v
Sc2+WPC+F3q2l5fhXveWbfAYtkc5v7Eir330xWqH168lV4/DvURiamL1pBcvivLGiXptrVws986i
olNa7kryTGZ9ir+N3DmFgMf5SGzurX32ylXExYo3tLBFLDvde+itdlX+hvsImZ3hznoiT75+fgTX
VoW4WPeDUOp2iLlKSOJY6YQtAyrIspjhS2ykrYuRo7ixg137PRdrPQrqiCHRXAmZNT4FAEu8zKJa
kMBfMjDjxg+68uDFxSq3mQHsRhkpm4P90savcVwRRvL588269tnTn387U+vEsN0+SBKCJE4t3mNS
yv06uHF7rqzov+D1tw/HDldpKiL/vb4nMr/B7gfSfJKLhZ7d2AGvLGZxsZj1umnbNuUKTf1MKhxu
yRtf/dp9uVgPQ5qL3O8kDCRjT87xZ4V/tr6xA115a6yLVZBKZReiPor2oeqQByKT0EG03mTbcAry
Bm+NO75yb6yLZaDH+ZCKiRbJyK+T1KMWb35+Z66cCNbFW4/MTi/NoInwXCa8LkB1lg76jpjWSNXn
n69xpVXSrIuXXlPAPEQYRPvOC4lVN9N2OCpS2qCDZjtSfPC80Zsire0sXKBK7Bb2mGprKpaPqBbS
WvHa7sbeeO1GXqwR23D9JjXzeF/1R0m/Y97TjZfsCoWgWdMVvy2Qyh9iUcRJvM+J1LChQnFJECQw
az7dXxV+Yoa03ZIP/R91Z9IcN5Im2L9SludBNtwdcABtXX1grAzuFJUUeYFRFIV9d6y/fl4oc6ZE
5lCcmtuYVR2UJANLAL58y3vvXcSbN6VeRB/7RZNfpBTgN94fpvtgBHnvaZCvr6EncbbEOsgu/MXa
OeByWsL+CcID76M59fhc/X1voX6Uvv10l/rcaa265Ai9hT3BwKG5Dq3vpoU8q9L1r5+3967i7fse
JUT4XeqRUlrRe+dTFlIqQJVDtXykqH/nC/gRC/7pKjJdzVpMMRlwWfyRd4Zqauvh1yf/zg3Sb970
OFVW0C5ZfrE8D3fia/09/EJr8K8/+73TfvOyG2WGnH73/MLM2oWHJ+9bx/ogBvHeeb95xw24nD+L
wHqKwNBj/qG38c2vT/u9j37zzk42JZlNGvFmofcgP0jxp3Sg9iypRn8HCTrMg//HO3S8cz99sV5d
6D4y3CE6kZCX9cAzfn0N70yf+s0rWzZ46SAC8sQYCmnOyq19HZRn9dNH89B7n//mzQ36zi39iGce
v6m4I+9/FI63dF+fUMHx60t4Lzev3yxah7pKYvtY59e7J8Vl91RfW7dMGOpRraIHf78KN5RL//pY
71yO++ZQju4qo2qRXTR4ZCmP+hJ9do+1Syf0Gfz6CO+tLN03o0Rnj3SuIzO8KJ/p9abYLfdP8nv5
7N2EX1gn//oo77xxb/3gQVN5NkqF/MKLiT0SDK3a9oMLeO+j3w4UtT1S887528RqCw+laRp+cNbv
LJicN+OEXai5pf+Hh2mhuqO06OxXQz1Bihyb9a9vzHuHeDNcVLYHHmIZsosBmhd98iA9NIHhjzYn
7338myGj6MsZny6TcVGQZTmbk90YfxCJeGc0ct4MEYWtDEpJPnq8AdmNUKddT0/Fp1/flvdWEY56
PQBNTeJa/kihB87G6W64puLiaIO+Mo/d1fDYff3gMMeH/P8wDTvy9WHyJgF/kXER+N1wx8xHd8QJ
GDOxS8ipIG1WHzyl77zIzpsXeUrCIEwom7ygtgAGl2uADe7G8CR5rj+a1d57k9+2Phzl1Q60O6bM
GL0twhU6fhj/Nl67JaUP49//KAv1zjv3tv+h6YsO7TK3rTEQpqx9z0j462/knQf2bfdDaotpCRui
4IMFyg2tsvVQAcr69Ye/d9pv3mc1Wv0S0AF9biC/2UwLobj98cn/8Tz9Z/RSXf/5yHT//V/8+7kC
q5ZEsXnzz/++qwr+91/Hv/nfv/P6L/77Inluq676bt7+1qs/4oP/OvD6yTy9+gfds4mZb/qXdr59
6frc/DgAp3j8zf/bH/7j5cen3M31yz9/e676kva025coqcrf/vrR6bd//iaPw95//Pz5f/3w8qng
7z4vX1+ypDNPf/+jl6fO/PM3T/0uheNpz3G17Tr6GLoYX44/cd3fA5iXru0I11aBreVv/yir1sT/
/M1xf3f5D14gNPpkITx+1FX98UfK+134wg18TbeVsm32gP/r5F59P//6vv5Bhch1lZSm42xevfg6
8D2HI3Mo5bJVcd9GzkwHRylWsEGLMKGcyjLNbrKacRd5c7YpIcndjZHqr3+6Q3+dxM8Hfb1JPh5U
c9Ge4IBIDCHLvB51WH4GXup4VJH3BZmEhjYbGrGMxtdWiQzxQE5h+UWmZKQxH8cdTNs4n8QHU87r
oejPs5BKC1cJhy/Ze3sWlOE3VW6n+yaGn0nvWShJJEeLPGoSisdCLncBVoFfX7rQP8KF/xprj8el
/tKT2rN9W7jibVolaWdrttyu2lmw9z5jCzufIcXNtwMFbdTHh2q60aYP87NQt+63pKo7B5ZBhXFa
wLY8ydJpfm7NNDqPUB/lfZR6wIKTdFH68xSXKdFvWmZwjmm3bPexm8r8k5vpXp6LaQDa19Adruqi
vByCtk92uQpQZFi9vvaQMTddBrY/FPYk15V0q/EsTDKzsuZe3ZcUKq1csG4VSBgsWXx3De6yIkDW
lk6jD1cuWhxqkKqUnWJlm4gq+1xmn6Ecly8Z0ww1k5aDU0SfLhDw4DeN0Uug7ZCOZwU1fqRbjpxx
sJNLdl0H/XUwxvfZjMnKy411A0stPGo2zCcaf5vTWcj6yl4y2iZ1aX/PUZKczEP5iVpe/Slycmsf
1sdefRs92xBykNRLJRGNEhNRM+fbblqudLPQ1BVjERFN+7UJwy9WrigoLbTcBbWy1zRRtCdyPnKg
DWzxMTM57GOLhshBFpR8aworXZXrr2b2D1FB529DM9NKL6J8qX3tPvtDXdMWPw327RA594WXHq22
6mxy6z7djpYO9CZpJnAkJd1a+z5XJYGvvqyuHA+lx1wgqhWNNb8sTW1QqgbamegSGAQge9hY+XU/
WR2OWdrVruijdL9XuUvbsMY4BnBXO+PVqIwL1imeAY+xXXW+TPFMm0fs96mHRbcfvavYLSDDmizD
KoGa1XIe2klQxAG/qWhuZbKM7SeXL2ra59kQfe0DqxsumsZDIuyWgTzozJmpUgoAB2wML5oP4A2r
8GqZRponCCB5F9YEIGvlMvn0ZxF41jvi8/1tnKVYLoW10OxhhT3g4gpyzyaWdoDYWCZFzHmmstx5
cULtHiWq3q3MYq32Hl2/5ek0wP/aZjT3PweT13/OlxKGc1RYVIQBT/AFJSl0KiLu6PMR0EUKc486
PKGvnNGfgasrJwEV6xfxgl3OyaAm8ByPhOtEC9TkpLSHbhvKzCAdHd0x38xxVd9mxqndNY7f8tFj
aD3CGOvcgvtap2LnJDEQPk1c/zSvSlHfDYZ+RjoCZj2sijwDSck4D4K9GWgFXnmtDzR96CyK91M/
1uV2Mimmb9Gz9QG1ncUUK1ol7kYCJTQdFAwq69zRETmvNDl2AyLahORHjmLeqroF65NqNHexyY8d
30Xu9wcaZwH726TNuC4KgDC+RQNN3UNX0ORSKD88ivOk2QzShxnX+tqZH9I+1t35OFTB50lnKv8E
2hARV5JK/64pwxEIi1afAteemsu07KccwEuTcY/jBP/2WLZJ9sALDTclyqRLV49q0NEks4XAqWtj
P9gXmSovqIgHLROlcgbYHqed/tTXVoMyCr0p5NdinrwDs6NqN04u++IssJ3udJAe7t/IK0H59/Mi
c0KugRgwQMj5ORm7Oj4DeMdujthYuRzZxBIy12xaZGdxsGzTfBzPVFfGt+5UjC7dDT4ARMcKQAeT
8i6flzwDFFDaoUKMbhIQCCwd+s8zRBh/U6SyxzKW+ZRnhnVun5ZGoUfgTqblGS+tCkHzt2G2cdNp
uXUmM9Ku0bigJU05BdWlnIpj+0sgR6CwQPLWjpzbl8AuXJwhgLmhf7rusLOc3F3WMwPQsz04fbYb
Eo2Jq6Vb8BtEcH3pZkMDai03LRxPrUZv4zne8CQniHqHFiMo+FxIIQipFZiuzCuOKKWRFp61yDPI
/1DJi2dP5cFNJbwORZON52CFEOmIN/KmJ6iWtTmZAaZsLLIiMDltqt49z7fuXLHIa6u0JyDCTgy1
zi+KGG5QSgGtcmdYMdAdNZjgEbLP0OGELKIg0Gg+MrfdtRH8oBvIW1N1IepsXC7aMETf59RRnOy7
JoHBKnWXXHnzWOY7q/GQA5WzdcQSaIVZbDap41xmLf0kJy7N29eZm9dXlqnIXlZ1TVDcpcKDicHW
GbqBiQdnTVkxt9qqJH31ZHGJZxp3arAMKAQjcWq3yDmqNro2cwJHBJwxtTycyCPjZnQlcyCNJ1aS
5wcXHTnobtN9caoFHFVB5LiKmL/gv5jyCyC5iaR3YLDuDS39X+6QVHdppGrIP5TPbKu+kw+lFzRP
TZ/b+drkohFIk7ul3UGP8W9ND1DliIm9zpV9LqVoL0Fp1MN9kEq4mbKtrXgLW6T/nAGLuK4nu6dL
PTL6uh/DDLlJHPs21pUCE2ujO9tBajCTlZDWPOcrNff0riXu3F8ynx4XPoOW3lmmbC/cNs1sOZsx
wpWxc7IJTSBFS8uxDCH/5ubMFHDplqLcuYww1K46BJpOW1vY7ZntlyiSJ/hq/BAjyuhncp3ZueVf
NmKeboMGNPmZ77dZvB0HApBbJ3OgiFSYuHfVDKAHg59o24sKgAc+5rL18eGyCuxOO3itrAscp/rW
T/Zw7qfWPO17ijSH9SIa94IZewywAvXeU52ZuEbnsXSAsXKxQBdDK/xCtbVdnPVJBTQaxBfIbt0C
tgdvHUQjw4MYX1LYT8A7bOgI+wEmMXrUngXsyRwTQWbiiXIo2S35/kyPL6jJcUJ1/fBsPPcqrtGa
Vb3fbmi78R+DDv/7LO6Ng5zRtczBrtlpJbKH0xm0ZpuRdQDrAUg7LOK9MB1u7qZBTqa9HFBbpzRT
om2VVFbncZ2eL3nnP/n9cQcbqP67jIPwkI0xtsexcvaDv9BAbdBiVs2ILc0yQJvLDOe2V0B1oFjy
sxXk2UMk4PmApxHQvqgV8laePWTnhI3ENxMXzcFSejrUQcNMjbgJFnWaPHq1a39O3fp2bH2JkDqb
rG0RskYYxXC7INxjQVpumzo/D5V6rJwWtWtxfOOsuj0dMtPBQsA2ns50K6ZOZ0CBm2iXy/nQdIO9
76PIW8/aZrk/mHkf2wZ9nBHpxtJWQerESjcJ8JvL3C+uWAZVa3MEpDq2f9uajBVAh3oXK8LKl8FF
E5A7D/3s4Ipyl8VRvZ0hya39vNz3iIwGx4VhD/awd8YvvnLAbyYjivmK5knyjdiFii7dqKkNLgqE
KFsxeMOe4eF7H1TZzvXaxw58o4nScG97wR92U+B4Q8c+iaG6ykJqC8kCHPidEJFTWwP5yL5UEaMz
uzK5y2Zqv1y5b+MOvnZxwwKZ9k3Lvgkpg3cCy91HRUf1rwYqCfAiPSxzQJTQ2BKLPUwYd6Z2kZPA
m5boQ1jRe58UcBwFFUKxqawLvkF0DVqkt/GiKKBqpBszXI2UL1Mhsy/VCHQ8p3vDEo4Dtl5sk7Gu
r1m4Txh+hhGhmjQ9az/LfTIiHs9kU+o70rz6CTFLfDlkzaO7DGg549yc974dburKyw8wVK+lQofT
ueGdcPHfhAOtpezuVvbsffFi+6JtYbGzCzJPtXBQixZ6FxcU+FVu5R6U5cXAfigQRj68a+Icvlv8
IHst1mOK7KOVO8tYRxhd/cWURExhlwaQJZd6V7cZDilpLpYpPRXxlNyXQwwrCQ4lEUpgWJRoKIf8
UmB/8yV2I0FcsbDifS36u7rVTHR81qGjvWzlOcWl1rQdd764Z+UyWwDUePrKYtJfTOv9gUZMbCaQ
nC7Agx1412nTQ8VhGkJa1POYz+aMQhoamSVIN5UX6tYpigq+uHMzL96til1gvYvUl5je/a/uCLJw
hDQMwrI54xnt73SL0NhW53UZlucxeJR5TC9K5UAPymqiQIRiT4CJ0OFrMn3q0iezUfSh5nDWegoj
gDePWzsQR6h/RusmZd7jAb/HznGcW0vOuywZyn0HPhBwTeM9z3MRf/HHAQyZon9W1UH+ZS49eQlL
Oa83NCU5l3Hch3AUW3BXhRY3+VFmY4WQ13tge6skTSBAiK5E0Derb6GC5lwkrKXsCHFsXw7h2gpw
74Y0SOdDQUdnUNcHd8kPlZ3yhKqwv6nBkR3GeLmzA2QpdtV4D5NQx0wFIYDaqwg5D57ZhsV8cGjg
oQbZSg5lJtW+pn9j49mA2asxBAtTzXHxtNT2pxma2V2vmO5Gn+BByOgPjkfftZ6IboeUgGOR5Sx6
pZevQxt6ZamSaj1n4R+pbM8ashrbuUhBilflCFRVO4QF5tnoh0jq8GJhAD9TFC9nGB5QlCVBclH0
bbK1erUb+WpW9lhB+o2VjVu9X1cCYFwWWy2TMpXSiyrFlXAChvrKoDGtrHCXBBmupt5J8F0L6pIF
8LaDmEMlTuh9Gp68IDI3aVTD1E+otGC+DE8ceqTPnDltjhKOMzacydqdJ+suXNIyg/taul89b7oJ
EhM8OS73is0lgJQUzWnto15i4TuAzOxPhbYPFS8PC3Iap6bAtld227j3Hl/zBV1WgGc9U9KCWfc0
o3g+9HoVFTC0rH6HAQVsnxuZuzLNadCjz3TK8mPHd+asF8hhh2UJs9u21zD5CsBLVePftzVhC5xx
BSQlNeh9gTR+NbtsCQpwZmdxnNybZsJg0LN8kDQew3kKYTPFZjxXlZInWZN0sH71c68ZK4ejzxPn
con+eMG+OmHugCwytMEmDJb6ADBGHvKSx7UDgbSs7bJBiOXlyiAPGIos+BS7w9TVsAh8NV3TDuir
DrBaGKdsP23V6dvEDFEAWH1aYgewgGZ0OHaNtxoOW9vJiIZUCdHZOkkat0OPEgZuE2EQmKkgOlnC
hOUzQgkZC8RdkGu++kHYD5CUrNx1UMNPBtOBYy269re2IoDIZN7BM1Pb1ER2NT+LUUTBtdM1n81Y
4gRIZOLCCUgXfsu/GG27lz7EhaHtb4Ka2DFq+YASBPZJSTV4X6IplUX7lPVp6Zb7qfY6bY7dmq3P
AilpywQymHYdNe2WxRUDqkCtCsTGTa/mYdnKpiOXeJj03KkUVt8y2JTws0uclLWNw6D1ya2PDW5L
kVePNJvSjtQ4cqugaMFQyVsfNS3tjA2Yk1XnRN2qDttdUMhnJl2zCvK0/dQ2FJBBN1Zi4yQWVH1n
GjFCFKgpgup7VQ+Ym3Luaec1n0FIbRYfGs+oq6uWwq+0oYUgpf0VfJnDBnZJaeirwBQ2jAGIAm31
MEHr3jQTj2aTkOWw3abft2QJoNOIQRz70Mbjbsz+UrhdceBVbLdRnHk3iSqsC1qL2TP2OZzpkRoL
2up8jJY2PI3RtZAOG31Gg0Fi9ktj8z7NSwGflZnEaHOT9J3icrqpvveXFM11aNoIwfcE6C+sG/ZO
k7DSq6CcswdhhSnYY51tG8ermk2LMVbRU5UgqLOl4HmNujjN12i0crrDIoeIxNzE7H8X1yPFS8CR
tYQIank6xkG8cxMZDet69tR9nIgQq7ObxQfJV7tODQAwB348G+gxRwUAojCJ2+m86UZNC+R8OXVO
dmr69qXBlpCiqFi57bB1CgeKXu5v4mluTlXZIbgIU3QVUCFvnGUM91XXRldl2JrPVmyvrDZnrZGj
L88Euw5AbNV3Yc0QMLtRduetGcS5ZdEBnyi1s0TgrjuGoS32lYvRL6xti3msFXZ5yOM83wUDS1uy
pjTDJv2RoQ9Gxbu13dEFaUqyJ6KF5FOjJv1kWRFCE43vpxtAfztjJHalRnTZJfK+VkF9Ko7CLsKw
nzViDQQ+aDX6BbqynTY3akR47faLOreX4bspe7DiJqpOjYfZh6bo7tRx5n1aiummGmG2J7zqV3HS
6NMkC+SupqnHbKyq0tPeU8q66DtQ9+uRQMZ1OHomXpU8FfeEaHCHCbvZW0WJItKxvbWVenBMHQ8v
ritT0CEJD720qutmkLfaASyfi6y4qQLpseAJpwPQV2FtVZWApdJFvbYijLmJwhgNAhyEbpobnmeY
oxERzti7QEQMJjoflvAggXDskKCN8wYTmkcirgcxmHUWjaMprZsAHpFXdynXN7QtmMtqNOu4HR5s
16v/WDL+xE0DGgIwFrndxh0pSLNoTi561sNtMDSfHEEEb5zpPQuSmG7AWCCcZDygtdkGa+3EZDPT
UYhtAfOu1s22DYz52tsODmaCtfu0r9gcWMWydie8xYIt4reULQawOATlve3GO0O//KUjIML1Jsy3
Fv5dupzm/p4duwseLC4iVwOAJ6wLJoVeYHufZUK3X5IJ0oskmLwJvbrDwSLa84DzvyO2MW1cdviP
RhOUXLnR9IdbZjQ+ZT20X6vJaWiaJubCOG42loF+K4hED6NoD6FbIkUIdGT9Mdvlwt1FzdblAHnB
VDg7fDzQ5UOoQsZx+s+mY/NLv5D4Jpf2e9SxSCZaXLr4V4rhE5T92xkh6Ip29Hk90yJ+EVYLlC9j
MfRrlhLlCBg9mqNt4qh8k6bOFxIOQMqWRmMjYpEvCAuwjmMG9hNw4U01yPOiM4i0JnQQsjQwkJey
Om1ze9oWnttfTZHSdGBASSdQF/wxR0lySQfISz+F5bVKgCB7WrAMYa39XA8GwK+y2sshn0CV2x14
nxIWmGvsaC/JhtyMoflCJApWqLXuA1Z1mGUPzhGAbPfDuA7LltBDW966AB1OyZ9aAmsVC5iTdoSt
zLYH45db83qXvmluDQxzyuC9cjMlQPu7rKDVdDEPhWwnYNp+fE6MFG1tHSuc8Vl9bfd4s3CSQFlH
KnO0SvcnweyhU3FhS6Cb8+oMelCrvmrpWruiFWgWq0rBb4mCqvtGKGp5zjJXH/yAoIpfMC2IWdar
Lu6ghGptXaWA+k+t3KJIn/AVULDRxHeEAcqtJNOwWuIa4FHbnyMwwghdIDs2hbNPTOlfJvF40WqB
4g2VgBdb86lpuuk6DVGPl3MY3fusNyBOVz4uKsr8IH5PWns3c9iULEhzhtNqBpc5Nd1pwTjaTPIT
YetyBR33M+1A3jYuuTujnC7n3u4Raje7tizJQTjuzWSPPNGxu4B0IgTVXcQwhL42sowXZNCC3j9V
yi7bai9It/y5/UgEoRse59Fb8h2LkHpPjN87bezQaldWUGD5ZrUOsI+I8EFXaRmdul4k5BdkFuvF
cyvCn3X0jYXF/NS7AXOWfcwyBa4sAK/qDcTu+yEt2InTU+PlHRocCbkGvPl5pdx847sOTKbOZSE8
q4qQ5IQe4QpolBVtvSBeN3TZscWROMdAB1APJu2vMkrKLb213susio65uJrWBDXLy8aG+Br2gXPw
+pDdU6owoo4Nlqawg06elchYGiJtJ9MwVCzhWAtQSTC0p5nPi+nWcQwFMp0/lbWseWwWcVO5k9l0
nsUEnFRAC4pB5ZykY9Jbx5r8fB0lI7tWk5o9nbJwioKRlBZ+PNribae6nqy8uhfMbyeSaPJ0UjT0
eyR9rDZHJMLGCKSBhJjjO+Iv/RbYRbcaLRWeJTNbsK6Iq3vEId4FCaXgMOdS3s6l7d4eI0Y3xHfc
g0y7Bk9drs2Rq9Uj9FHBLvcD52ZgVruDh+AjTaGNF8neXIPJJP0B1Hy6lYF87HSZPWhf1niHu4GG
NuEfb0vRzuJx0egy4I+XTCucEZsV486PZmiXe5H5+kQMNSzdYmmL51kn5N4G3+f5YHvqLz1pm7RT
e/bYPhHqKnEOvYqsc1HnDa5FZzjPUgjz4ZT39GuW9tqmVIiNE83Gd6b3jrIxeIEhIcw9z2KAFH6k
oT4DFkN42FtmkEOFVnP05CYVxdL+yrJm1N5l0lBuF2eaGBPAJAtKKhkUpzbEO6t+2SUWaMl729gT
ogOigeGqZav8vZ8Mm5sVq2lib77tm7PJ9p1hW6g6A0q/SEuc0RN2NA81NqCtNiD5QD5Nw6eKkqLc
9KKtP819t+xzHPREglzQZ63y0q0mkHI5j2hSVC2RSjL/MjJNqpFXTWZ/JfXmDWvtV2obTK28RODG
8t/2WBwyrLXqAQ9D/MdotSQGyL0gfrNSgSre9oYD0NMdFjDL3ph6Mi9+GcT2Lchnwrp0qd61GSaq
MT3G1qUO1qNj74Kq+TTYCQ8K2r1uji/TI6lxCG7rnrRlmCK4X8q7pPUeg/ZpCVR9gT1u78ch9S8h
T/jaTM4ZY+OKyHZ2MDAi3GkgpbAQASbPu/OJhxLZwxzphRp/bng+p2SfdeSy5+3PuGCsY9Jd4+W5
aWUzb1N7rrZ6Gc0KewN+82M2p8J3mpbXrlWSw4ALNZv4MqqrbT9BZpv6Se2HXt5OgL8QwIGKpegF
Am8LR61LH4qAVvRMM1UkACvchewjsYq9T8w/KmII7XW/HYOcn/P/oCbMTSr5VALndSyKouKAvYdF
s3aRhONGZbH3yWMXuEnj6cq2qED1gZ4BrAa2mw1rZ6wvE7u/HEIPxlvffQ8AuizsJIAvx+mNRaYY
t9GpdNOLfHB9nMMNkfN41dRTtm9n27vGhnIm8n5APFg/CDv/qnz/yp0lEUp9CTq2Ac3jfVcphQv9
0QSUJUV0U8yIrYrpOY/acYUx+IQgicaJ4u2KGg5f4wcoUpMyphMZczgkWrTRJTveYz3bWeLSicTO
PWLtHntrUsLxRRTEwG8bRQqjHOu1Cpt8WxD2i5b+nGg1tgITKXr8CL1n1kVWpjeFIvrStqxgQ/LR
JwkLeszQNsLeCtBvUXT33J/9PMRnAqabCuI6XjkOSqOWIWTHii9kTiH7lE5TcuGP7XjPiwBwRpQ4
X7qBJ3RxJvIbRo9o1hv3WGQvJl7F3I94lWd1xf6V8qnUmcn6EKaFY1xLT0VrLxP2pcPChpgvttq6
qFKqKUr046IPn6y6kJtjfOKEFPdj7/Tq+3H8WvV2kT2HZGDaQ1ZbAfspio6r6ziNW3MRkhibCCyO
6O5aZ2RjNzZSO1dePgNepogq/uRkdjCzuOt1kZBwYPA6dGWVROfkiJJiFbmD/b1nPD35H6awp8Sn
6nIf1yykHqQsh20ItLX+8utKlDekHepQ/MAlpugS+ST3Zr9takyzJmgrO472ygQx/urc3I6iYfNk
s52Y1pNfIiQUYuCOJ31PDLqhAoDGUeyoD6i35BW1Co6FbyLPATg5rjvelmTGO5oFiGOc4EwFb97S
0Z1uBtxgELKDMumpRJiac4UC5qGcHeJKvRqoDgEzIjY13/5f/It/qyLt3XKzVyVqV/VLiTD85cVc
PNX/HxSmwYv76Rs/Fr69Kky7fBn/8fjyBNr828/lbD/+6s/KNEt4+ndBSZpHysNhg3Dk3v1ZmkZx
0O+UhvmUnwUUaAlJfeJfpWmWDH6X1Ix5bEPJvIM256/+qk2zXPk7RW5MuBR4+Z5PXdm/U5z2g53w
r1Ip13cEFLTgGHfzXF8xC70uFJMkmCnpSc1D7k3+1o2i+Z49owIeXFsrSxv5RXempAE7z4eLMEy8
W+rO4qfRuD67hyDrP2jGeF2VeTwfysWY2eHaaU/ab2knyRKHYuwS50EUg382JjBHF2WoGqfE4YPq
tNc1chxKKt5Ox5eujYpSv+0DTwgL2TSEpo8102ZxuqBfZofILEJwY9pMYIFzAME/PSAf1uX9dUxB
yRoH1p56Ww1s3GAuJ59jdifdCWTk1bKifGNtbX99mDdFzX8/zpviZtcb8GODr3o022ldbqMDipnT
J/w86/qDKzo+i/WrJ+h4G3+6pGMp7E+NHI3HpIkZJ330TqgtP6HvdRWe2GCLnpv1fjyhRmDz0Tf3
o3fp52Nqjsc9JFog+eb8t/3COUWHYZum8mvfsjNepaUvT6O0pTROl1rqnUc6n4moGNxNKGqrJnVX
VdF6gBUSrBBb+d1KT1aEk01VPd3fssT7O7jHtUzp1VT5oxkk+xVJOne2YTfmaB9jD4s1ySx8yh4h
uJNlrPyvvgEhd9LV04STZBZFiXUnspqTtqYrn0AD+iPvyOI2UwB/b7IDveuSZWBbyAvE7oTKp2Vn
zV0vN/nkiee6YrMO1Lsz37oq0ZTy5QuVOZOfsuomJJHeUY1Qhat+zGeSCowvd5Q9CdYmI2P9vlwS
wjK5JFh1okb4nzgf1ZGhSFYtg8ffF6zjq55aOD/oumwtDJaJMyDkLAQUWMvzLiCCiubP6f31UNgN
FWZlVNOEgssIcGc3y4uRlD5s8ykl/YboiNhlQGc4e7DeFLdUv4n0gyfs+AC9+bKPI6QjA0okfKbT
1w9YEAcBZqd2+RqLxexaOudAE83W7tevzNuBRwtqiIXv25SwS4eA/OujzMozWW2H9lc2ZxBfab85
SbysWgVt8xG9+29v549jMcb5gc+FuW+L2wuP7EfS5eKrDTkPSkRck5caBlEiVO7sPN8Y3RSfCKIl
d5q1wEtep/Da+sDPHnsvFM7m3750IiEO2r7AO1ZQv5kDwBNGDMkzl15GaCqFNW5DYWrWx97yQc/a
6zGXF5VBXfM1Bo7whLTtN3c5Jp4dyb4sHhgd8y1V39YKiEu2mmeCqk5IiB64DoVndhWcd6FdfP53
rvR4+OOBSdNSD+5IkuKvv+SFZptOiEI90B0L+i3wSZNPQ4/u0Y0/GIJfP7U/DqVxKPhKoREI9Nse
a3JRfpwK6Tw0CZ2XY4ZHyB9Qfv36gl4Pvn8e5fjIHjGw1LM5xwrsnwbfLlJy9kytH6oG2lHi6fZC
hgbP2JKQoaod6/7Xx/vbVXkAG6lk58QpRdPqeD4/HW9ZJor8KJ54SCCEbfI58qkdEN9+fZC/XdSP
g/BVIb0TfFlvHpIs12wIuKkPU++xk/YViQ8XBKMnK8H+P50+eP5fl6lzEzkeM4p0A+kT93p7Eycv
McYfk/CBihtKzdhTnpgxsS9E4BHhGuQfsZ/MWwsRzwddIr7/ujngx6Gl4nMk6zlA42+71kztE/mq
XPU0JGn2tRALmyuLbO1ykph2KM+hrrA5+J+cndlu3Li2hl/oCBBFjbc1uTzFduI4Sd0I5aSjmZol
Sk9/PnkfYNtlw4U+2I3dN+mwSJGLi2v9Q2i4qMspWswZzbkUaezITyp6znMscet1axxlQRhiXzyM
Xvls1QasosHHYGdbOiLOLnurm8kE0lA9a8BY2Qbr9xonSqp9wM6aycWIWTXRrR1i6zS2NqlQJLh/
LshK0z9zVCP/kNpRnVwqz5DNRTw5Au+/oesOYZLKaO873LNb6Ah0ymY5Yvca5mlN7z32RtAGRvgF
jcMwu0jrOKNjaXt58FgMnn1r1eiRrZyM5ttqxqwB7CGdz7Gia9KLP6mcVUVyVnjDpZLDUpksdXc3
lmkFUrEZnepiRELO3AX9JIKNR7L7pO3K/17GEX847a28XGeFGQ3rCFDYfghmQ9Jik0LvKaAm9C78
MLBvqdDpYJVEkSv2cWl5821PvSLdSxytrXu8v6Jsn4vCdHdh4gyAGQVSHCH+tdm+RmXqSheJ1XDj
zmmMXJcsHCJKm4OQFnEOo68ym3CjTWrtFxXemLyyaWvzyaxcCcipSY/EZ1rTt/XaCtikIbXo1nNk
Z1g+812mTWGPgKtjz4/+tl6Z0RUKTHIYu6bxSskpCgibeN6sU7OoRxzpfBNQpmF13SZxMsweo5F4
Cu0jesJd3P+aZUUxU8C2fDR++whET0TkfJydaHwqSsDUQBEa50FFQVNs0zIocgocTq5pvnv2j4HO
uLORLW/0KeWkrswcp/iNpzGB3eRNX+8WIHL+IKpokmvlhl57mccBIsezl6sRNdOg6C9St4if+jqo
fyzWVL+zKYjkFT3l+nrUdhZuM+wifAoFo/Fn0HqBXMkZiSya7sH3ubHiv7pIKeCHtWSVAt1KtrNR
xSQpqYyfqi62eQ7rPvIwYLWye8MDhUaRwRS7voiNbtvTUbyIZDs/uXbXQbjo+pIriAa/WlemlYD6
kRg2TpBoAvAmOC3tsqHVw2XOT6X30lpX2jctam9eiYGrQXChdQEdHoNPs5m3EiQTYNrGtWkgznX6
iDdWIA4kpn7yB8RK5n+hTRzfRViGfHfaVpABmFM23igLSdsbOm+6o1Q0Un3x2wmzEjUF5nWEA0ix
wo5dZ7si8MZhO3chfqj4842PkQvXZhtQIQRjZ/rfg7ANflVGSjKIXg94uSZgl2YSqguSH6HxtU59
PI/9zszvkkmIFkFX5T+kYnT+EbYbUPXqxI+2CFPaTg7Cq5eNMfMfOLpy0z2FM4weM0o1XyHR0w5t
PNt+EPyVxbqM1ALgAp28lrhdkLpOweKSYHnUIoPRru6cqGlvbR2pjAUEC0Gim9d/vAXgtE19J380
zD6YVpIO85ZoNjzg2hj+qv2wwLETFDqWFVPyRJW1f5xmCSSo9qLhq9H66QEoC2SHDhQnhSC3jL/h
M4xVdpL7sGtA1rkbx8nEvJp6b7j1wSuHgDpH+n7TkLFUIKvAwQHfb38PVJoKbOIH012ZeFE/U4vG
YqtcQLygU2dwvlPYtn89j35b3WVTSC3egLPoGt23xB5sWkv5NN6HaH+0FOvzWa8x6VT3cR/j7ZWl
Hl9C5aJ9wNEN9zKPfqVesZY1erS0lf/QU0CNR0vQzOu46XmGRIBWkFoghN3XDnENlJth/ozMjOd4
FmigyAVMJJ7Lpo1nfAwQ/guAedHv0awXSHlRnaXuHkbW3hnJom+CQrck/JbAeTvLsLW6ImRZcqM8
WTZbmBO5Xoc4e1Zb+pDUoJUu3R+udjpUDaLQuKtJqRBDlgX+FUaWg10ZMZD5lWWW/d3xnBhgEDAF
QBc50I1NnajgVxcmeYuRe4x/WJsGA9pxo9tjjRf5Qb22tQEcCbx3eVfP8IbWbasXY8s0RFWThj30
IJAmi9eakXYUSEU4EeWKFsKQN1eewNIkDeJ1pmMTPe9ZjFepnCqFb4KVfqcWXpRbJT3jTy5K8qTW
GItu7fYF7g5zNPbsoxK878a2OmqbHFlMzwfcyREUngOwfyZgAsgkSIjJbUIv6UZWXf1LKyB6K9+Z
isuxn3AUhdXQWDuqu5V/KctiIGgGaYz/kRZsakVBpQOL78XOTlueW23CyKcgqvsmSGEIukG4dofJ
pbmVRb8LpXlAhlXcYTJQJV9VppPHzDHjah0lYXNDiahy1lPfLxntXCx2mySaaAU3bT3QI83AultG
Gj7AXWrvJAZNuM61wvtL6WcGRGKH3sHKjBZriq6ZjwvyBal7aCHfUicavvt6qIyVT/ujR/q1ju68
xHb/KNIIjKMiIf0NgpziIYND+LsFSvaXwvS0842QGJi7db1ws3z0eqyo410cxb5+NIsFMUITlSes
06IrC15lqtqtZTX5eBnBxdrP1uAfJoBN1co2s/ExT+rE3DILqEZEEd78TYhxMKkafn+Ou9jCh4qX
85SP7XPaT+1dpxbdNYPaarwdyyF81rWeWDIwxyZOCmrYKDXVGDsDqfljQH/70xX82RWJYvaX98B0
HeWpve3KB2XTa1mXdeirXcuD7kdLM4j7dfZS56KDKJOv58GghZ2WLk1C/ITjLa34GLInkQkwr1+1
iCH1GFjWnc+cJU1vbHPLCbNkv/f2WesiOl4GNmwvlejokNkq+T6CPco2hTe1X1sg3JBDMFvpNtyY
8aGL6RmmdQsgwczc4kiylP4uBgsYPM97bdHN7NN7Z4rqalvDFst25ax4QkbxEPwQqdndywJ91EXT
PbXXiZb6sojbEYnh5Al4XXlXqih5ahXc0tVYdnOzgyBCh0WE0j7A+MEgtI7KIN4pc+zphvqgjDVZ
J+BPbYwIDYU+kSDinMTUt7UOdrpuum4t0zS5tZYO9aqwxUjBW2d0MKKOMJWIhB6KL2T+xUUIv76y
29qatsUcaepWukppAQtPd/vYMK19MaX9mp0IZNQVJhJWadV9A1RNGulohyiY0JyKwlitZuGkh6Ec
ei5pUWgs1YpBh6sudzW2Qk2TraVVl5SsNBHYSqf0BsKO+Q3sg/A3kZuO1rpycvohNcKsGO7qLqJ/
2uASETbtLDDczIvwziqz4ljRn8dMXg8SbAwtLrBwM5y7FXiIWj/nsEmo4hRgBhALAWmu+gsQqcWw
hQiRAjd2DPAd+YCfaKwwCvftoLvNRBJ1a9sfsM0JMmOwDhFYlk2ZtK57o2zlLQCDGgF0bY3jY9bM
lbUGHGWktJGbHOEl8osV9Zx0v8SVnJS4QlTe6fCRugjTPENrr17qUxDwYO1YNeHDHPEwRyy4cUZa
CWKcd6Yxec8Kcst91y/N/JSr/dJIfFCFEnLKgzvrVl+ZzeB/D0Onw0epLnBB72eV2NfWKMEXb6Mq
rUDJVV5ftw+dqbJ2FVU2en+GUVIVy4qSOCXGKvydZL2RgNW15V0x23BjraZP273Vee1dTku1u7Qh
HHmryDYpRKkakaO1sCcLcQWjiWMaqK5WgPun9p5C32DuPAxUrpt2Ej+LsgjwzCIcrEVUmgXNE4FH
WA+BhKu19YJ5PYItF0AkFd5kbZINtxHQco2fR6L4S11MtWFCAI4LZzXuNGo5ZOpNU010kCkurJyi
NO66zpz1Dr9LXEZsC5d1Px2B3ouBBxj1t87o926H0WwY5C4Pm6rNarAa3tIJnmx1EE0fH8PIrC7x
5UrdXT3U6Vc/6mcYUHNCuOx4v9zXwzBjnDdMEoV4gDf/YCFogytQKv3Byy+8I43ByRVETbO3U2VD
t2kimCBELOIwjLVn4GXYB4Hz/1pz1LaOFuQ59N7dr2wK/9nNvJs5icH0QrFjl61S3/W/84rNp3U4
NgiFcRn3R0tBvFk5KO7e+dg09ys3XPDSeZWXTxYhLbydujBLYK8ORmGvwhj51Y0Fd/kpagHI3gxV
kURbOSwT05jExVdF31t3fhh75fUETy9ZV0k6/DIoXqKhyQvZZBmc+CoyXDYZAQjaUoNn6ArwnVMT
8kc8TiqaGsijaggjGMQ6w4+YQsOzlWqEczzesDQngURdJXBJf7ARkPHJZCLti8Eq1aMCtqo2cZzC
sEUmilUFuRc+FIjMPLpVXYUb2w+86zZYnF7BnBYPM524b7xKi4NpjzT1Qjc3fiiMKWB/RFnzxOM8
fjLKSh2c2u6fRzMfn4awkzhH8Tq+qfKsKu8Hvx8iltI1mppatdXfSeHOj/YwFM/gf3oM2VGT+jWA
Vut2QRhDBEmGDrACPfGofY50q35PoQdFRlpWaF6bhiVpHLs2Bl1lkGJ7W8TNj8IY3G+prvRXJ5oI
RJ6bAQWRBrgs5U1wdavYpQWCzWSJf5dEZE8XMV7DViMS9zL2kviiKPFQBueMO7VfjpL+sD1Pv8sh
eTYjjv8mzGV63VO5JzdQ/oy3N9EEmFnCY2bqZAuxo52d77ALqU0nZRTsOoFWOhZZXoxnvGl5uDbE
BQJ2UTmZqH1nMOZ2QSzbn0gjYoOdjlFp37pJ7IqLLrPi7gamHO5EWZpRRxx1oH+knuyN7xa4P3U7
sXpww6a5La5jy63cLRglx9uCThu+eho7nhUN6RHaayEH+P4zFCGsNhI67J4/KncrMjX8TdQgbfAS
pcIIwfASdz3FMB7XlW/TlnZCO6SCSal6RU+i/G779NXuIxZt70QKulawHC967n7wPM7wMq6NZOwF
TvUNBPey6sXeBATKR4iSIdvFtatw/Ck1dBiYBfjv8Gjm8pMWNOldaaWYZAs69N1VpOWcbsdaSkVK
o4HzRjWAg8NsqJr2fGFPzsZwoya5THws5i8jIAn1dZCGYfaNAoSyn5LJocfAgnjznu/ijbvcWL54
OHfL/ZZa8X0HAReX4wCPrbU2i+GxsoT8yfsIH7kazslTLC2bJM/EKWYXVjxxgpTEZz0U1Fs3GSSZ
W6h3+DyGc1sXkM11LjYB8Mp5jcEzgGsRluW3LO7SHzDVshQzby+lmZQ5GUcB06J2jzge7+ywGUms
RN3b9QV34/RdOYJ2hqYs85DShlUQ+6r6h8hh4oCMYFNcAwZY3pcyK5xrzNkqAOKZcn762JGNa8jr
5WORT6azpTsCH+N/6GBYWKr28lfvuuU/+OJNtOfNRP7rKqfl0L6ii0VEla69NCRelVIbIGqJ22Xq
EMAAuUimsLnGn5zEtpjDjQMc9uHzquq70i3R2ZKIgri0zTwGfjueUwtQ9lQPD2g+zBc686GQZW19
ppa6/Or/NmsoaL4ZBfGUt6Ng4zBOEfC9Q1wY0LNKIrQbd83ahuLyr4Qll6E8sMcBF6gpJLXipbb6
agENELJG60Xq0JUDTns06e4mB6bX58v2fkJwus1FQMZhFOGffCYqFl2o51wdTIPNFfOs4UETP/cU
Ds/U8t9/oLcjndTWUdwInMBU6mD4UXcpKTNtwNL//Xw672rrC+bAdJdWmmnRmzj5PjV1ITMZRnVA
rQHQeOmruyiy6l9T3cov8ASNy8/HO5Gwe/lKdGpR06HfQpv91Iu1zZq86ea6BdxaGr8iJCmLdZMZ
zreiwcqzc9Nqr3T0GOadvjfbSO+MRiJFB1TCfZhdxIedcKx/arszz7SiPviw6P4E/DjfITi9NOle
bR/sMZqh4sAdHM75RStoO/Wtg5dH1f/+fA0++LCe9Dl5DhGef062EKrZEwFe14duBOjklVa2oQx9
zgLro/mg+sMJFwuU450QeCeqCk56d0jzwKJcUfyZUWzBOJP32OfzOQGNvHxTugQ0SthDNpzZk66T
5pHhjVHbHmBHhtsCpBKCsqm6Iz0We/zpx30NK+W2NbLhKW8a0CPdWN3OorX+cSBLnIkDLx5ub2OO
x0N0AQTQySGyoeT0OhDoyp57X00oCdgqRYjFG0izgzh1L3KuM3tlkbBb29DCHSypqZtv3Latgl3K
ObtHfsP+iZZIba1LG/jlahwC3W8DHql43gbBdKms1IYf6ioBqSzvo32FR+it4akII+3CuPOdEY8R
ELT5d0Oq0l8FDcW99SRn4L+E/zsQs2I+EyvetayA/qBRxXHifWWRzr2dchV0fbCwXQ7UhdCioc61
7slCdl1a457uO/FPCcvvSNNl3n3+8d9t5qU5Z9Iw4+tjQ3MadcMiQ+Nldv1fSZGImzLV4gdDZWdG
+WAz+4g4mbbNmTHpFL+dHwQt33Fj0R8kT+ED+ViNfKEodjYcwM3nE/pgKNRJhE8zGtCVOHUI9KQo
/GwOu0PuQAE2TPK6wlM/0hqawecjvWv2gS5YtqiQLp9MnDqkwP2OgAqq+QDieDsjibIlU9PbDHEE
N01SOATnNFDfzQ2EP7wuSS8VGBlpxttlRITDnktfdoeo45nj5OIbeSA0DxS/vn0+t49G4gj6y+RA
Ubwgdl5F08G3DAWHcDj4PSUQJK3GXT+Bc/UtLzzzwd6HH2a19KA9etDE71OBdG+iuhVWfn+ww3he
REnCe9E6GhKBNa/LecABuTaW7Lj7pXmIoTjV93sjiZ2NmWj36fOJv3Sj30Qffo3nABjhMYZbxqmb
BJL5Ff5M1XBIeQotzHx3r4dg2NHjo7Gp0RsJU5TtA9G4X72hMrEJGBw8oguTCkFwkVqt+evzn/TR
t1hwMhL+CNmluRzhV9/C8FoMHkcJurY3kxu7yCD59k59RQn23AZ7CTQns3csi1sA/iMXQ3CCqEDg
exxGEPMHw3MxnKIVPUBEVIHMQAt50x3yfDwR/N7ST37Q87qVuRNcNE5Jyxr23PjF8Bo4ta01Ufr2
hhwElum16i+8iqXkxqv3iuoTz7GGhXp2edY/idEwnvI0Nh8/X7ZlWd5NxfUESasETHG6hS09hHOe
SH0YZ6UupnTIN2ikqDO3lfjg6yyYHxM4Ew/Dd1Egp5copkJNByXiZov0jvtlruZqVyMZ9zWWeCLU
BZqXSIaILx4aAPdzb7NiExSYqfXh43RFfw3Izd7zStH7z9fA/WANpLe8RiwaD6gnvN06wmqyLpnT
6aCF06/IkIptXEe/6pAzFg9jeeYa+2jJbU9aPisBWNo6SeEDiu9L43s6UGGnQxcCZK4ijM3/9aSA
x1CS4cYUC+zq7aQa2YVmYlXzwXDNpUiYtAjiJBIBvdm4tVrx/5gV2ZF0LJvAy/2xLPKr82f1BpCI
oJwOoLSNK8Mq6S77Vrb9fFYfrF0gyCu5/AOi7qmXcVFBezGiZjrU08zHyQfjuShL68wXenExfHsq
XMeCoSpBEDDWqS2IdqzRrzEVPuDN3Fz1taMf0SUIKULaND4K6kwXXdMXl6LGBbRs7fBQUueDCSLz
m8RRNfUZ8hKYFsmt9BO5NvyEZD8Q131Gg06NqTqzhd+vC0mwF4AdNm3+d2rg4BYOEh+GEIcqi5Jd
VaOJqHo7PnOM359iRiHe2TZaj5481bRuDF8iQReKQ6qC8CJF/QgaQrjw1Ud5ZkLvzySgOYfdtFwz
HMnlp7zaTikyyNAiKufgO9SkEQ6x1oPXuLeBXesrOshy8/nGepemsGcZynQ5MISClxfdq/EmEfcA
cPBvY97iwsucIae94sJyaeZaUEZOpotqEYz5fNgPLlKUUnlNgCvjMpGnqEjLySm+Np1xAEBk7YkK
nfGlql0dYoeWD1+MAaX4csqq/sEHJtvSb42dn6FV1Ol6dg3s5mz6t2sRBlQMP/9p77fU8suWQo3D
axFk/tsvEI9uACncCQ8dEItvHO34e+El2ZlRPlh3m0uU3NoRlI9f0p5X6w7/yAqNLjUO2SiyrZlb
9caNRE0bK27qL2hXJhdyVNGZA/7BqGwtviTXNzDFU9yrQCcmUjUNB14wxmUkhP1PlqXWL7jt8QXq
U842Q93qXxm7LXkCoEjXBfJGys1sTxa0neo5yIO5ODYkv5cBHCRc5xtqym0ZX8BI65/+9QcMTPg3
Jl+Jf72reliGOaS1Vkf2GCki99ptAgjtTEx4v00CLpil1uE5Hle7fLtNaJDVVtO51dF15j8Belwb
sy3OXWangYf3vcsjl8MJOhItxpNB6LNYFcgf51iF3i2Byb32kKRaxag9Xfy7RUO0l7gDMgiOCnmt
XKb7aj8qyduuIk89Fh0iSg6YXnzKo/CM9aG1/ODXF8wyDLuPhx5hjgrlSXjzhAGMqmcvzCg9gCEc
kW28rKwhTW5qZBZuJjfCF8yfgmE15hIZtsoH7LEJnMFpVgY1a5D4HdRX9HEMuI0C+rYGbnahA5FW
Fyox226VjEDnkSYUw0Mw+8FTYxqCRLNokCsJGlOdI0WchuyXObGvOS1CiPcA7wGqK89nlm4UW2PM
y+1UjPVVN9t3dNP/ndg4X2ZZwf+OdqrKDogwCOHmF8e+E4iEdh0iBx7k/M+3w7uN9zLKS6yg84zS
+9vtQK7RicL2imOdZtBPcwnRLKibXT6esyB7PxKZ54IPXzhO4OZOihvQ/6N5RnvlGGH4AhnU5UFX
8SyfIRucues+GAqdSuhXguTQ4nOdTErVYDjx0DuitGld5+VIz6XunCuiu3smvL97tpIIwmGAucJN
Tug7DQ9jyqt7UHZ2VJ2BxVqF2EsJph84bFeZGwdpHp4+fmWu7EmF/wxS6Y1s5HgTI4kL75n+x5nE
4jRenf6gk8kbUetmrWdmR7AoNLBEYeyj3CK1+3zjfDSMvcQqis4wIb3lBnoVRxrhQ+6vZHZMmggz
46Aw7305ls+fj3LKLGAyyCgtF/SSPPD2PRllUWdXY1cezcHUayc3Ic4Gtr4GEo/RfSF5Y0KC3c5T
NW975KfOdFfen3jSY4oABErT96FLvB3eg2cZA2Urj3SLvJvSKr3LtHCddZ+kJW37mOzp8/l+sKpv
Bjxp54RWXANU88tjl/UFKo1jfYEI53Bmi7xLylhWaqoQDpkT8cw9WVacl8GBh2V1jLMq/omeWgiS
q16MDkW/rXKAQ7GwaUGzR/uLCNL/OnUdKNyAH7CjJOZTUXOC7edz/2CxPQhBnvUfdqRjvV3stAWe
1Fthc1xYxjfo5jlPKIaXQO1ygQxE5JwJfR+M53tcvLAS2VziVMI/y3EnSnk2HsHtzXcaTPt9XXsa
nXIFDxyB693n87OWqsnbOxFTAptuE7cibXLvJNbKqi49CXDyGHqNcHZpUTjWCosEADzd4Me/jWz0
n4LZNP50GfT/BIDxPm7bHAoemqdfGs1O3dTcmchB1qm7StwxMDc1PC1z1ZeZU/CX5R5WXQrNFFv7
3l+3A8JwZtk+2KL+oljjcvphWZ62CWztGDlaCO0ROTQBZsNvr0sRhmcW6/0ovE2BhaHT68IXcU4q
UH0y0uKI5+7oFK3eRkZi7su6Vv96LoyClYRpmYslxKkHZ5KPbmeDPju6M5qIws+yDajcc94t7+YC
Q9iC+QpvPLDB8J9895Zwj1hXNh8Lnno7M5nDLRDP5MzxeRcqJSeZ+46AubzyFk7y64C8cA8aMw76
I+0bo93GsQ3rQuap2IZR19ymUuM0b9aIsYNsR7PTC/IzmfK7A8UvALMIO2rJj9jgb39BMSPsaUhz
OHZo+V9Pw4gRrx6ABaH1vAdeea5M+faRw51Lf0j6vCt5HLMlT3eiUH3fZlgR0ISsfgBLLKuV22NR
meaO3DuIIm3jZCrPkbNObHL+MywxgzIsjML31TTAG0hNo+R96FDV+VqgqI/G6DiAI0Ufw0UEwvOS
K8+LDBCpMh7MS/RzULORSLafa9u8TXReforjEU6WLiTKYC8R59UlbCVAoZRNDayb/QJ0sZrXIqEQ
Vumg/1eN1ZehmCvPeNisJg2NkwOJCD4A7caF6wDn46KEmwF2JQ73ACLPPcxPAuXLWLwO2M28JgN0
pJYD9WpaMjSQukU39hBUSeStnXnK7ss0BPtJWj4k29GKmschBZm1KRT9dYCxQyTXU5bXN6acQxtR
Z7vfg3eDYSGjypTXRqfqO+UEoXEfRFl0BdLGeETWF4VAxe569O26/f55vH97IP8zC+IKLHxJ1TB4
qcG9msWUuI2mbcL2dEXrQTjoxJ0tFjlnPU5f8Xgwb2B51M+FVMPtlHrqzBvsg82xQEOW+ijRh37b
21VEQtPIXTnPh0G47aY1AGShYASI3mnKM9H6w6G43ASFSz7baW4/aNV1WOCYBzuBrd37xnwZhDno
qBYuw+eruqRc/71E/7OqL+cdUt9CfzrJkGRuTcgaeeJQAITcJOCC/mnDzFq3Jgpiq4yiRlcbwVVs
xum/Km/838jwiAPKjwTYF12QV9+zrFJvKKFAHHReN79Tbo4tf9peqqDxJWrjaLB9PtWPVpWqhlye
FRS437UuSizZ89ngyMEIxH4686/aMfY3sSOaM6f7behe5rbQdrnUfaQaaPuc7pUBu6EhqeXBLgip
68xO0p0M6vonpHOIPkms4h+fT+6ELv2fIVHOoLBChu+58mRIWJFdOCSzefDTZvB2g29X9RZ2UPx1
DNrxoHQFDjjJkuxhsGV1Q8xVN54Tpeuav/HMSr/fVBbXlWk7AXcnraKTGxr04UC+t9R9gXAk1CIQ
QU3mCTqg5WcJtME0R71JA0VEvuz35wvxNjt4WYelXMbduahkvAM8zUY5R26HEHzkR8NVPof5xgxA
0H4+yvu9BFKHhh6FSI6peWodhfjGHEPGCw6WUftrUwfWokt5jHC3ObOV3o8E8IY9S/QmnaeL+Dbs
WLodO2JdigQzeuQitYud0+AL4BvIvX4+qRMY0rJ2pLym8KCAuvbCA307VkxXvu6DLjvifqR+ZZqW
GuBCCztZwLHNEOGTAUtrC+nUfjLwqyTsd+Y6LBQwSIgYa68HKpugT3kmE/pgDWwQWfYCypIOjcG3
v2tGtw8rBC8/jn6aboIW+Z5yaqMLK6Er+vkavN8+nB6G4PwKYRFv3g4FFFfHjhMVR9Xq4sJEmxI5
M1tcfj7K+1TL8VA7CuzAoTIF5OntKF2I7laj2uo46FzeNNR46OuaIwwSBz3iWXu/gDl0Z0L9B1Pz
eKDxSJOOjfrJcmpfBdyqs3INT6Uibx6sRf9TXU4q/fc5FEVOc5Ew4Pzz/ydTQ2zf0HpKa94AOcLt
MfYHpmFYO5WF6Zlt8dJofXt5YdzmmgD0TJJkYt/bGbkAufpm7qlYm14ELQgd5N9+ZMTXMsz0HTu9
ptnuOnjGpMJBQCEHhJOs/Mnz3EXgzN3zDEY+fG4wCEFrcJC026sZhiTZL3wS5eViNcq5fbR03GQ7
M3XFlZOYMl27xogzpYBtIVe99tiVFILNvzhy+P5K69z5rik5VKua2AOvaXkPrTpPQjoAKvsTddX+
V1E5/EbgED1i5V7wCL9++NP3GbVamaUKBUSLtsMl4FDjeTaLyl4VVWXvTHPAkItywgCr1q8rHA5N
ppmAASpWoKJHlEabzrpuPRjWdA3C9I831BYUEiX1/Tgqamdl2KBD6bcCEmGnkHpfIZHqGNcdPBpz
XZSZGUNtQXZwk8K+NdY4T1m/I2pzX7so1n9LBzIwvZcQOrj28vrozD50+6Yz/WclMXZZA88ub13l
axTquqygJu51qdoMeQpHU80Sb/dJz467tgDzwxIDFdJtC39R+ICi5j8NuinOVTFPSouAlrgVSeAs
EAVkHZypt7ulylAoUFGn/viGg0fc36Lwd3BIZ/9R4WoXKGrd6rJMn7PkKxLk689P/LvYejr6yWsO
yXC0rLxe/UFL9naC8/q7/Gbfdj/dBydcV2Kd9BeVt+kuPh/2NGk+HfXkzCvpV5FtMGou6YHMzm+4
dVcGTgAaIULg3C5+X307nAlvp/f/6agnSWXmgrwPEYr/M8IQ8TzW9wmIc86yd3BMcVX4fJKn2dbb
4d7BqSFommYWMkkXu0AU1deT+RebCMhc8fbzkT54ShE4PS5Hmv0Uqk8fAbm2BkKLao4uPMN4VYHW
wbRo+ge9w+q+ChYqd2LofSJ68DxWa7Cd7eqxsZ1+h44KGrGiyxCzdcpLmxzicm5jf9sq6laR2ekr
ighQUqvcukRvwj6TSHwQ/mlJmNaLEpXH6+Lt9o/hWmJlNzVHNTYVj/rFVsktxZkV+uCqptUCZB+Z
NAAyp1odQ17jKKLb/Fj3kHunYAw20zzAh4gm5/8xFFkYHpYIxIFmODnPkS1HWPmSrCCYvX3hRu5G
4LxwiYrVdOb0fnBfI/+GRyqLZy536Nu1CyUkycHJi6MRWzB6aY+RgUSNuh6MuY5XDX4LXzu89b5+
vt0+WsyXFztYK6pqpzc26iBIWnmhQq64sTbYsJb0yUK5nhOUpj8f6vQMkfrR+UVhD7y7y516MkP8
TtJAu4E6lhIPMW+GUBbHcbYf7d5YYdyT7j4f74Oyj2siLmT6AIAAl586MePlkY82fmZHky7xtq7p
qGTpmGxaa6Dwig3YDyPP4m1DYnll2zLZ2iAZzgSO0+jI0xoZK+Cztk+dj773288q+0mH1EL5rPg3
rju6orfS6cIvhSGSO9Nzw13BT1xBbsm29ST1mYTs3a6i9MMK8MRnAwNoWD7/q4TM9tII1ZRC0I0R
7U828T/4IpU72EvpZQUkcB+MbXnmO7+fMvkSenC0rHmjURF+O6aaVZCSS1nHqJ3Lqxo6db2qzAJl
MlW291k+oh/Q9sWtVzft1p/R3/78u7+LQsyZ/JOFZ/QF4fd2/NHNYygp0jraGDRsJsfWN+nsnHvJ
vLAFXmeGvJOAmtIYZTPDSTk9OSONFjKBwjlSzW/FKlIJGR6k4OC6xK20X9RCjHyDtWHw026h9SGL
EiEeY1LiwbSyzLovseG7v7rAQLKhRJYdwwA5lRYcqsEZEIcfza9orfjXfSn720GF4baDqtSurRzS
LSL+mLJmKvyLfXH5O1QzHRC3LdKNYLfJdVtPabxBnkjsIaJXLnqxA3pKkRzmX4Y1WjGM+hC2u65R
f5eo9AC5zq25XrsIyn33wwaiTWgF+R71Mx+7j6E1LwTGasNakdRh29YG07Ayw1I4KwfSVw3mDK79
tsPv4AZnhmFcgbSt7sqysDARRJH9i9E7/HqdankVOXbxW2eJjYodG3ddqBhu74yrITaHvjUcEOPu
LwLPRhIy1AVeKZ9vkRf5yrcfD/0AwqwFapmr1js5ljqCVF1rbR9nDBknZJyGYp1lpY10MqHrkmwW
AKwYy+Q+bLNguIQsC7m2NngorLsmLpLNFFnJgzQM76myqOOvRu39L3vnsSS3km3ZX2l7c5RBi0FP
AkCI1MnMpJrAUpDQgEM6HF//Fqqqu5lBGtPqjfuO6t4yEhEIwP34OXvvZX9SMp9vDO7JdNFUgfbB
i4VKnUf33ce28UDRPAbqSA3Ccvr+0SYowZClwOxr4STH5DwV87e+KckL9kq/iIqGFhu+3y3QwbQI
vYVgZeiPkDfbZ7tYKn/HULYFN+aliX2oRjFcjekwvlRZoT0Ek+b0F0tjkoxhWBOxwXnQL5ejtoxr
2LR67h3maSa6pUr84hUP/AYT6bAU7ZrNSzmP0nxxK0zEu56IkQQkkLckgIpkiYhKzrjdyfEh0q81
G9LEAuKXHBjFa5FvwDbxSpaR1kdlq9WPrpwX6IrAWY1YBomrQk8TDgQyPSmDB5LeGkXb0CfELQH+
+kA+3eKEeS/bW47t6XWBkQC81NCu34JkUbDJcqBxmRjS66kcyWcJlIbJSO/L9d7Lp1KLUpKOjxOk
nSUmeqa4TnVQEFEWOM0W6EycSmSUU/DVbSfjIQdoUcYg2/2XKm3X6xobprknJEwboDRJFAy9rd8u
zqi+0eMmVGEG3YJTWs3eD7ucSE5jAU7um7L2Z/SDbRlcjlWbfm8H4ql2hQm2OSR4hHNamUliXay+
2LlAcD45bS2CUB96YCT4vZ1XcKJdws1vHRFjqdWIZsrz4rGrula/rkdSI6IigJF6EEEdrBHB660R
VUkt4XZoSNOjTDfSLiq6cVHXVbfi8F9R8zwvohXqJnBKrbjHkp0U312RQI4A/jRJfMJGrg2fLD2p
fJIcCDUvjtM6L3O2w/vjVtcy01HWoO7VXAL4e3Y9YKPtU0Fq3LAT5NbbUZGW+oDygs7Wrq2r6YDo
g4QRzpQJ6UvKFT88dxy/+PPKHzGcTEkkR+bwmFikP7mCMPj9miTDVa2B38GVDDd5tzCIv6AhAMt4
SKeEqEw1U2HUHYDHG5UsNpwYMRjy0I7EQdNHKqajtAYxhrLsxQzT2M/qUJ80VV7Wvl79oFXlXim7
cArchiZoTOSA7jWd2P7Vtga7A3I0uZeEyhXE1C0Jx7tFkLJCFBLBYiic8oU4I71Ow0lN/nLYlMP8
F0RBWWwxglhPTH4b/WKyC6XFtPrMK29YMjuqtY4EYHtCQ3wiC6r7lC6z1pyasRbl1exmQX7bS8vD
QUJT7GRMwJPx6zZdHhbaWr1mWeLd+InvcrMtqQksVFYKlk3U3jXf01r3mmpYr+AXdjekrmo/p1Gg
61e5ZpFPtdQwaKgKk2tpE75ysbRGmh6RogdHI6NGgrfXwq3QR6sFe2rJydwvcsmbG1u4VR4OBojI
vdHOZEEwySZboWj9GoIGjD3riLSRALZET7Ebr5J3CJfIQNBEywfftf4iXj1yK9C3mkyP9yY/9NcA
I/UY+mk1E3Zn5umnWR9riAA02b8hTUic2NCWUsVlliSnkUgVb0eQTvU6Gx0WDzPLVj2qVc+yJUuz
ic2AzxGJIM0vnZzPR8abAXcy87rs1RpyxzpsPYgO1b9w79OSFLcLElbbSwZSpCX0fomjjVgSDtjg
UBTBsTbUDxZKs3ryEvo2u4GArseVbfZnN4HJ3dEvSBHwkwQE2DpR+fdk8Ml1wzcNKlhk65If/MlI
vyxrjzTFnP3BZX0aDTO0kooeUlON9vWkk4C66/s1t6OOdhcYEpvQIpo6lqvv3UkxRx0J0gW1PZSc
HqCBLCnNDnN9RCQW4GRIuvGzslvx0x8a6ztrOUldrZXaX8pCdS+iGynPXC0vuLOWl7UH1QvvmR93
FaEYvYVNr83KR03kRh1RX0zwuf18frOr0jOijC9JFT8aRmzlPXG6kME3NHCWg+2k2QSGkK3FyKNm
lrTpDcIlwrWoWmgNeFHVzpuCimzdGpVCtErfOrQpZ7Kw6/XkyWzdAZ7ZohVPeN6dJ+WOHXgZD8RV
PBLU9I3ObQrmZwnKW7nU3Agn6Iyr3tLGK/LqzIeiadxnL8n5U8SqTFeQFcY0NFotf2HhsOtwCEhY
2FkWXaiDl6z2jVZLch8SYIjVjkqSBt3oC4Ic0clDk8nJUqI5lrTe0YVBoiI70Qv2PEvPNDLE3NHf
ySm392UlOKU3LYvsTola/2bnVfAZWQH4aJcP4lCAFd4R2onD7iAM8+fGBK/CXi/z1zZfxpp0haK6
tMeNUKXZwCRhBLTSjIjtWr71w5xJ6ui2K/YtXDWyWktSt4j1mEg0a8rcuqe0I0ZNAGr6ugJ0ni5K
FBXkbbRdau5UH1SgJ1cwEDErDd0iShxerKFZyWHTrWz63jVa/drl2poC+Cr1Q6Fygiyx6KsLa4ZM
SMIfMUY7s67GzyD+xu+CzJa7QBpZd4QnAPSvQCT2aDe++IS8Ttw1dYZYm8eXirDi2L1vErPVgRpo
5a3ra69uZ40Nk6yaFVVCgCmQj+Uzv3YB2S5ejEAjZ6w1guXENGMlyILA5ksqExh1bj7nb4QU1uSO
0XpPD8lkNgVpjsK2nli97YLMstUkf4NRFIfP0WruPOYeFhELaoNWqZKhmYT8zHLh5tYPwMIVuf+p
lVznoy4ZLtkL0YDAa90nVnV2mWUobKIUx9L4pPw6gEJLDtUTnQ/du8x9vykPBmkt1Y5ZdeI/NCy1
MiSQRapvkrp/2llQyafDNJCQtGcgMEzM7JgrH5YVvPAONu+4lwR2jgcKDt6mlhwXdREUq558t+li
rqcyM0T70uguuYP62q3TfoIE+tz7WqF2LlilT5bdmWQ2ycGpjhMnwC9M7wmtXnBJaOBpuuxzVgUe
HVsAsTs9U7Mb2f7Sfg9yoyLYjZA2GRPrYeLCan3+RMZBKGTmWNT3i6EyeVMlvXB+8vtN+rcyQQlH
sGiu6xcdyww8n6A3q6uMRYPg79G0PsH7kfVRc4q6v7CqJUv3Eo61+1mQ/XtFAL77mBv2ZO0RkBg/
icFQPbj7dCyjkUcRvo7Eo7YfJmsqo6VqbcEgcupWXI4WRBXG+WYMS7J9mlmVvxM/I6ZIpyOVR7hA
xxbDRGvTVAu07tsM1X1BMavPy7VpVKt3p+y5XA4tcDywmbkv09DnBdYjJp5LwcJlqim0xlL+mArl
aSH6w/Z7bSSaOKkaeHzYu8h/d8wLQXc2IHFfrdFV7BWqK8u9raoyvSKHJL8uGjrikZFwkiNhggyq
vTfTmw+TqcV7RkNcv0PsLanUfW/4PI+Z7E4cYwgw4hvXb0Lo3o1QIJT2GvEOYEr60ZPh3Bi5GTos
RHcO4Kb2QHjf7MVDOrpAtMp++MFJWX8kr2h8ZonW2n0LvXYf2LJO0ae55qk0NFuFczVbX7REWwdu
OYeJfZ9P+lXBYZUVQ2VlEvlz7w0A4IcBulbRceaoO00ciPfpb9y+A7G2GJzYIqs2FRBV6MTJpSgN
cVWj8SHpQqYQo2q5mmZsFFV9XdW4OAAbuubLknXs3rNHLFOYzKDi00HDCdES87630xV69jjNefON
CqyI/WUAtW0OBFcLBxMQGVFEnYVB2rGnmQpsGDn0KyzNGfXnLjPLIUq7GgKQkQdWF85kyXGscMu0
BI5Ur7C1dXr3B0ySEjziYOoHD8CKfgUXZ4nKHDzjVbka5l0dTJ0T2n1a1Ltpm5Jz2tE1aJLDVHxf
HH35qhuqbEiyXdCAtz0c3agdNA/aHjOBJHRmIE4kacGTmVz+ZQcPyif6rbPlazmY9s/AX4NPypFG
cao0l0hALSsg6Fp18lXvpvW2LjQbCNWoO88zUZw2CbeaDxLIJp4t6ovaGG9Enzj9DSCr9dVJura/
6JUkLz6Zt5RvYoI5j7Ph/JRW787xrAKhh7BYyDE0fWU/VM1SWHwrbACxHJQiLt9Rq7szSUAOrnxy
xdZonjopIyllfVNNOKzJUZBsfAYStiXMm6LNj67XZF9hrQ8vXpKuY0i4KVCcjDgv3npLY9BcmHX2
g0zg2nocQdNqeNUGeY3yWs3HJGAydqAVuvzsSLijMG0W54UMuEBELdHlTgTtJyBKf0sWK0DBmslj
RfRbFraCASerFpwM7i0nTr5s3j+3RQluSCvMvGGEVS5vASn2pJYVgCDiCRbqLQdGD2TfTG+Cfcf2
HklR8PHDmGZKsBLdUXhOBidbtpCOkFuSFYsbclA97URkRk3WJJGcxkVv1Ir0XWum4W5p2fSUyy2p
0nZrDyt7UtZ7q0C3sM31mNThIcW7lzrgzRybmKCjZsyNFZuScT/u95qoSnIE87tB9Ns96B3jM5gg
5m9siNPzkkl1gwZB3uZFrZKTTbZFR8EltBuirlMV2lY7f8M9NjOwW5b2Wi9VTegcmn7ETYtlvc5Z
PiQXAUTcq0p5g3vsaq/7sSYkysYm1l8NXKid1VEg6/aRwMn+MrNoTO1al2y0XdVV/QMxxROu6nFU
tDIBYQ/HyikG55bAGI+EU9mCIzTQpBxnc6HwRRFgX2JeJP01scA1hHWvyK60J724VqthPy+95807
szTYOonjyuzQzDhF7rzFGeRucufx27q2ZFm0nldzlMxy/3IheCa5NC2bvsdERaXvlswdgG0H+tNK
yv8V/C6ZxUMLmiJyCs+7TTLbvSlysb7VgzbaIX9X9zOrSvdNdpTNu4D79Z0Ax4HU39wzn7Eiw2lu
yUsqdklbWV9p46UP5UzaFafz3Jx3M4X/QOBeIO4IE0hxBLYai4vA1eCx9BALH4+6veiPNa+TTZoz
uZs0NKaEdUSwIVMPDM2Viyye8EawEsPBcvvxa78U+c+/N7/+PjpjRP2+iSS1SSbmPDdvizbf0v5l
lmWFrj9TkJICNe7N4PHvFzxvyJ4Pz86abaIhqnyAXvMmSmbgzOua/O7vVzifYpxf4azl7DQi1Qjo
bN7oiew2/5r2KpcPrvFb722b7aLGQSqLcAV14Nlty4XDgMZo3prTcLAj76Cd/jPCxr/Hx79c4uxG
LSvkR38xmzd05HFfv2XGRwK1Mx/B75c4u1NYCA1ylPgWnFlYIRswervqcxf18XoR3Kd3AOQOf/9t
zscB//xtfvlS29PxywjCwS07kErfvGX+dLDzQzfRLzrYbXOo0mOjfcG1tfv7Ff/4vP1yxbOhh9mr
oQd+xrAWG1EC5Hr4aFjn8pnf9WHPnoXt///lO9H3Yy2n6/Sma/re1uyTS25xAjFx+EB/8tsM6/zu
nXV8E1y/uTep5g03xQlFaKi8nt2oiqb+mojpUDeGfdH86I0PA6P+uEyg0CLZZlMQO2fPO03WVTDI
a968B4QcF/Xn/KKFQ7ArD/YDh+kyKq6Ja39QV2r3ETbpj4/ML5c+ew9oqG8UTb95m4PnaXmidk9l
H/nWm57eaFV2sK3vf39i/rh+/HLBs7cCYXNjqd5r3mreuGD8jKk/1AnE/vtV/vxj/nKZs1dhZRDn
1cSXsYQY+093dwRFR0QafXCZPz7+v1zl7PHHo5FZE22Ot9qDeUA1kucfjE8+ejTOHn9T2RoSem6X
IOV1jDnUQ1fMunCBpvWRv+qPy+4v3+bsBdBsQL3C4FqQTb298937Tshv/cEtM367iu8ifWQ+iwgS
uJh79st0a5va5roAqXYXeYfoi2jV2U0xtBdrpLJNW9uN6TWDJAvMUlOF1FTlS0GWfTQtNpr1Yqjh
2QauHfXAkkMDfRzKUOF/8EHPXLqs3wFhU469TZMZbWKjfr/yWOYktrTA5AXFKBNrjgVLCXfbQ05F
KzLPo7Gz/J/1dtzbiakg8gIPAmSP2Rq8e2MJLGJXnbW5DFSyvpQ4A5iJS0vCmHbNUVwwofcAivgB
Lc9JgzNbb+Pj3WyuPt5fKKC7xMTm9sF7sb1evy2nmypgC7PaLBrvv5QHt7yrt+3bL47kj4PRdJ+H
b+lTcE9T75S1N/BTPtoJf/vFz6Ra5vtr1kU95gZAxrfaLygxv6/JreLGCWak6UectA+VWWfrCzp0
wpJq5EP1c36TX5T3/sm9Q7vncSK+AnyWkvP8o/5g7/jjovaLGO3smU6MeXAY71PnqYc1+CJESKDa
33+5Py7Uv1zi7GlU7VDUzADZaVHW7TTjXuM51Ma7sp+/2XR5m+k5yF7/ec3/j7n8LybSv9z+3zCX
p9cfvyEutz/xfxCX1j/Q+pLSptMcxx+p82P8C3GpmfY/NrmxTY7IpgD8p1bh34xL14OLSXrBliVH
tAaRYf8Xcela/0DBaBKuR1rahsw0/xPC5fv3DfENWjb+QQGzOZDJNXr/vkFjcDjttHPstdltDwUw
RsG7HDoaOVGgViAZOvH8v9yfu3+tIP+rmeq7zVQ8/O//2taN/7eubNfcBCAIhcmTC9DRb5/plzKN
BgtTIQa/MT2r/HmWS7M3pHHf+P58N0t64X+/3PsX7l+X2yRcWz/ONfkZ3l9u1EFQQ3UZYjAhtJRt
1pLeXDEHFMKN/geXCjb9OFprE8vJ+0slE9rZySiHODU0QOqw4bcgbcXkUW/tjxKO3r/l//5eATsW
8VC0OM5v41D3rVEb7RC3Vl/e0AGYDnlZWd+ZLdUPIyr9iPwGgcbWpSjFsfERF+9PPyMpcziiXJLd
+L7vv+ysw4pZKo1oZNev2ZcGENNl31+N61Qw1mY08/eb+8fruUQ6EhOAhv78+xLoKEyzJoqZIXP3
yV+77tpdrPlSl75/GdAU+Z9cDhYeedqIDK2t2vrlKQWdwzwxtftYeJoXwVPvolEQIDXwqB1h41XH
//x6m+PUotjZ8nTOdttBibxhDNGzzS/uHnm6cafLKriuMZTfSpMp8N+vd/5abOYryHto8ViB8Cud
/XyV49NEKpeewL3VvivxJewHE2RRJZr8298vdWZRoi46u9bZRhuY0i0aq+uBHjXDCQIPOf/V0JOw
TN9PS9PphpTdO7z0y72faNONAHJ1lYgk+DeMGYxy+qP9w9Lzpy/NA4vyDjU4MUJna4EssCLVuM5i
FQAjZWSAwTvI8sutc/ry9y/9vhr/53cmNneLYEQ6yjJ79p3BFovUWTOwThnSnRzVDi0+Y3kYVVsF
4TDK15Q/SIEOPm7/90ufrwxbZgdbDkYPYqKIgDxbhgSR353q0jrmdBhrNyRiTV+1w6Si9eE/vBAr
3RZQhI3VclhBzmqZ1B4nxhJ+FpeSHlLLexTCQOtANcEQiOsg9U5+mVmxVs3DV4E85oMS9bd7jE3V
ZjmwzM1wQtDk+3d0zl1E1+hYYrua80src/XjCo7iys/SEgSL8SYzezyla+PF//EXZ7PcWMwYUNiM
t+fsl8VhquzG6Iasime8vEcu0rPY+8WF6mCg5IzZwCJp8wF2iBshIe4+WCt++4FxoBHOjE2JpM+t
fHh/+S4oSe/BShQT4LvuzZT4DivpbFB6o2vEZoV52rdIVd6h1/GPLeVF+8Hq8fud/6fVcDswIR4m
jPb9JwDDm+vZCD+HEUEXwhV7y+0WcYCbNQejn9uoC5pgLw29/+DZ/vOFiaMl3RxTWHB25wVSMgOD
uohdBGX7gOSxuNSq5rDqVnOTFpP9tKj5kw+g9oO9fftGv1YtW3+RC2I52uQb7O/vv7GuEsPIld/G
XkFGsgYtaa/7NZqb2qyiBU/pTrTr9J/fZjTCvMM4xdj0/PP1yoXiNfcKKFe3pFcS7dt+cM35tGVc
ca43jU/SHxhjBwxX/v6E/36fN9n5FslD7BT697NHzJKSQbwOgwgzkYqSUmu/gVH7DIHFOvqTbZ3I
q76uUt25+ft1z3f5jXy7JWohB0BnjTX5/W2W0DkrWvRp7HS9h9YCiYG+Otalr6x7Iw0+7Kf94Xog
3ol3Y0OwyV45ux4iJzPoikHDxmWA98pzI/IgZnAIzKV+9BcQYokGC3Mn0EpepWuQX3sQ917Gye/j
Lq/K3Wwr+ySkGB41u5+PuRnID36L3x493nEsJ2wjBul6HBne35NS5X0G20tGrgDCBKAkjexAtkfX
roqjtmTgpobsIwMRK/n297575MnOJEjtnzUXVeY5E8Hz0SellcFMyFvIpdeduV+/G1ZrVT8BD9Xd
jRe0zXJVL7kGe3FkhhnjOlvdw+xkVnUQqzSLAzq0BTUoISxoV6F26nakT4mZf5+SSddvCFazjQf0
MbC3UWyLJbQ6iK8XeG2y4ZjYXeN8Z8zfNkc9LdcyUoPqNdilTMr1uPaqZL3wM6tGSWEZugyVKYZx
rxWYgW4safnPQ7fW7pdkHLKULBqSlqKktVQekn5JcGOB8u9FX1xlXtBWmT+vihlzKLReoNbhUc9D
3ezWT6m1TGWYLRbPAbjM0o4XC6kM2COCXzsrqyCRthSH+yYwlP44+ZKYQNEiNHIa9VWl+IZCX/UN
gUdzkD5xQNKhEhEcF7WzkD60tkBr7jCny+mkZR1hNKKqmQIPq9CuwCUWmPjGmqQYe7bEPnN6eagB
f6tTlxaIuZp1HqbD6mXq61Tb+n3feR3ap5VIRiVlN1+kvbbQLmKId7P4kN0jyVmo3gFpABFbBono
WdAyT+zQEmpt1PoVEwhUGP4SL7lZHnqTQNgQcRcZPz2a+Nj2tPEzfJgB8x9DTnJLAaMvp2IolufF
b+abqfXINZUaQo3beV66EpubyKY9QitDC5UhwPVwbtimtLlzZawozBlE9B3D7sK7gdzb/sSQA/nD
7EmDOSlXg0/K984FEsUM7VPi5+bJgzeBmR3CmYqmTBfdRZbqWqzXZaAdegfYDjnXmioYqOR4EVH/
bp3AJHVvIOzyHxjldbjUEaUDBkVDMUeZhK4Toov0zb10F6+8yO0iNZAIqWHPpm8lcUFRlx6sul5k
hNymRUcN2PRygSUGMq4roFOg+G/mcDI6NAEVZe10CozWzfemEsmPINDkjTvo+hgWQdlLMJJESoQo
8uZHS/SEYedCUIijQoHlUo5aUkeJO7dfqtI2ccP02FWijNUM/cVglY8Wnkt+BqxIjCGGZNxbaz62
n8ypwOhgjGZa3OtIamMT1m19qas1rw8QnUb/lsmiP58szpA3JABa6SWJAPbD4qKf32Vt0HqxrnRU
UmJs+isB3NoCp+u1XKGH3x2NxTwZ4TZZZ2Kf5YCPe4WSV29ocB5QYSR3Nl6z+kgFAaYTSjvCX70b
OgrhWuhMudj20B4sxcgGA5v1yUD095n9jO7nmul+gt8qCe4QfTfI50fXbXY1wXpMRYU5IcqGz/Ti
pgN7FBUqyFFPBiqHuVd0811mJIV+b2ZV3cU0Oap72yR+62C1utjjAG/quMr7duR2AFK9U8LtAsi0
OYRNMeSWuJaetzy0wjTKCxLZpiukJsRRm2hINoNECTdqmWZANH6bnIASkua1ULIVIRotEt0d1Fnp
bq50FLyl001amCTW0kYNlCKYfW3lMDPv5Iw0kcX8rRhNkpfT1TevNXjPQZSvQXZEAqKjTl19/Xbs
izAphvwuI+vUCvPEySJWEw5PGZmDY6hXJLKEU10Y/RdsTZgkMBE0834uIf3u/M4bs9tJkGgTG30m
souylmI8tVDuTH5oYtL3qpnbIUzNSsq9owTaESRAzs0UsKA9lXNpz5QgKb9rMeKh/mQ7nTPjotFH
GNHK8RGMzIjEIfaINkaLmVg7t18Y+BcofcLREuvDiCCm3MGJWPZrucniF+khU0Z7pvs7cDuMeIYm
YMwO+FPoJ6xQxW0DmrTC2Bmk1u2k29NnT+89/YgRQN4HQZo9Jr5yvwId5YQ1N8Og7zgVJUdUCiag
tRlcNwqLUgS7gcIwj6SH9C4mRQiOlFqa1Y1mDF8QXGckB+w7CGdCV+XNU5kmjiJbqinu3J4IY5i2
Gdoln+Rx+gGdXz8sra9YQJVrPHhNk77C6aSTS4FI38ztlfhRKurJEzLZVp1K3vN0Dy9alYd1Gufh
BIHK38uWqDRoGznsRQC16Y86LWFStSBo0kM3Gt5TsOTZGJkE3lqbCiiBuVEnRLTWzjqRI1+pw8IA
/8KdMBrRYkrGB7G0jJCHTJOX62CbBCIXSTWwDCzpeiAcFY9s03raV9iM68+mtogUNwoTrveEvISA
2clESthkghGD6hdtRwOpzvc8UixLqbkW12vQy2FnykT7YWTOeF+LWqG2mxMR49REzg+UFNmEXRRG
u9tYlBf2aqHIzEHEkd1kJX63T4qEF0MOFlQCWiHsRBAT1RzKxYCU6cseoxXq5SbZ2fWsoRljJNDy
fijzBVDgcKVnQ/CCKbDs9tlCtCeq+arbK4EqI1ra2hawfvP1JTVmDQ8XkxkEqq5cW3DMnnvbmUSC
74LWnZ2YeEcfPxb6DqRQiVyTENDnRda2b6lNWRFbXuvdwAka0ELV5TMJ/dnF4GQN0irZ2mlIddK8
ODP+GsoyO71mFxzmqIRB99La3UB8amcInw4/GvmQfDobrnJZj8tuWf1Sv8rHzhniQvXAno18fUy9
pftWqVGfdtk6+P2D8mQSHARjpy70UgMUK7Qz96BNTBOf6n4tb9u1rSTDL3MlbcCpTOpR7JOvqrXV
Ce365MaJm1j1YYYj96h4rO2oKphl7cZha76sZdlHCM7K1yQpunonjInx0kCGubxo52Wrc9F18iu5
HUJcSrhL5LFTdaptrL57uQblhT4ayzcplHkUfunDeSXw0AorfvA6EqpptHg2/PQpXbx5z5RJiVhm
ifEjQb+L00AbhYxorgV3S5472XH1ZoMmVKVvIi98JF4o4O4hg9dz/6JtNGJH1l5P74VNwgsHT6Pn
GTLW3rjGITYM+2oSgKjW3gpSiLkoUUMbbUt6MFwt86LFtixxqRlDk7PIzuZz65B1FUJ7ZfWq3L6x
jx2DOZJOeKF1ILazyvbmlAp10aWbUBy9V5D4L1STtnWNDxGW4prRprJGzeJvZM7iLOLLbCz558bO
cdykGINQygpvKHYzofDIlKc2tuec8AHkCn0UEOUtLzLq7zdJIUpDyM3Mx41v/ahkM7QU+FX9ZRWt
FG/ElxmHAAKxtQeAvtTXTeIy5ZwDmebhWoE9p7pNu/FqWEltmsbBEbez0wNkTfwZHavXCFYxDQfK
afVlgdysVvVx1WrE121JzwjxibWMO+XMbnPRr22LKt4TdBY02QHChq1c9fssGTVSFGd9zvYESwKx
lu4wT0eBd4/gC4xY2VGlhSRpuLPt+lQJf61DVMuVEdKAk9+q1Ek8xGBN719S8o75seiDdd45juNj
QTH98TlQtcfrn8xkW+R9VV2anBeHQ4m9hsrGT1L8k8y6o3UQCo38kllHmB4t27ocymlXYtF50azJ
eBVjOlMXpQkBubnTW5GcGrCKc2bjAdpSlR6R5+Yos1dNI7d3zHhFVz03cIjZKXTvxZvqved0oDg6
ZrbEJ/g8sF7QSUjv9srHy8ws4C/U14HVh+gPMLljiW5rUYk/0U4VxT1mLtZEszOaozmwMR7Fkgns
F2bANRtl+m9jbnuKx1Mtr1pmA9TmV2Pl82w55lEmVMEYu5AtFWcG6/mInrqud92sIb+1K0+OkaxN
HZYnpNzvVpMXz3NJMwgB/QAnpJqC5jqvkgA7h/By0A6zVYGAtCkkx7LnDd1Ay0Q2ptI89cIiNqW0
KXUpJw3IyjQmJlS+fU2mp+13XbAHJC8baMBlVlPFLV1DIdz0xclfDe+ABxVQlIVPaWR2uzLHtcWY
i6NtDxpViJRU2U7OGZaxhmCqrYhAjbqxLb/M7F0LcUqGt5vsBT+uZggQoktQ5Gj8S+rMC8LsZjs2
KfUkNgkfgZ9VdndZPXmPKG2HC29cem1fShTwLBmL3Le2o+nxxKvdMwlBN01xhrQw0pylia2grxA7
4TzfITadPpf0RDzGvwInTSE0l3w+8rz4QbmtPJjQBDIUjyuETJGa8xuuda29sLVm0C+LHETcm++P
6mjPQTvFRZU3Lz62P3s/Ib1+LXhKeVPsaWKvIBtTREz4XXxRGjtd1LVGg0XO9rB/lNa4Hjy0m2bs
cp+0Q5OlRh0uKID3G01WiwRJvicNW996nJGuvHJPEZM6XlP0+Pc4+2J5mYML1RJMwCl2YgNfC4oj
2+UtMzTch7fain+2N+sAHHWXrog/fZVTlFqaPGqzt8q4wtfyqZwFeEJfOgEK1YnfY1fnA6ofRJ7r
bduX9sDqq8unuaBO4I/DqeEjzdOdQeHxWXMrpw9nRkVEzxgmkHVbT7yw6dgx43zFRx01hFnHZMsk
9dVE88AKt4jKp7IGwxexyLL80d9FqzqauYnYGXNeuPDa9uQlWuOwW+VISZeJxqp5BRsqFsNH0kp5
7vr7YWTL6TnSTZFXIZQOeyfPHsh8pWTw81x/qnyE9rhBWz8Gij6jf0sGm//ZacMFtrMgOPk5CyRe
OR0AsrPky34UWb+foLAQR72MJkY3a/EJ/M0tWs5M4iR5TpaEl2xn5Xok5HjoeK9sFClZ0Bgv7oQ8
eN9lpveARLq5yu1R1fc6CFm8sFkBedtrVYBP2PBHgh+QjvgXyDRFess8yn20p1XJUOtT69oeJs9m
YTPHgEwb3Hyxq9G4uCTyEeOUnU0Jhn5IpTJu1djP9K9GcZMFqNZOQpgSUg6Jvl0MKbvhkW9MP700
uwzvC4v+ip8c3bR9qAucjbsqDdyYO5okD75TlNsBtXXycIKeOuwd6Dz97eRqQ/6j+m/2zptJcmU9
0/9lfdyFFhFLGihd1Vp3O4jpmZ4EkFCJhMxfz6f2bpARpLFBn86xzsx0VwGZ3/fKohSB5EHhrN6O
/FbwPK7HsjXWq+JBw82TnFR5jWzqVVmux8AMfbEZSt9Wu4rQCHMQdJvV4G5d/BL27YhVbsqcgqF4
XN9iuu7dfeBk8ykj0y+n95yBbrPMxfJlXMzCC1J3ylVEyZ1kF92ItVebG2HRDS1SPyjmm8Jgl9no
3KWuupKtdpBhFcFCJLVTjxuIgpF8I0dDfLcxx/BWizazTl3sluPOk5N6xNWsiQDh9tD3jcUNngbe
6BV3g0U5754IvsRKu5JezGMzkrSQKmklak+QajRtwzaJCkT5/Up2mpY1o5kvvP00roHaWt5S//VJ
a77tEte4e09cvxK79wU3/qTCbciKhftdgFBvPAFImfIY6M8IOCzexZg51g2v5uRsPVpW3DNKIvUV
m4gJbaFeNHxdTD2SClC7znkZjYgxptrLY7RisXtecr9fN8GYFNGW0H4sdk3cgjgnBOv8JgXBRxrf
VWW/ASxAOY6JgphQ/ky/3AxBQasgne093X6zlbh7bqua7XfISjaKoROvNhOYRarWRA4OioGO10XG
AyQctsL8YFNlp9Oijgc8AMqa+42pbUznZqXjeodQu0R75PWuOOJZj8XOYfQ8SSJg8m1ZzuMtWEKE
PnbJyBBpsJktW6dr8Hj6sVu7WIcLw7YXWcUvdOPjXc5Qy4vaIqFkap48kYJuUNqe03ZAz+5qxJtT
F+zqmbMsN30lSHHs7Jyub98aJPHdXfa34OT9rgfqvmn0XnzczBlZX4VPWS6hUl3/zD+JSddQiP3m
tXm/pF6YZ3/ytW/NscPn7h5zNkluFCS4ZGZ1KrpnQjTrMZyKennQWGQwJTNsdlu8kDHxv0AgnD0m
phqvKgd9V2qRzxu6JfvvyCkiHNVMZj8W6erfNlbMe9/oEdRiiWOm+SYcakZqUJdLC3CD0zkPgptS
wDEfB9oRi5PClvvWc+W8+1M9U4s+zPJVR4X9R0XO4t51qgEiw5cweFvb5w+S0zmLQ9spEe7zSpVH
PxAutDVY2ZDS7fgbyvDQcd3QxiM8JHslFjRsdR47LPYbFvPFcsxDSNDEaS1X+cdTuUNCGG7Sb46P
UT0xQ5PTprM1itMwYoAgMySWPO+sY/nu2v2Iq2DJVpBFiKg/uJKyBT8bXdTkkTn2LtAeiI2ODF+0
b0LrS7MasjDTBLEe8LD57aUwlaJPwJ4wHyczQ1QHYKK3XOTGYz3Vln9c7dzedWNBsQaBQwtwotev
+6CowRrAHie962o3YnWVZsKJUkTDR+1JpIYWQsxyPzmT/T0mPjcEECa0WIAS5bkMfRlfsn7BUOb6
Q4cPvKwQ+/kJi+QlDGJ7L9TYwEQMImOxF9EwbXvv+s6uVj+duZhquedZgNvDgLhgcvHkfeWZhTmm
HfoWbEy72cGNiX7b5yUZEmxl+GIxD0b5F0edbK7Pg7iTMhE/kSVyh6FXl9jSrabkK1PUqR8wZyR2
WpOHvWxG32BGtdRqtfD3NS8MprRk3MGotzsqrMoNnvVaHTHhsE/R1ZZVOzUNCcHm/YjlSuDPnYDv
on6zqqn9xNTsm32YTfNTE9XTijjHhD06VTS/G/wcy8kZ6h7MQYV1fZQaHI9/gf6sVDayexN4wZxT
MnHoPwPY9MmuNph50gYY099PZgxoihZDDlKdtLLdSydfiwNICJs7J4XTM5+2bUSwwyCGTZiNisUF
u4IHIzBN1YGHbri3WxZiJ6gSVsPCUfskMiZmJ+kmTbRVrkFuY9MSvWCJekgBeOu7vBtzoKg8MG9g
OZBnsU2/QU7oRr61o3L+IKEApIEYk/cxGadgE5ThlG8G9hDa3D2L6Nu10ivfNqhxlsbTOoFIis77
U3JgASpF/nrITOm1aRTE6kBIgnrl08HK6SHBvnRQVaSOTGa44CUPY3xSTXDgQGCTISBwGTddXcXt
Nm6NRe+CWjusw13C62h1YZ/Bt7hRe2SysBktjBodfIMdyHvD+MxGE5fxssmFQVHgXFXTGxhQPKKD
LNZ7q8iyZL9WTqD3HPRTe2O3HOqH2JCHSeejjRKXisUYkyjGKvwsTqc+wXNpSwGJC9ytmBp1REcP
pjxDU00HS7nVy1CueX0kmDM65sh/nDRi/fuUoLn+JrNs/Rh61CVeysomRyRfh2VbIiG5z4LWG3BT
ZTMZezK3mV9E2YA/68y/oU0cr3VIcjUJh74q5A6UKzcpOY18DdS80dWm3Drz95XdevmmEEI+JaLO
2UKqeP6VF21NvECDy4zwSG96W4gjoeTWaMMtCxu07Ya4/7AEvfVEbuRRthPwns02joJGb8t1zsu0
C4NqPA48H1/92jusQ5NumtuhJKYgbRPj/nYnPKMwWk38O5QKy7ZJQplesV78E1jryXITrtyLNfd+
It1X02ZtRvUe9l58CFUMlEhKtwW/EdVryQUZZsUeM7Nn7+CyvQUl0/yBtmH6XuYZnCSjyGJLAomq
DrUyxANy1XE6Z0AgFCjxWJKZkVRViOiX1IHdYMFwHQiGQTgbUoOGydOo+FjrNXhK2IxKztEx1A85
m7IDHKTFIwC3eQoSjV+98/O2OKw+6plbpj82lgpALrtcvXHZUwE/obdVk9vz1cZMDgFfZaSjV+iW
JNhe++hZzRTv68ValzJ/dHHleXfjskzrPUmxXfLUur2MbpCpF8NXIK+Fm9IpQZdhKfWDE8jaI/HF
6cL/n6zqv/DJMLRXg6lDthmxQP9ZUOnX3Uq2nk85TVbMp2XwwntiVJIdhxwOasND+X/58v/R3f4v
9+pt+d//+n/+Ke76L7rbt+JnaH7VCG2bgUyS059/+eef+Kfu1rGTf/hE+qNpZc4jtQD9wj9ltxRC
/wM7I6l3aPWxkFy1+v9Pdet6/0C7T/4/qYIoPQig+nfVbfwPhLa09FCeE9FXgKjqv6O6JS7yqtz4
D249uroZQLPg9THn083xn6P5QZVyzYDcHaH62CY3jpKueW07r+xu9YTT+H5cgqZ/Q1eweHe1WhuQ
AYAlXokUoKPqHSgxARzoQegklzwY+z9d7Jv6cTK5zM8AIMP6RcIGttMknlW0zbO+DPDRcAg3N9OM
5oAIjKxqv+2CCYGYuwKr8gpSJbZNYBNMCi281Dubt0acSU7oHuJsqu+TSFvzoRg1Zs8hr5Zv9jn5
HMCbzCBskzX/HckaiHZRArmyQ8Ms6nvidaCyGBu5vwHllPxwMARPr51X2Li7G8YpzaTPyX52YWaj
6+Jq+Tlb8FpjGB1V2536xA+XNAhr9aZ8Ds9j67HMHZsa6uEm1JGWpzwP2/owTHOOFcpqstNkl/z9
0ezG3ZkAMwVLVw1xdikzGK0qtXTntgdyBvXyTdoLBlf7evIRrpaoaMMNKRPCB6Vv7Zc2Wh78yZ3j
G8Qf8XSIht5ud2TjU2K0NotdbTIhSZGaV9v4T5Mbds5O53P07jdubi5+0JYgrxWRAywWtsWu1XoT
rQt5n3OsMsCOJxK++/wYNDGhFQ3KApiajKNzO0wdruVu7vP8ZijxzW4aS4xi09qZIdm4XYkC2ZQk
XbVncNyRc7uN5nHXxoBkaUdQ9kKKUBbUAOGWs24IxTB+yirNkSiSoR3eCU7vfuwgYw9g15oFhaAu
BJDphtY6lN7q6G6ToaH5w7psl3sHeSE1RxH281RPrV/uVSXm5WT4f7IdIMlas93G3TX/APtOCnun
WFWcksayaVodtkTX4JKuSTYwnQzyt3bpAXcis+RvxaqY9/tsAGe2w8zUl3wN+hs1ASd+6nJev50h
yeSp9oT20zavy/zLH6TkaS2job4bHQ3/FRs07fseCPE51/lY3Q5JtzR/lC8c/VM2bd2eUNIIs3es
tmrPyKds/xwrgMhNDtb7PKEwGDB2w+geyACwhmtcU/ybEoG2ASVxloiUH8LT5J3V2/785s9+Fl+C
Wlf6hL3Z/MowIi37DkDFOSxQkt6FvrIh3w/r1Cqebp9yeGPEvN5PfW+v5L6oXj3UXpA7JAcFESGF
WyyGU/s4VYMrX/OkLpqtW/ia8UHajjl6rgR2BNToCfcFva6vPFgbiRJXUU6JcnXXmqZfbzw9E9t0
JUPN1Vqak+0VM03jG1/J0ctTzY9UMd9SqlGng/SX+tz0Y3KWqtXxS8ZaB4AMN8VJIBehx5Om8xaM
AWSpY11b6aWYiz5rL55fxM+yHIFOV6ksCEQ4i37nL73jPo/e6v9qzDV6dtBmmrceHFfwrLrBbt5W
uL5bNyoCc6qN1c0n2gy6YxJl2OYr9tjsMOLrDndVJojZhZgpYm9XOWPQ/wG6gf8Il9VWaRbOpDqg
RwTY9/txILUIkVJ2Q6K0MLvCD2V9VlVskcBc5cpPS9S3EYh/G/T8Op6w9xnFZNOmrqayPCBTW52d
sRcoEGFXPVXkprXCl1GFa5+acRrqfTkgA9oCDnovZsqob2GpqP0zqRDVTMgjk8A+sGc0IPSn9PlH
H6/IcsLJtasj8E0rjx6pFz8K8QEIhUGNkNk2uGJZQ0CAS2WDPlAaJ7p9VM+M6KFVt6RW+wMLeu3o
weynak3yS1g5HkmXwViTEsuC+isPIbG2fp+s1Q6Mig+tJaHhy1tRiRF1bZpfSd+sUaoisZSPtI02
006uJbyug1TgteqI4t52/vqCluE2IPcqRXRokwcyD0cqHMhIkW7yWs8S1sgXyY7KW6IpdHFXDdPT
mHcnAThwllZxDmcVwxzATcq+RejilXuC9nemUG+OPVo3xDWcwAdXnszwjyNWce8G+NLTvMpuSXuz
PhQSnK1VFhYHMaNsLmXHMtCT3tEWb6VVJ1v0Zo3ZZU1DlCFEuPxL/IkAcg2/1sZ8ePFwpI60Jmho
GqvncqyAerx5PRPdVO0kBWxRED4WTcMqon5VVVndWoGZ5DawvD8EUYV/hR2R2m0/iSocb/xxSG6A
EdAMXPdZq69vybAjZGgpPsivoyRnpPbZygNxaKLgOVJs+E0RHQCaDotE0SIT/a7C6U5E4w40JNxG
Ha1kQbYch6RxdzkZWxvygrZc5PJc2vlBMxwcjSiIH2g8UoPKlmUMhpNKuwe3iKrURp3iufMEpTw0
f+lh4H/w+4NTRuEub1z7qyVU66cmySRloaJVCVq9WK+p7s5lKnv3Ae07MKi2DFlmtXRQEq8ni4x6
EIFgZ4bF7JyRQPgk1gTGZdwaKscXF9QXdEPzNhgGSM7KazajbtqTSZz6ImLaZLYkb+A+cdDnbLCm
XrTdNsQuzcTOLioAI2j4sqk2BWxAk+WK81D76hQAGR1IQzx7yB17Zp8tB9SBEAbrdokM3MIqt5ry
x42Q7gVuJz7Vo2WeVHlFJPpMbxzwiKUcNRg9eIDW9GeBi7x1tTXsfY/u42DlbGpENpzirGZbZOIC
z5yApINe/iWipdjFHPhxZM+f/hy1NyKbgteMZMxT50S/10mGRWrLqPkJJ6AeomOW7mNZMfaGhKGg
ALpmNljGfabibzhMtuVv/GJq3vmAi2+NbXMbmGqPWtl9CubZf6muJag66i8kDNZk8FhcyJbLZwYN
cVrWfr8QtXQmvv6yqipIYTPlyUZKt13qyfmVza2h2IkfCjpQ2deELGqcbNgk4iqo4zB+TwJR25cX
h3iLsI31pgjifE9USABkEBX73pCa1Rj9I+06JAdChXuOoSSdw1WTi5TdVfFIhmU8r/soCWj1W4tb
u/c+izESm26x3Q14SnQi0ypv09Z2l0flOT6PYwGR3OQGbUhHrmdlYNVL5fh8J+zkOjO/hiSJvqrV
ebeWXgGculxEEWmNG9pFT4OdvMWTf2pF+Q3WF28hjqDJ+uVe53Z7HvvktOSDAwTotdtZ+g+IBzCw
0Z4gVN+yv/fJK4UUxXEGK9otNtvw6IGNkOT3d6pCAkK8XD0uIhSnvlL3iVr4zokL2hFXcsOrDNoP
LxX3n01MwJgNXojEs0HkwmyQCp+IlMVa/nZxcOYsPHM7C3I+23Gr/XBDn8vZKPE8GS87itYhC6st
D1nWn4U/3cF99l+zsXwAYevXjCAPULK4jSvvmISF2dJqvGuhBL46DTl3RftVGK6/pLv4RFlVYt1b
hBoSSugofkAam2KClzgvspNZx34P96zJoofoK6S0d7abJGnvebfUcHjIjEbonMbfImr7Rb/Ti9UK
6wTc+musRfzh4qO4+KUhDrr3bgIRPOo1ZBBjOo2SJjzOEYesW0b6YGPJ2HRJsu4c0cXIV2rCasYx
ul8yTSanC2qY2uEYPLbIrdJ1KnzuILDVKFI1rzSRiI3VvojWJvWpsbXYkh59j8RQHELUm0duAUQT
Kjs6Xbe/qrE2g2XW99qLb+eOIKpaTv2LGATZA1k1bmXXmItWyTRgQcu8z2wIjiTCfpLXAh9GEFaW
FcvZ9jNvl5EctoMOsn9qYh3lJglyCE+AZLKm0Ai+a5m9cp8+Fb2/Ir6r6P5jmloY8dSKkE3iVwqQ
zCSdrtqNF7TBlkvy1Or6g/MpPq8dNJJjrlUZ9tEZRy/NVKifV2F5L4SgOqewmPjtEa+GZj/aZMEu
Wr22iuifMizje8pEktvYy5NfBblO9wJRzKPlQ64Rw4qDczeRMfaw+LZ1N1noqTCJPsSORlG5ovtd
Rfvhl3WMRnnahWDxexBgldJGkB3RfgGMI7hgxPum3giFjrbQ7IjSexhnc6+s7EUm/huM+LMgCund
DdECHpK5X35zfN1Byah9WObrZc18iCCojOiWKaZKl6k4tKD5b7IQzDeMzi9xEmZ/OQvm+3mu7J+1
m54nwKd5daNDIDTyACwESYM+0U5V6fxpJu8YesNXVEfeZ2xzqkp/jFI3GKebLrd5oppcqXu0zQ4T
R0yuaLEgclQdcYimqzZJayXwjXF+Ekssfg9ICjZlswpUbfPvTPj1RWWA1tzOQf81OgzXtj885zWT
X4PseCOb5ol820d6I5CiTGM6zEh3YBBOs2PDhaH+UGjAGpQ1npjuy5yIDeN3+rVwAvdeOpG1bYX3
XPdEPY562riKa5pfzkZcXbxg+GPq6Jz4XOV2uaPfDBVzK6MwPEjCQw92RVjIWH4y/BLWVbgK9A5t
qVDXV30ZvoFXX8j4Rkc1RLeByzwcR3H+00+ggQWaSQRR0NprKAnkjYps+b2sQbTL5Uo6XIaCHrVe
UX1L7XQfctFsZbVNtnc9f4uxDC4lyhpvI5RdHaYsiw4VYngWuAnYH4a7vB8HeDmWbGItw6G9HfxM
oh0bPhdGoUMReR+EMO0LEqDoCoxslOVOvlt1uIfO/YKm6Aiyq6KDqq09q33K7PuZkdZKBUs6ZeWj
LKKHokkKyrLLD+rnb6Vnb4Kg2ZY9idOIbC9IjdFfLiy3ECocG5M6rwMHf4UW99Ci7TsXzgInzSb9
jNbdGxjXY6rPEW2JfZiINoD0Yl+Ts0IykpiL7VprOkuivNqquRcBbZ6hQ++GCoZtA7W4IruGmY2/
UZTWz4VK+LFJv3zkQLk4V14yku99SS9AQlCja//V7LcpGmVCf4V9DqmQ4nhCEo0aF62CxjhBZ+4B
5Rl677nmrIYlmmDBeJ/9lC1rvW3t6LTYcLm1JuDamrstJSoPdsvZfq219lc1P1k6IKKvNczcjc4L
QtgQv8SqieC8cvM387Sz5+s7J31J7ZyqsBy6a7hRHr1HYWVXNzqY6w8iNA71MHOkut49jBTlGaZL
Ky0PLh/ifk2ajqguNkHlTFhNwsJebtGB5neqB2oIGudI9wXs9/RJD9o1LRIpIcru6axQU2+7JKTJ
xgFoJoimJGyRfsgxz39TLnhLfyn3UrT0V4KejpJL1jmQ2dwnReRkG+NgrV0WNUCTyHkrQZHvJf6y
34kliQoaivkXULO++HE4Ia3oc4QSZBC2G+C1et9AoowbOwzGS71yE3PT3625Jg/Hj8n1T/tEHoC3
ylNNuOip8Wka35PuvfNXvAEIRAMU/7O8KEJaf7t+e1OGK6s9irNtV7gXiNJhmwFb3dWCralYOs3p
4q3f2cqwb3j2PwpGVYHrcT4vRTvdKGe97cu++go5dlKkD3cCZnk/J5b9e+S5PXIGvU1YYH9cf812
FgrzDQGYJUtUuHxU3nqAsIlOdRzotyC8cpQrYeVlT1A/xQR8PLl9UKvdHUIEko9uweAUrisy31jW
N2CH9R2+D0IA3arZ2JE1IU8MvnjRP6pO/O3K9jPj6iuYw+vlpekJkZU20bix/RQVKB1ZbTkRxTey
S0y5jQPWb9enPCLXr6533CawzT0seD2femdAdtCIytyTRdfe9FMkboaF9OI0lwJGpXa9Ywvf+QKS
l2wnnd34pZ/vtQXhYAVKnZXfG5SX3WsfC1wDBLpvUZ6JZ2KViZ1UnlxyxGBuQNhJhkmLuntW2LzV
EXFlSDNSqp/FZR5cMtK6tn33+sl9aEE5dtVkbhwAIsygRp8DmUn0Bk2/q5Kq3SO06e9Ig3fvVr/P
dlGDvGn1BWec1B9Lv0ZnEUU/o12Ve6hBbqJJHqo44knM1kcooPA5Qwa6nXsiJvv5tjeD4CsuQzct
h8SvNiXAdIL22jI83isjuJ40uQMdfXpwAk3/lMdz9eTCDPnpMnp9QBJ95+1bGEDkE90woeYMl+Go
6xzN3Voc/a4cCE93QR+5O9321MSFvl1k3qDaJ9tm7xO3bPl4XfalyOIvmbXqKCKE1CiVEPuG0t5E
cfm+hvPvwVj2S+PPEs2CWZI/WK8cCqFqWd4FrvnKpfXUyNX/qGWLoaUVrwQjW7uAJfRBIOog0z0+
ZOFYbwcz+RvZfQ2i7zZjT7a5K0OVeklxmKLx5M89QzevBvnqwbxzGT6zjY24ippfkiuJ7PzrMUDc
W1KOd8y0/oPV5P1L3NU/hfELoDHSBSmpyOqTKhpz185O0GxwSLDRmPAUa3d8aoeZDHGcREA+ycpE
Gvwd2upY6pylZmm+w8l/StqyuhsGedf2+XJiSRPIZQIOuaUNfoQ/06ks8PHRAX4hbR2dW0j+MEnm
DLnNKebbVBSq78i6KF/GqERH2MDp+dspis5DI4OYfP6leIgwEzGuK9s6enptUNoof/wThTpzNyw/
mFdaYIPQ5ZE8EXMvH6d4sX/ADEtkpwXxyZu2tEhmN2tbP1iZTzZ6MTYuYpPR++SyqLyt76LEXaBc
T9CIwTWONd6bqKXXfHWKr9pVAUIZxOWt6xbbMbBkvl3JHua18siHP5IXwVGiMt6FVGpWkY0bsEJ4
XV5tm67ECHHt1Y65OufucfH79pI3IKiyRdNY2Ohi9UD47q5fCi4mSaXEI2Gbrtj0jnTJr+6nu4n8
02u2+Fqji1Nj+AKPhxY8D1eFq6ygoy6dZLBg/dI0s6PVLsXDNOi3Lq7UpfCs3zExjD5vIqTw1Fs8
0kxU1oM3Lb5PVcTiPYta2G/KK8YfFzsuiZSZRl7j56gR0lYH/Yfb2Ui7oFaDDWQ20p82d3hKOfTK
F9kG4UWyQDB+2OYxdOICI4DKGZGE4mGKMjf7CO31juiWIe3DotsPMY2b8CrcSS39OU+yuNbFxZyx
uwbErU31rAll1m5un1RLR7a0I32Hz2fbZHb3MeHaKLYZ9h7eNbREhCxagsIPSMsnisvAsiY17Zu8
vPhEHH+xbiTUs9v1XZDldzG3xy6ZOvfStzyJtiSlUsW3Q1VcrLI/8CSSbmepJz/K9I43PDs2je+/
mrVZ+U89HMm3vcimJBUxaPW+A00W4Wj9Ke32vQx0sgsswFfm59/XUWkxCBHoCLyohbaSyMWWwggr
EHBMNPQVoXE3YkVJhthSV0fpQUmnjd0d3SWERQelSaOujW8UJUaos1zhp3kQ8ikhorRmi7kiFnHy
XiTJZ7+Is+p6dSQGeeaNCKttXrnDth9BBEeMvvgbGhCIkDWbjkbHmfa0crT7yJF3psYvIYuz23jT
lniLHIXZMKX+wPxJaOxtmMF/ZN2zNhC8oJbNPkSQdSTU5jlf7A9fg5ESMw06DZfFG+UXjwjTr3n8
/ZPvuMVnHiHpb2ms2HH8IZDvJFGgWZOJB8uukLPYY9O/ZIMhbrk2FHdvVBnnDZI/Yz0hAJtv5mrO
T+hAh0e/lwv7QBVOPF/danHhyXDvNfk5qo08wSHLXY/JMS1mvcYpyofoqOJOZ4fVuZaBr+08/5F2
mDOIY7JZUxT/ExBAskaIF50Gr4dDdUS04/zRExq3IP5y10y/YxrX9SHErX7rT8OVSBKhvrF6qM10
toMCxaHiH4n6ZA/TVdrEjAY2ygIwoV1ECd02yM3MSu82l8yvGrC/0OV3CIB4mx2PR8Q5NjRi2gcU
t1ApUzSHLo6GO4Wz+2ucm4q2JOixt9zz3Y8O+vbWnbhKtzbw61EPqNGpA0RP5lBL/qqFV6NF1Iv9
iyjZ36NFrvKY9FxwwGoWq2Ct6+EbQwg3Tzh7vjlw9cXDxmOog+uPI7NTbmF2a0fxCbIBNKeLV2p8
MHPvPFTYjvKTO5gS+yqTeRG3Jz45/djb8/JeOgkmnioghmhwOndf9h0zI1rs9RK6CUCpZ+HvWapx
fOCnLGaAWI76tImIZjX4gF8qSEN0rb7xNsCA29EN58uqATnRheRomRXSlw6DFYF8haFejdoYcwz5
u2Q6lqbYUQbwzR53HkNZHMdKBy0eCwTbtETYgH1+G7nnkO10a7l2mzpD7h59odv7mej8k1OBJKHr
mI1NPctkfWROJm/XYQr+LkSb3SZyUXtGQvdn5Dq+8HhspJc7N1080lXKCHY39KNJKVAYXyLLt9PY
IS5MOBJ0sCBRGWRbvwIoE4aMJNW+cABv6COlC2oIs/dxNFCahrDkZ8tS2R/SASpqLGlUvb7OMyK0
aLD5+0aD4PFijY4lSZuu42975Ls8h16YWTXep27odhZydTqo4FrNeVrm6aFfNHRVQl5oapfVQpbh
3GLhjK3vXPYn1M58ymBflFlMwZPImuA2D4uT0xXRI1WK86aaMbZdPTwO6AfdgFzhAT/Lgl9ia7XB
Dj1ssunXYP1zdWwH+2GqqCODfT8MpkZYmTdF+Fo1tfwe8LAmW2Qpw06FwWsFVMTn1D6TS05LDEL9
LKI3Ca6LuwBntAV5RajfUxw0vLUQ0ncg5mWqcU53VvlOUYG9X/1rsLDd9dUt6rl5hzQNo1iEAZ4Q
rnrHAv3RdEtyl0feRJ0AstbcrrFuVrV7wwtvIK5VX+m0beJX2c1PEgfJ1xD2xZ1siIUvsTiUxtuF
OjjFDhqAaXmQqLOBWEX8kC36PY5K+1bCS29042MqWvoU2U70M7fuZ0wFPRdSjwNnfkH2/uEEZbvL
MehtiOIG8bVqp9tlvp9woSmfHjC0/d3Iu2JzVe0QFda7rkId7s8lOdUapxk2FyxwnPzPuH8o1VHS
sOnIQd5AhX86PjvVMpRvbQ3sbwbj3pH/h79Vaf8q+5GMyKsz4CCPgL5L5iOf+hy8SbT3WNSdAPSV
6n5K+s+SPs0TAg8MkjIgPOiKD0UIGBV3EIrpBPSvxal70UNpa4aS0Hu1yFxsPX1phbHvrJVYS4TP
jn5iMYT2nJvRex37eUE2VvxtuES9WweMVaWWTcRsWntl+dUqF/52wh5axsLb9sZn3C6zLDwPaoX/
5xU7OpZokDVmRALR7+IBGQ2B+OPNjonoj2klFjaWFG5d3jamSyaMvp+fS8ys0F4DkgHqg57dvmZD
zEcetKwBlYK9HN4caiVMinLM43foMIWQnpRVsrp15x4/7sxow2XifQwUhG67FdCDoDRSNH0soI6T
vOXC4uyywbzCDXI9Ki5LixSFFQCzD4OdFCjVOMoowgLiVBsCOXlPmbXM1JUPgB6SeYmacPIzJs74
TVhOwZ7hnSgBmj7QsOv7oOiyLYKpfltkk4uMFREitoavWJbLHmtdsM/qmHMgQT+uMY2/c8sE93VN
6Z0fZuLTW9z+wwvBziMr/Df2zqw3biVN03/loO7pCQZ3oHsucmOmpNRuWdYNIVkS933nr5+Hsk+V
lHJJ4wYaGKCngDp1bJdFMhj84lveBY5LZQBcn8ReylheYo7i7AGNC/qRVnZZS6PZsA7qDqaid9sO
YjjKO9ViZuBdpZ58loN14QHrba2OppIn02eGefXsDVPDDXBy/wKCcsxwCnQoBmjTKRCMk6rwvFWI
4tcO05wFu8C/bETcjixE226mxpzOBruLwlXZwd9dpNjvfdUl2hG9EptnXdveJFKPr0Qx0pfKB0xa
lj0F5bgIAt3TL8q2QGNkaKnV7F5lqphFvq1tDKPprFUNqjTfgT5NrPVIcZUwMCzbARsMWILLJK5A
3VQI+V+BfSvVRVgO8akhptmBDGgu2O887xivdTUHQG00RgnXPfHliZfpjX5NqVf4NKQGSzLIitoM
pLolFQ4B+DTXEBOhwbVJ0xAAzW6s3CHRFDcHrRpCtrEBNdt90fe0yTE5AoChdnga8YU9aEajVktz
Esyrswn4Dp2DujeWqqLGyTFzT4B4xBnzGBOSKJ2Ziz1zl8kAY4uEfr0O8e3Ql7ihK6cFICT8GlOT
viBf6ouuU5x+HYcihE6c29ppZ/jaD2UUNBN722k2Hrjvm8jOaBD3egrc1AMJb/oVEAHQ79p3MH9Z
euL4ntjVeOHpq7wKadc54Cq+Mdavddf22vHJ13rtDHNSLVnGaUhuUUC+Kc8h9eu7YjJUILOjgMYU
mZBVToQKkWWrRUjaUz8p5UMGAG1YB4POx5yHCtgiuwAVAvglyTAtymF2riuhcsBVJPMPAMcpjtIm
Ba2jpaLYFTQfINH7CIa4EYMwwDqMwhzkBDDyAXczgJKyC8u5VXujpuHQM/uebeTy27qKgeTas+a6
CNIJrAAHhLdRJFY36A1Y5XfApHxrY9w/chcl/UlizDxJczJYTp6iKhsbPwhwZk2ulytV90i6VeS7
MXCA5CIWJroh4Cn1VH1EXgPVjQocdMcN8qoXhTF02Ub6vZm6Y2wP/jG7mmJbgPDA8EAt7dMiDWAM
QPODdzfZtmIeCQGCaF2mKpkSzFG4u0UmR+MCs2KSa4M2wfOkOMO132rOLRD8Hgv0vEcBcJS5TLZF
2YeXLQ6E9naygYYvmHpWIzyEoflBhGtOfBmBBbCEFyxTUHMF43EQ6gskpjggOqP0n0tNSP1eOHmN
MgtYWUhaPcXZMpHgTHdg4Jx+lbQB/GYgcwncp8EM8ZajgB2ozW8xdoCQM0GeMBe9lSZiZqYNENEx
zikXZloDSC9EhQWQpbaGc9oDtDsBU5c7W9Ye8NCES2DtMl9BhkHixIa2LlCa5J5eVxAzBc3UBh9L
vXHWFOqYlIMPC4IrSCphtpm6KjV+ZDFh97LuQzqiIHmCorqHsRqiyjwihMCUALbqRVJ3RGgZkKlv
0BFBjcKo2rFaekbPxA0VDczXatmI8OwVNvP8J7DxtebnWwkji2XUTATapKWZNpKf+oGEkQ7dNoe0
Ou6M4/CI4O/9VOf6/zDYfzBBEqzmvwfCntUwOrq/dk1btcVf/+svDCGqvGn/wqnwPnt8jY/99aN+
IWR1+4vtSDT5dLREBQZb/0TI6uYXopNumkBTkcSYpS9/IWR14wskbAvb5tlwAW1DYLU1TOvgP/+h
6190iWmrg+YgBBRT/BFC9qe02SuArIOOtsUNWLPCHpNXeSBAVoz4KObAvr5ir8KAEH1PU1SwOqIg
3ucTplLSjJ6DEpQn4iGnk5pOG49uL4B6bRGq3UwG0B/JfwjtyKkkS8iaFzhslBd1ndDJR2VzxzSi
uZwNA1xdS/BGiVLjLOkACTBNP6k7ZLWtBD2PqR39tc+s+xiRjB+J0C6sAhffNCtv04BqSVrwiS3h
P9KF84EFeBDh7OIKXZxdHdnf1U67KAo93EqzRvsgQxAlZVRM/qZd+En00MIA8BAMR46Jjw8102ty
GaBYKhopzHwAtiUT9FlB7uGM0Z0TTzey9L/KIL1D0wGV2cLeyVS5D2YURps8t7R+F5HQT5Ef2EhF
q3YULxBeZP1trArm91Wh3qZl/BCq9nU96ttCgbMoJBcfauoVXTkSraWstayADpMFxwFmlvSWpb3y
ykqs1MhGIwSbHlcATd20AXcXqUz5h0HcYCoEmjD1rlszMaEa40eXaSxWmSXPHr25VeOIG4G7jIt3
8YzWUZs1whbNutejR0sBHJQInluUYXHmQfJYelZPF9DIzusJPZkRvyKaIXnw6GvUHQS/Frp17d31
BfmeD7uJoXrXniddEnBUF/rKz6FLY7NJ4gUoz2mZ3dSVrx85zVTtHASa8GSOi7WKIt0yCrm+NYni
wTRy9baFOEL7HldMfUqKTTmBXkSG4pEO9IVjKUdqz0NbQQifOw+eMyV4hgT8HBY9BCotO6Hda4NM
YIl8S6f9hy3UTgyjsg07BV0tBcRB4/io2fTFpUWNv6gL1diOU6Ut2oqTnjSaUSccMfL2lK5q182t
P7JGunyrfG7I+JIpkh3oiHswOYZrVu3QUoqP7EzEmwwdo2/JiO+kH7DBfK92J9HfeEqCw1bdBSu0
fS8gVAEp8maDTWGeKnVnnIaFXv7IlIyTHGAJjSv9guqvAMmtXsR59NhHw01Uct/QP6Z90SvDV5BG
0YIsUVn481miTdm1CcxxDVU93JL5M/wO8/Os0hj3lrgRDD1vkXkoEtM6oyvAWNdeGT0oU3GVtbx9
DIFIkYC/LF/WPCvobhHALhQ160AiNVgulsFxHxfnou/2nZmcqKGaw7/JACpHfEmotjDwzdjsoCTF
whgMV6fxPrueQrkCibxSlB52a2rvnEywufMMGTcrvJgi81TyNhdI+Nwqg6TU7kCdazlw84ain87/
dpjyu7KG4MV8bDEKeeNx2C7Q6mgX1KPNKgRen6Aksgn9NnRR9WXb6ZG5KOqYLyK06+sa+NgMMPOu
i4b4gu4KZBTbWM9iyqHOs1ei3ft2coJTgbG0Rue6lsU5ciygoBzrtJx4JsRTIJZhJbmse0GF6Teo
UkgGR7kRPStFuy+TvF7Rh01JyWW3jATDsqaaZ3fIM929xD9KOnOBbQKlhR+aeFyyixDUg7Y/QpxF
NnseJ9RLswTqq6q84zKhgNQFnwqusg+11C8EOgoLaZv5WZZm+hK+8bASITQDMLqg/yFoMRJJimWq
8EbySh3YUV0s6QZ7LEmu8ud+3iS7qQHTCDIdBFhZ3WZqdcu0V1AQE/JHp7RXw5hdWbTnFhpdqct4
fpGpMeNrB7nG+tReEVNvYpPdk8245Y5TQHAzMNur2zbgpCi8e90MnlOjr3Z45ULTL2hsv/zsDDD1
SkzGrmutay+e/HXViniF3OAD4GhBEYbNIUzwDivKEv29npy+6TV0GcYbL4ye6ZVDF/CEeuR0/b4E
VM5Iik8WphbM9SA5Kcf4BJu7DpFY7dSp+z00WFBImH0COoruwGveVm0qjxobIqZQppuiJrukYU+0
RpdhqfUtorqZaToVEoNKVG4iS8nGZR1N1d5pY/YaQmaLvpMhNpL2qVZoF7Q/I6ijxRVKx3clRq14
4yClFLAXgLf5K5ju9VL3Sm2h9oQiY8IBOk7MU4yFk20yZc2VFhfWWjYRDnQK71JyHAxtfZuUfXzU
q9FjQWNhUbaNXPb4MyMCI7WjBNT61pf6gJ6erV6T4hsQDzXwW5N+0Wux4xqJ4uws21nD96uXfV3w
bj3zOseHbjEAJVj0Cvulbsj4u+xq0vPzwYjvBm4LsQP+z5ERPvjjPPaU2UlUjjdKY56Cqi/dSHbW
NrTpTtB3Bj7mV7fphNZyGLESDHKeHOhyK1q2u8xJ7tgHt9nAprZ06xor7h8kyY/CxhJQSkQF85CJ
u4Zj+qU3ZLSRxxs/KW49uJmAHqNqryFiMSOEOJRN5YmTBohzHj4rApxpCVSXQzC9UxUPRBj2sXRQ
HhV/XvocwsjsBQl9UCqLfmDc3EOID33uUWWZO9Tid7hm3WAqi3MRcw+aVml0ocQ+R6nqH5s42l73
48jsQEfWwTDix2Twn8fB3wDFfYxbokyRB+1WwZp0i+AgOM+Au0OTkr5DiJxDhpuoq4tJrksDBqNW
8mI5sMB3+z1G13nPIinRsxPytVUK707tOQNDk29GbcOHTlOOUiCOSydVrluDUN62cA+o3rkbUGd0
ttn79GLjWfNn4fdEg2yk4yxMOmd9Na8g9NBVh8Y5+1vk2D/qhgdiolP1GzVgNfxmpvr0BbKOeh4+
wP6HN6AkKPRpqIeCXqqY81Oxz/hIZQB4Rt2JGhgiF5kkHMXedQAcDmXJeuFMVbG2DT6MqbQ0F5J/
ceo3Kni6JAjOEicbIAVQc7X1cBNmtndPO56HSWpk5crbmpYYcNQ+A/3PtAbh0nwJXYkVloQcCTho
w7xI4CVJnPWEBzqQRBAFZvA2qXqfj7Gxirr8Ls3DdkPe7DZAFdbwYh5noEE2EK7imYoo4O2uSwb3
oK+zfGuAutyL3NI2Y1mBCted2oV2lC2ijn/Igq1p6QNaa2j/rBV0K097qBQUsuJCRBZtN6mehBZf
TcNimpk3Lhnp4q3A/dGzQBTPzGPGNrMROy0QHG5ZbqGFDxUmu8sk5eAdGkNhYM3ftBvCma8y3E+s
4KpTZLtBgVVZgyNkgDyfL6bmP+ZFfOejv7js5hQ7QL1032jA3AhZ8Sp4AXgNaQ8Hzb62A4102sxy
EOvqDugALoudOz14Fe0A6EbKgy84zPRi9j1GW2eZePqwewmGoR7Ya9+TR2nAnB/fagz7YBGR9Nx0
hdds+0FCmaDjvg47JrYYcjmbrmEHS52Rjp9xvs2BBeh7vUBQeSShtq4neiDcCl2VMkQeNJSIP5QV
J1EUDSxjbGpHNPJ/yev+NxSs+/BHldf5c/Mf8w//kRcj/aig+d9vf1n//DUy+DNT8s0v1i8EyYv2
qRovn2r6da85lf+3f/iLZnmNdOF//uNH3mbN/NP8MM/eVJgIwSGM/Wmxetxm96DUKsrVv/81/F3B
+vPH/V2wml8MR4AdNYWp64YGpfIXpZOyFKF7oUmDgpaKFR36vwtW/Qt5LJIQf/ulUOX+XbBqX0x+
CJ0ODRVz3ZF/ZKRCWfyW0QkpFOsG4Wg6h4Qlqaj581ea8GVum1JRo+qr0THcbxSdTMBU1qYRPVCu
F3zFIUUjcKKHBpDQJs6sfMXRbe5NWRT3MSKy66bMpg0nmHEKSWGC50cWnmmDudcpUBdmOd3otMPX
VZzhKl01xPigIvMBluYiaxJuJ42kC0MXSA/oQ5+o4xC6CYwAd5I5pVCtX4z1ZG7Qk7xHnmLcpaD4
YN/z09KOYz5FX3qVN/T8LBSUtynqiJsJgAM4J87lmHpqqRQx3vMFcWHKg2NyYnulOubGwipm4fgk
GjVZjjOF4SkQm4pzPnlQUe626biGVfSIpS+tTjLc+TccT9zoAVFbqdMNigTfayax6HyVV/DMTxRh
z9MI8LGYZtOkU/K7wKYQ73Lm/ZMBLhx/bKZJuhnTEycJ8ez4GVPvIz0bPHTAlGkbGvEDup24LQT5
FZPaPcg9CjxUF2EDUTnTYJgDf/RgzSdpALPBtQPuv6hEdF2S3uzCNAzO7AZmzQKx3PEYm93RNUdU
TQSJyUtlS2uRxGmwbDd1eElI5agnQ2GetnFJkWsO50V5Jxquhmb+XdJRougYlpC/swrzb+VmcteP
1RVw5WNvYhgqUVTjWEdZri8jDu9O+fFS3tiqQJZJbfYBndtVlSKOk/qwWO0AVlpGWWpyFCMDcFeS
UWysZByOoAmHvPsBkOaIMsoqb2E5AKwhc5zJdUMoOGZ4PdIhVxpEwLlWdQxG4+h5bgPE43yPbXLn
OECJHF9NGG7k5y/1B6bz7SbJ6uKuiByqI6B2i3LS1BPoXPm2tw39dJy3zqDVe8fhMHFylCJeevEW
wA5GaBPZzKK2UnmZkFo9YMNUXoRTe1v0hivD1l5NDtjBMnwoVE5kY4DLCSD4tBiyu9qrrkChp0st
yq5q7jYqOU1Feg4rDuIqcoCbulLidSTTB6uNH8eozcF6IKoc6pqysLR6OMryREfRmdzHCTjE0kA5
Ciqy5ZGtIGFQr8B2PcrcIIdVL0hPMtdIc0bjIWkQsiks4RiHp7mgNMilkSzBzxk3+DiTlHoWQ+JZ
Mn8Zjcm5rIxtM4tua352VY18Z5D2no1RhduJyGXfJmy7MHs2ChM5iUBJlrpM2YSmyNxQ0UfmY1Rt
KGvHsDb6fRTiimbSSWGmmG+TiKUdClAIy0BXYZA0PdJFyuifmBOzsM4zZuWLad8b7JnB4H0KMNub
BPdn1qIBDABP5wxhbxwUasilTowgUWHU/jp3gC1GPodnj7wyVi38AEMr+1VpR9Nmmig/AeXfNujr
LtsROb9C0GIocz94bHLnhxbSvfCU8Nmzdfcl4VWtdpXq5E5+VxrnFmFRk0LbmRl+wUlNO8lBoXnR
QsJZSZ8rlg59jrkYYiVNdFzEHrSxjhhbLFYdA1rwRVgCizp47MJ+jzzrs81k8iaJyHmkTt6ml+RT
Ycit1U6QLvsIOfHWl/T9EmDHGmNF5KQeKinubdElK0VDoSiDxHVEoRRvVNpWC/TDCHw62GR7BKRu
Gx2RFtv5dY7iBwNfUr8C8a4jfJJbMFFZcWbb2oR8mVfetlR+a9suspO0y6qHIjfbRRdSb3ldC+Sb
fWM0FNZ8bCi424Q4pwJjBdx53KJABsySeLRVbOo6HfcY19Db/cvJ+z88BUFNhhSAbvGnSchVEIJd
vM9IQv75r++b5v/8ef/KQgC7kDVIC4EQXbxpm2Oba+g/vdzetM21L9gnkBhg02XMrm1vshBLSEE1
rJu6xt+2/khYwpYHWcicyuAVgYwFljym0OZBzKssxJSMp/wsnL4qpfpNx9eAAdpFVKk/8D1KKZ61
Y8R4YfJpx5RJ1hoW0xPf0pVn5zetZuzVOdZEtTzplH04BZfe1IG+B2Kb9VTu4U2cT5AKqIDRbopA
L0YDB/J8wub+rnXGq7GKL5w+uyltc2eV450N/YKq6nokMC5SE+aFMwG7c+bKLM+fABhS1EQFY/XG
ucaC4woWJALiynamCyzyslI5eM1ntbchomgng7TAtFjXuaVckymeeYjRAQfblgDLWlvZIljxPU2j
hyx3MmBgSCgFkuYGUL6nir4eQBU+wgYRTtpeFNxGaJW4fcujHpr9ssvHuzyDaRsM8XdFw+m8ilL4
hCMNB4ybkAuhHlaNbknZv+o7DO59Lb+xe5jRRWuf6fxuPc+FY9lcKrWyjTAB7lPrplYHfxnQa14r
gdzourd1Cn5UXdWojOn9lR8zGIUxeoT757Ps88tEZVWULsHA3WFthw5V4FS25ZJ4s8EOgXuuqLNj
HEdhf+Az1EXpBVMIAwooOqFjecPfRbrKtrajCSVkzIn4NiHFaPhtZFdPyXJQH0TnYmlHJfrHdvkU
Jdw6JIQEbdyUNpxOK2qYh5pJxZuY6vIm8qdvPQYIo1DOoJQcJxE8j2wqL5Ve/DBywq49cLCrUjVo
wlWXKgBg4QDtNq71fnyi03Me+uF3ABYoMNbZk1+WJI32hvxhXHh2+jSllb8SNgoGIAyQrU0iKswE
flcBZWwLq+CbE2knaOHeGa2P+6B1mlgKMrya8twGtZvk05WP0gaj7brgSFHCtTE6W/RZEZWH+Q+r
huw4Ki/p0G0RZvuGavhNrBo7w8pvkLK/8KaWgXJ2qeaM+/s8vfGm8Uo66DkpynQVzkwSOCcr7BXw
RUTfdMEk2lmaQdeBfjFuO7uC4OR5WxFznUA/cYBY4RECJxX+/1Os8oYreawE8UXneGsbiSVLC7Ye
b74tqycoGVv0s9d2lO7VcH4Fng0MG3yh3VVrq4YnYncGLBBYxdbMEVNPgoZBeNt60AYd+qRh9B3o
p8vtLXCzf5Zq7XZS2YKg24oCLlEdffcKcddTjNi9PMHO/oISge5UTyNPaZ3rstd/OIX6o8Fyo2jS
l1vrDZSqhfIcB/qRlVi7QmFx9F490Z3gASGma8QHjscOIdWpx1xXxFswEJd1PFyJUtkaUbod7Tnd
04OHQCkuIQjf5b393GXKWV9SWksINuN0F+XmDtHEuz5LnwYgz71Ba+5VkP/NDFr9bWxkpsk4kRPC
Ug9iI5VbaIAzmL5mcw7hlcVtpFLT2Fm0wlr6B0aUJ7DmN5OXnfhNfRulcNp6c/PJXRzWiXOEZkBq
OBSmOPpY812+itAp0tFlWVWCu0iLNe5gCIbGxhYx5zX+CyfQU66iIr1L6fUVo3eUMzaRfki7I/1p
K/Q//Pw3WM9/f/TD8WigRmZ/7e+r8D67/9V0qF83Meaf8K/Dnl6DA9AOiX1LnW1Y/2456BzpJs4w
jkbANOfp+a+WgxTMyDWL+aPKsW6iMfXPloOqf8ExT2qOzWyb897W/+Swf4upsPn5JtgASVIBqELS
wXi7kQDUZvngGTO6E11zoah3VgxBJMpm4lSWoYmK+8ry1Wr95huik1L8ayo/X9Mie3FUG3UuAzz4
weYtatvKtEztz6eu7Zg6ZNMqKNN09/FVZr/cw8touo3Dj41WgMN/Dx6tQA8zlSpAYDXITgKCCIL2
wwoejVxFykCxXkt/j+vgbsjsKxNam/vJHbxbXAYrKlJuFuGLREo7AKzkdteOFDnVuU2/AfpVjJtd
YRgbUK5wFmojPoJDIkFmoryflp3cwWLKGRQ6cCNU+FyGWYEXCLR4rzZ8yX5X+A8aNMVPVmreTG9X
SlqzbS8NLpTETKA1b1dKTAGzRRwLziM6+BszAz1vZGiGE0eN7SSnbm6B1/rS0crTEJMn5lzFd2SS
oyUK3sjO+8GPTDbaaSSwCQATNewDj8M2kVa7YcaluYVvRxuyWwTcRXvem2N/q2pAJkGQUILVKjMN
RHzuzGi4+uQVvNsEbG2WXyLgJpApMA9eAbIwythpenJuOLF+hAItMNnJCE9EDwgVnrpAlbTqT4Gn
gaHORsFoLBlWH9/E++W1TQcpONWUQFAwSX67vHltcv6heX3eZ408RjP1G5qLCMcDt9uM1pkz4Q0F
ODX4bPu9e3a04Yge9DR5eZJ24tvrNsKpsWBI/fPeQnd1stVvSQDsM6DcX+EE5IB6Dq6QgYjQZ42x
I0T+a/Hxk9P+PNhZNFtNHtwwiHMOYoZvbyFTMXeLzMw5s6K8di1f0VdlOVmXVBcon3pW4qrjle5H
Z7WEeI7YzqJGCGqjtnKC61Xmx0jdYhCBRtFFXNlbcBKupKO5Shr1tknkstEXaFc5n/gHvgtQkH4I
yID18PuQxgyden26xo1e9AOI87MqdKwreFrduhlL7xNHvgP5PuIgP93WWB9bx2nVMg4WhxlB7ueW
PZ2FUbob/FZxB5VNiiHkoo0NRNKaarjXCv0BmRTCljkix2JbnwTjl13wJhpjFWzoNkoBnCicBPPu
fZVK0CsI8G2a5FmmeeLUKLoTMQ3J965x7PPGK8DPQ6BVT2Qa6SaQoO7BMEozWLUFVFBw8XH+3YA5
UdMrXjYxqTqDskruMog+C8+K9G6LMN18lujV3dRW2tPHO+wl3zq4fZvpKrYZDODQBOQMfX37fo4h
YxU74gwlhhOgCf73WmNvYUzBUKdSxw4V8daJ9nT38r2FQwaoYbCPO4tBl7ZBYB+g5xiojHLNGrko
y2MEpo0+rihi+uyDnO/l7b1KjYRNUFVrlu7oBwefhIiQYqnVkGqn5aUEne32pWcxho7VjaL4SoUD
lXWMYxV4mLxgAfHmhoQPPieCIwa9JabZCBImjZozxdKwLsoyp/v50f43pHRnxVN21VRPT83+vng7
Svp/crI0h6d/n9ZdB09/Le6D+/T+TSY3/6WfmZxiyS+WJEviWDJxzn3Vt1FsMct+qjQbUW3lzHmt
CGp9kRoHAN6XL72e+Y9+jY9I8/gxqkG3aTaGpaL4k1zubdgyDME3AKTS5rSTYM0OHX1xNqxH7IQK
12E0vjS0nhK6MotPao+3Sc3fV7ElocuhDjo0O4WwinProBWu73lLBPqdhSccyP4K4mBDPuIGgzbC
J0Hqt08GVlToLKQG+PftR86YiDRKNws3BYKFFx+234pACejV6z7/+SG+xhfPL+LV9/nz0Rj8YTQu
SNTJhN5epgVFhFJgXbi5mpbop4WZbq5E4MA7Fg7y976aiwKeaOifjElDH2ryleRIy7LQ2FRqaexK
AU4Ktmb6EMreAaiQ5a2GVHujta4sLETegrFWTsYgU+R5qyJ3v0H3boS5a6r2vuWgOCtUfEjrulF+
Nmp/Ctv+5uEOCtf54STtRBI9WxAS6RO+fTg0vhwwFl3u1shGnStM3UcaWBBAUjuQX+lpeeDPihzU
jONBYhQkrAgGbEYA3jSSSlzmPl7tg/z85w3p1D4OBQ4O4Nb8Nl4dPKaTB6FtlbmLZI15BHF2+B4O
EBhgfIw3o+Ik59CKYtcHPbfAD1RbYTWhH398E+83liQ7h0ijAVVm+ntwehg57lCE3My1vKT/Bjwl
3XcW+MiPr/JuX2m4sWqUcvwPeZB58KQKJQ6wGD9xw6IDDNHnyZEwZ5xciBTMx5d693USfEwkxgk2
XIiB9NtFhelFx0ZkgasDPTlOh2b41iC7Sv8nz76KYVBQSKy66E+/T65q0SyeUeC0pg8LHWQnypF9
47u+EQgfuuWQHLV4t20/frh364j/OdWyxnLy2mhSvn04X1pdSSVUuqRl9hFGEvE6sfl6mqS0//SJ
Xi5FUW7RZpklm99eyisoF9B5KV2lqaPrgGl4rVjVJ4SGt/kAXwAX4T2pYBEIpfzj7UWiTKL8HhWF
G3rIPlaMwbayGbqztHKqPeoD1p+GbgAMBAEuRb2PYuVBCAg5vBxzHEo3txF+1EL8SJBIb5VunQ7K
D8ysPhMyf/d5cUH6CzovjOQSMey3D+gRBacM8ryb2th3oCDvrTJ8Q/78XXEVR+P2daYV89zmdSCx
ULiA2jUTcjLpLCbZwjRSvT/rWry8LLxk8SolglLTH1ZTNJNZ0UQv3L6iFEDp9GFQSd0+3uEHNcGv
q/AFkxZopgUS5O2zeE3ZlexKnkXHLaxXZ4s0dUJIYlJvUnU0T8C8xttSThiKJW24KSWyInkvzE/i
yO/eHBWjOjcX2ady/vNXwVlCljCkx5tDOxwkZeJomykzvE82pPqbL9qxNLaGilEUyJuDxw3L2LRr
lcfFpLdY2Y3ElTvo1jLtr8a0uw7KIlyEmrbQRO76YblD8Olu8GcAcMW4PFfpewI7+OSufvvsBDLW
nxGdeEkTXj07csWxZ6iycEetvVY8iTAOJhf/hYvYkqoLkrrO2Wy+XWANvQC4KFykwDvIVRSG75Qs
/if76XfrS9XNXJAjDgH7g4ymrm3g9jgqul6ViW0bF+F1TFQ7Gmor+iQ4zz/qX8XNz53LQS4wehVS
IwN++0AjL6Ob2UUQCRoFdrGdrm2BCFshQSu0Q6xAVilH+Ipj8clDvv9o5p4i8ZMykNzG0g4u7Zk+
JhNFjpRVX3ffo9bIjrKa/lXRMsPBydA4bq0+fwIfYOz7NE6OEh1jQtNDxeLjz3d+aW/WgN4ZXTRJ
fABdRl7xdg0UYUKTwfTalX75DL07WheAv9de48FFaFEE/vhy7w77uWQwaCKgpeqotJbeXq72bL9O
EwVgqZ5G8bLCXVkC4PTj08hr+m2c5t64TsE5fP34uu8+EK7rkMsIuiR8ui9dn1cfSIMmSxX1beYi
ii/3JpSBBQLtxienoz73pw5Wk/JCRVRfpxPDyf/28QZz9mdqx9RNWqX5Wtr2uEONut16Vaocj0XZ
gSsd+10AidHFOi05tWpEvVP0bZYoS03fWbhxp9upUSDP0ZvFCjmBYY3jt3NttUhT6XNXSeEYpHbp
XFMySo3jstw5ETZOQ+UXR5rSoj8rhpbhndFeUNQjcu1XEPyTThxn7RQgt101K1tnTqg12LwEIHtd
MNQV8niILKYJXOoixSUas59u/cevge6RcFSqR/5zmLwqTp300gJUFGCfvUoFKTpNgu8fX0T9zZ7m
KtD1IOpR4KoHIQTld9g+8ZC5lTeL/IRng4kbFo53ytJRuxCj4uw80JSrDPvxiE7govdMN2ihjc1C
p2pWnCDNX4Evwmvm41t7F3GodgVlM96hTC8o297uj9ZD295GeBzQ/tDuJhVF76nQnIWUmMl1qs8X
IIkC6OTbn3x478LqwZUP1sQokXFqe7BVaZ/2SzyYIEXHo7VKQ3x5P37I33xrGuNqFp9RCTq78628
+tb8bpK9QA/HtavBWGfwaJDyDYxPlvK3V2EiQy8CyIN9WNTj86p5EYpJbl+32IGkvFf49Td//igz
tNaG3TMnvQfhCppPGYpBSd1KtUsYkdKCTN+rn7yb3+0K+hKSo0iAzJ2Jp68XDCsn3/KKiHdDcrEB
ORbfBl5vrEAS5nvM/syj3gf9GVeKnv0XVvGlm8ppOMNm5k/p1bvq4jBsk2xI3QDf5hs9EWjuVL2x
/XgZf/dBOjrD57mhxHjrIGeasLMThj13wtPSPM6SrD8lKgK69RFIhpYY3H98vd8sKC+M5gsXpFEs
5r3z6qnk0A8lPNnUVbpacQ2tDRcVfnwuRDhwMG3WruDMcM5keBp8fOU5cT84ADDSoTOGjYygDju4
spPAw+lzrNRQIqtWIGZQTGonnBbiKroyealrH2oWmGR0afA5VE8+vvxvPoo3lz/49Fo2ETrRdeIq
pY6uXY58zGBiFf7xVX7zOsFacZryiHTVjIOrxAOUVg9hVldhRrdlFqtuMUBEqCmAJQFrpfkkoLxf
1HnUS/cZtBgQLeewl8b8roTbk7g5f7bKovy2Jyp8R4nDXDqtyRmYB/oZhmM5luadvfv4ad9vprlP
TzaKdRItHftg8/ZYZHS5iepoVMZnxGhUQeAJn5UtMo8JmhpLNpk4tYDLfHxd7f0yq7Nf0py5cJLZ
h4gJFdSpH/pe7pZl2NT7GPXRHLVE3VKOh6TUnpBoQGfYrpSyvhhAAu0pA9Bb6EcPj57UH5xvQzLZ
y9ZCjQOh1Mr8XjG3tFbM1BFgjxILYhOSNxW6PTajW9E2dEGtaWwuQfKgdVK0LWWL9D3kUFCnalR0
taP6JjOadofGbX7X+hY6LIVdoPHp97V9Rp2zQjTTtL9rvm0jFZL3wV1sp9XTx0vzfpuDSSBxpllE
sacdQgD6Jh3wMooK10Ja9nvNiY3BWZV/kke8z1VBOTBfMjQSOYb/B4d1ho49sLwmd5m8n2HCcqL2
EL48Lbu2YZQvZG07n0SP9w1Ge6540P5Tqf4N4uXbwFWKsA7sKoRjDu51Z6Zw4UaRY+2Kl+iRI9GC
82BlrYe0QMajqiRTSItR38er+/6555vg+CZJeXEEe3sTiAUjwVx7qds5c3aeOGhPt+Vk7wD0TUz0
IK4fC3xfHj++7O8engOQjW4RskkdDpJn0wRVMBk6VlaQuDZR8X84O5MluY1lTb/QhRnmYZtAIjNr
ZBVJkeIGRlES5hmB6en7Q3UvKlHoxKU2PEemITICHhEe7v9Q0tuTbQkVpQaL+aHrnuIosX8EHTIB
VtkWPpYnew2vj0eNiu7EwqkBfrF0Oa7njiVkk8vRzM1RaNWXDHL0JYw7yPqQElwRRihxUctP7tFC
H3w9Ta3Tf1mEdz9gFQFobeV9jULTSWhj+VKj4AcYzliYXYMEjtWo7kNTtnwpRaCn10vpEDuquROG
H7fX9SIsi/Tu+gy6iabipOWnOhY/sU2zXw19bnfu6K1BEOEw36p7/O/qUO9aytu9Ki9RpkWf2h4h
PkXNtfPt9dwexV5yG74ogXU9lShMgf0Bj6VarqPCoOTqpyaY7J0d87EoZIOT0CmxIaYDcmd9VGi9
0za6XZNGAZ095DpWbGM7dR5dBOkRq+jCRb2q/1Qskn1Fkc2kdmP6DyK72hERKfOpqIz0HE4i9fS0
S347Kbj+cas1EGZUJo6CNGYN2+iEOPaEgi2shNsrbbCS15kPo6CRImuIl1BKWH3PKBq0WigsQaFX
2VdNq4sHJO/iI7rXO6/sj/ciI5nYHBqGQh1uXboPqiZMhZ6hszTHCjYgsI4jy8FcM25+dFax9wbY
G251LEkqtxqXC8PJWeBqWGh7ZhMGF1Ozk8tiNbqzkJvj0eHRYQGSQZpLSL/bfVB5hjru8/yE8Xn4
NddK5SS1kQngzELF3i6D387mWE4LxBm9Xgq4+vJh3403BLlphxPjBahQPGBhhfv4pFeuY7fTSQ2A
2t4OlI35abJBD1kjq6KJtjpdCvzbomGitRShbg1TVkTgL8qfszK399acl/7t4VZoEd41Nt0dJH8g
B2goei+Qxffzw44WyH8ppSfuuv5gJum/XWW7YbdI5hXPkhwDt8AESonTh0Sq72IEzq289JB39lEB
f8AyGD0TkfixCYinrHwtK0+kYqh9ytHOp9+4eSkrEzgL9JLmw+pT4DaBJ1lFBxGCM7qklB807ZlO
PWDdCTU6hDadnY+x7P3VrqXTwX0rU9Wlr7i676wwVKIOf92TJjfDSUM0nwoVFHZcsR8hK5vID84y
pROz3Tkylyj+MDB0OMor8mLtvYryHtU0rHBGDAoGYXhSldToTeDTdvvjK0tyvhoGai6Z1LKZLP7P
6uNb8jyUQZSeurSw3YyGlm8VUfs8do51HrAhuVMDa/6ZdTFe6IqQn2Qk5nDFaFKc4JCUiLPG2Jn5
8hHXP8kCOwUQgaYg76frn9RiQhfkc5KeLMxysIHryHDkePEWtPeanJtDcZKA/zBh6a5Dv856YJwI
qZ3Ah0Hygq0Fx6zLL13qfLu90Bufk/OKdirJ61L6WcURIuyybrd2wlslyL1Sq98cmZKdpds4OsDf
0oHgUQ+xaF2taOVJn/IKU6m8J3LsXnE+i6SXPREE6CPXffTl9qw21s8BtW6Z7EYCCG2vq6ODvnrP
e1BL4OgpOt5s7YjuQTPdYQ1Wev9hKGZG3wOwMb3H66GEVOZjjOrIKcoRctXKCLfFSVMvpkj0nfvz
LcJWEQi4U6H7SGRYxoeP1SqlED12BYmuDF8WJXjX6dMSvmLfeA2Ar3MjN/J5LiagtbWpP86SWVw0
Goj3mh0FL1Gs68eJitjfmhVCy5FGAxI+lpgFjqae3Oepiyw7LTD0NO5N1FXcqQj653RWA8gosG/a
qcl+FxZhU3jXLLSaqaxSLVg+5btbTMgIs7czcxppdnhmX5mHyRDpznH58YDWqClxYCp0SoAgr8Jc
ybH5yvoK56cahlgJd/XYG7bA5iYpT6YpBX7NhbRzg32MQi4FbudlVjTGrFUCok1R1+cZ5jdUW1I/
xo7uWJfgdSyr34n3jScYrx7SuP/b37fXSfkoJZGM/nJ0EojQnQZh676idRB1ylo7DhFyInVZd8+I
yHTeMDiqi8BosbMTdL7UdXTSnwEQRhNG425bQ096nnbw2vL41AA58o0y644oWZU7X/INS/9hGDDG
dKO4HsjbVwEjJPASjhOdMrBxpAChpBwb5KI8aUZKK2wC7ZyBEHmo8L+7YCIdPmMT9CMMKuNhHnrt
MBHE9yjl1KfbB8FH1NMC/qdhjzwDZWf+4vqHIdo2IyqpLt8Am1ApRocZ0Y72bOQzzlZFMT4V6uJN
kPS5l6mzdcZwFtfKBjH4oAUhdfvnbAUfRTfkkZeznbfN9a8xzHHQ69KMTmFrGn8GE3jznseQB1nQ
2MEwf8xFFtA76QiF26XgtdrC6LmSGnVGepIJbyqmbXVIBJ0r/N3QEi107dCFI8oxQ7FXatuKe94u
qu6AoKbQtqYTqKKL+0mr8YNKHOk4jir6MXwl6i79cO7m6kGfpMfAgEaIIYGKXILWfP7tdeZNYy+i
j8ZCvVhNHutqISI1TMnC6/IIrrk5a+Uk3MZWjJ0NtnGIQWZBaE2HXUD5bHXVaGgYmNPbraaq7Z0U
mfYdVG38hWw7Pbaovx7E4p5we34bu1plR4NAVRdtyzVwyDKLakpSrtJJ1SS3kZTGo0m5m+9thCva
ntRMqRPLACLWcytqG2qmnpy4+J7mEWvBCU+BixPZaLgrKQZ2SYXKjowmua/JUnwxW23yBA7TmI+H
NY1PW3qgdXCvoJ74x+0l2PxtC60KnKYO8meV+KH/kyGaPCenOZueUluvH1A4rg6ANfW72yNtLTZ3
xdKCtqH3Wcvff3cZ6in+VGaWJyetNtFJN/Pchtkq2mjncPiYj4Gio8Ni2cYbyHUVtCRj0qxUBakY
dumoq5shpH2sxlX5mXMr2xltK26XTp8CZo+bYd1b6RpVjgywRCdekAEKLTo5c1yj7aTnwMqtMPPw
OtZ34nbrowFU4IkCFBVu1OrGTzIH4uLokHIWZexXlbm465Hdar221zd960uvrqTlTSCTcyoL8nV1
JclOrEQDhh/AS5XPUWcintk9kYA+BAbqWZF1Toz60qbURgPloPXWq7yomZTtE6ZYXhFSdR8aeEHj
VzT+zrcjautWUqHyKxTsQG04xmpjWVYqTSR7yQkRic5NYSW45oiXnaXEg7eIgPhD0lRPs4FJF1MM
jwIO/cmShAmcJtyrIWy866jnwXcB7USy/IEEWGPp3eMimZySfqqOMbyV+zFvfmaIl34K2+F1SAzZ
Aw1OYwDYqpsioXKX9UZz1Oqu9aOUxtjtBVruwQ/fzpAXOOkCktRXm7sA9yGrqLmeksrSL8A9EJyr
5NrFs0C9VLlG9zhyzG+lGvWInVb/IWnio1A4kImcBVV0veMx5SojuefzOEPFY16BEFkC5NrJTTYn
aVGhAAGtQWDRrkcJkAnIeszWThy+Ksordv2HbE+KRzUaP0S2vTvZPbK4CNA/taWu7azx2yw+LDLP
TDqrpkWHZBWEY5KHEoI6vDIzhcdL9CL6+SBqE7/SFJ1x+1hjjWjwgU3hPGsFJxA+P8/UBL80Q3Wa
lcCvZMxaWuWQK0At4vROtbO7Tk/vsS476UXyq0urByvsHwAuurWcvsjVgGZN9VCoNLpUmPVGiH3v
+GmSwyel0FwwMi6oGVybsuQ0Ovg2OeqncUy/5XX5a8larab2eRzfAdn1eco9aosTz9RdUik4ycOI
eBCSrsXyQrIvKSqbiEaeE8weqzi4H0PnDgrs49Che5Wrl1xSPlVmfpGn8JeUDvfRgLaCiJ7VxfOU
wTgEM4+72x3M8nsnaefeNnAqKS6BIlKUEOuL1Nafb8f95vmIzNjSdgZ66azi3tJEWA8DGzEq6IfG
2ij7eRfhw4bN9ZfbQ23dajy+FlEzUnZaBtfRh5XKLJCBfjse7VPkTDHCu6gb/5dRdMahxEAmsUq/
6xRHhLyUk1MROvXdQCQdTEwE/sMNjfgJGefCJAAKdz2XetRwqTSH5KQLZfYwZUg8KR+zy+25bHwc
NqLKjUJRgeLXasUqJESzgibuCZyUDtIIMy07LQI/rfY6sst/abUzGYkOPS0dhyHV6/kYfaNHic7J
MJn2jIpKqiOdVNpocKeJl6CZvPNW2IgF8juNpyowMo0K3/V4GCbThVaZWUYV/l4MInmazGAP27w9
Cuck1eqlM7s67ygiCBzzGCUXmM5lKO8i38qde/srbY5iyrSP3hL/dSxYZKlDtqxdgWHgvRk7vcd7
L9+p+mzGAnVHuF4gcCCDXa8YN/asapFITiJRQl/v8skbwsXZ3arC4+0JvRWrPkQDL2ubBo0K0m+9
br0cD1IHpSOZOB4QdIsx0bGtuB2wv6iiZyHl5XyMVQuTW6BhnYHBlmkMd42ew9DE5Xa+t/CsQpoS
MZvY42ZNvzWRWn9JZ+dvI5jnIwbRxh9jjDPMMbUkwHrF5GS4FAFwOOBc2ut3wqhU48A/0X0OZZR6
8eAY+uE0TmZCrm8pU+jqvOx+WaBRffwNoZ7JIe7cd+z4WnkJ1MbRj32f99+xmEqEmzX50J1qA7Fk
hPbzekCUrjdRXwFf7AYNHlIy73ZkYEs9v+RKr9LO1IxfAFKQitZyOgooH+bPTT35aqEqltuOAgEc
rOCNT4MNHAPgoZr9qDpHXX7fNGKYNvNTESXpU7e1cxMbW1l+7cwSUpbddc23qFbav+aZDq0biahy
PO7s9Dtb5sK/iS63kRn6UcNRTWDoZySdi0mU+SfGXNprwzPIAAU1pKlb9OaAil1qpYjxW2b50oD+
PAsMrxKvnQW6fpMp5rumSsKvdWrXl4ly76fcjJqjmJD0taDiPtaDInzZmPKzE1ux7IYIijqHplKo
ZlpIOH5DfM6muYDccL5zYm+8C5bmFbUSWrwAb1eRLTVKUJf4+51yg9Jw5dj/CBxzDsi4f5KbStyV
LVpstyN8a8uSeFscPSAcadNdb6Ym0greldTUrS6XvLGV5mMUm9FOTXPrUGUXIaxJ0Y8LaXXIibBj
PekenwbeeuQy6iIYi9GMryroBs+4Jvm3p7V1RlBCRaSFP0gn1w8QeZCH1mBaWkc1DKuqFi8+CjJD
bn+9PdLWN7MXOw2gFnw5Z7WAuEHMFKvQ6YzNpPOlULNfUfamvJ5PwwnxX/mvzJz36Otb6wkZBlgN
NWDS1+VHvXsWZ0Ltg7gC7VygmHtHfPYXLR/LU5mMv+ivyTtBsrGaFIkXiveiTfamovJ+uCYQllIg
H33CajZ3ndTAKryK/56hHx1vr+bW64yhaPJQmQbssO4Z2+rctGnJg9+0MZAPUGk6yXajeDVQGszU
YbOjShUdtRYPgCEIzftGrdpjOJN8hr28x0bZ+LhXv2ZZmHfrbOdJjco/vYxxHJAXKzvXyPXcw8cO
JHAq5ReMAfaKA5uLjXIiRWNAwSSI12N2+DAYVsP+R7jTOepGhC0lGoWLUbC2c95shBGWLyRuMG2w
kHnTons3PY790OZ2I+XFlv4MDF32wyQp3K7W26OMRsrOrtwgi9CoeTfg6jod7ESMKgDhk4W/2yFM
RqBHoU6VsAlqD0/kHtWuQLqUSYEDVTVobpdZzhHa3E7StWzK1bW+SEiReKH1B6l5tWmHRTkjVXjo
LOQOr286jHxR2VezUT4mODkeu1avT3KTSmcVI6+d7aQup896eCr1qNLQN4UctMqZgT2NRWKpnBly
kdJ0QiIeh8UhrR86U/wzW6hlTrFvps0fwZBcwKM8kMC5hIMnddWfo1J+t9Tgkpn5s4WkLC52X1S0
+3Z+5cbNgC4N4AbwsSA31yzMHmpUWC8dIsQZMmx7CueYinL4/ZQRHa2lc48b0UKNvI72FMi7jKUy
PZLJHg44ZpWn1E6VnblsBN7CM+Z4Rg0GXZY1kQIrNjjrMc/mRgJCPdROfjQxsDxj1xZc6AdbD7gy
VK9lkQVHuYmMo2o28gl55X9vn28fd9zSqOTRZ3E20hlZbe4hEPh0BjVFv0gtH1KjLc/YqasnnoTl
z7rWrJ1q1954y99/t8NloYYNbj2Bb00JWvwJSK5xTpGqjyaDMkBT7zDd34jj16GNjxDVLEor1LMs
c/V8wnQ3xMLQQJk3T6LXSotmA42CFBJ0YHeadZgB2oqnFledL+A0sFuq8Mz9Eget1iG+FAjNrxWr
wNThTcfXKvHF7KLWnrwZTGXrVaE52MeoT0CSzBPiw26rGTnq0mmgvAYV2+WQtfGYuKiwJeqD3Ux1
TYEVn3KMNxsZFxAxaj+FY5TdocWgCs8EsMh/O0U6/ITgnH+PrbIj4QVPUSIFnTS9183tfGkivNv9
pJ0puRfyYKPxm/LsPeD4MPtI8MmvqJouhkZZ3dn49wQp4ntGWWNewVI99Ej6CQ953JxXimTMByXT
jcozR2dGjbIOy8yzDa2CspaPyGGPVKdextQS8REf02+pIWE8JWM5kuFBKsnfp6DXX0Y7risME8Yx
u6dlhrcMrfzB6lvFzzRTzj3TmRE8VPocSShdTR76Jm90N52KNHBTIWt7aNsN7CAp64I5RTPNAau0
Ot1VKUNQd7YcFAxULMQFSs2S3jh4d5Ra4qJS2hzTcpp8OgbBQWlT68DvwmhUxPGzXQf9XexIc+gV
ragRfdhDo70VuFehCdiCvhieJW/Vl+u9kIyN2sW17fit1U4HHJBQQSTp1wrDKyNLccmDX+E36jTM
Bgk0Hu7EFZZAug5+4dWcQCwH7X1lFWik7i3dxjaF1Ew3CXkNbqS1GhGWoJMScBf5Vhc9DLNmTRh3
yC9FXOrfFInte/sU+nD9katS5ELeDr19ikOr6y/s6iSKapTZ9bAYXCLKdpFn6x9tnULgmIRgJ3Ck
j1Plz7Gau52k40NOtQzOFOmz0B7/gJqbx1wTfdTGJzj9eFtq4ScTvVkFG41DJap/Db3/dHu2mwPS
9iVVxg6Pjuz1d4+l2a6Hquciw2PilKU445gT1BVnWux5a8NEsxornduDfrg9AfXTHOSWZ5HJ0Ffn
YCHBjYt6ZikLkwxmwMYGG4+9mP4QN8so5DDcJYvE2bqQiEE4vIGQqdWhUl1CTODdWcqiY9RO4jgE
abpzWy9LdbWFlvEoVFG0pkivrEmvxUjLMouQ2R4MbKxKWL8UlezHwCzwxRyE5fZqZSxti72uzeZy
vht4dbTUfdiMwuLBk+Qxvs0z3vVB3+4hfzeWcxF+BLNIMXppX19HymjqLQ5ME4CFshAnaU4tH2vc
+GjK0/iYGrvMv49pCWRlnfHYjAsuYQ0Dk8JQUpOgjk5BpapnU2TaaxWO2l0VEqmtHVeXbhIZVntG
cK+E+E0EsYYLmpNIX347XNEz1cl7YWzQ116lYehB11JUhBEJ8fSrMLTwKUY27XJ7kJXWIXghpvt+
lNWmQLTIaCQbxnAQNTEmT06CM1X7D1Ua2DlcHwf6MHj6jT6y9e5Eic+byilxLTqaBydI3KizmyO9
NN0bUvkYmAuFaoqOU0zHIeZGH2X5ZWiTT11O0wTAI3bKFsaJin5PUcU8tl3X7myIrYgBerD0EkF6
sAevI6YWVR9Yahqd2lbSDzgltcfUlL8CS+s9FL73SHkfn8fLClq2CWuN8oay7oePVo5deGeFp6iv
/7biDDXNSdc+pVDOvTwwXg0NXykwY9EDB3BH5SjI/MmEZ9Vrxm9jfJffYgNdBwnBEWesaiyFZnfY
Jknhyam05ChpAzLLcju7gTpQ/shM3bczPKpux9DGCbR0ANAcWMBrsGuuF5wXY5grHYEat91LESbq
FycU+WcFjMAXJdJrtxAUhw9ZZQV70btxjzA0JRf2KR2itXQqxZ9ZmeI4Og1WeR8qM0LhQVCD4sno
Y1uUELs0hpw+fh8twTkVvGSWddHM+hf1jL9rg6RrqHtq7/2/ZpTSzs1I96T+J12Pc+jYuNQ14hEK
RYLgU/3TMsr2KPKiO4aV9Pt3EwRgXr8LznDpf16vIQb0pjE5rOGIcqjvWJ3lOwpCDbe/1MaRDVfl
7TsBqrDWZXqKnHEMuyA8DTwjPSIab4R+snc24OZHAfNGSwgCBdtiNZc0TWkgon4EGAbB3DySvSjN
lEtuMrVuXl4SVNB2QmFzavA2FpUJ8C/rzloqx7nTW1p4anXnV90pytEI4/+n7vz/FQ37WCUgkWaX
q2T+lPqoU1xPrWxwSLGBHKD0kFTPem0qh1aZ5WNY4NxShFrmUU1Jj8D/pK+YeHdujaTqEexm/Blw
2uAO/ahT8daN537G4JZuoEIOi2TnfVIVKIyngj8x6P1tdZXld4NmQLCAKjbl1+vfnSRxHHSSzCcR
znDAU6nnRIr+/Q/RRd11qZMvJ+/qKqnSMmjsmkFks+1OaDoaR7NBqP33RyFLhnEBfJFS3GoUzerS
gZ4WH3pGoKKYrMYVS1Zwe5SPDydWbIHKLGI/UCbXGWouUkcPrI6TNJSTP+ph1i+ZTHfJxIfpEFOj
8cCHQZ0YQDXP1fiCjosFQgAoZbr4lgzj1B/KtAHNUhT1TgVhK0ehaI8eK3mBjUjVag3UkEZ9CPvc
5y4RP0GTaYcQ4pcr53N9Jxu4ErQ5dwskA/0wmRlUQ2H6WEK0e6u0DLRKPukfQAJEoolG5losdZ5L
3ILx5fKnvHSew3h8qEMJw3g5130j0fLnohpyfBrwYFCsHAOkkARg7seXCjPgl9ufbOMEQM6PzJ6O
ySI4ueQF7+oqodMOTWuXkl9lU+0hsKUcogBqze+OsuAnybaBUC2ij6vLri0VGBYzyk9mhi2i3CXN
JcrSPUGNj0coo7CeywnKflozC3V5MtNCmQMfwJ/qNdU0nWOU+fAGjMezCr7ElXFl3NlZlPg+fE6G
pXXBnUpfAT2b6yVs40lrjLEL/EwgJhXjZKTl1S96QbZ8lPV0OFXgkp1D5SCg74q8zV6NwEI5vMmN
UTngmcslXFnyK0C76QWcmMQlLD+bieN8Dnsd78QSJNzRAWRLF2hW8y9RpKm/as2cZreycDxy5z6W
f4hMyUev1u1JoorU5fplbEYpPjg0bDM3CFJVeJk2J1+SZsoCWI0xstlxHgXhwdLADHqtkjijFxtl
GHhBb0hYckhqk4B9ycLHfurihyYXwZ/jIEVLwaf6GYcC76UUd5H8oIKVfelFpX9VhjH/F43q4q+k
CusYeUvZGGhLGj3h7MS8C6T4r1TvnKcYgSPTa/F0cEAqqov/42yOZGAWtmF5h/UGM0ujX4ldswPK
tI1/SoOj5IdZGuNvoVqKP8x5gvkO+eMPpZyr+dBoxMApiXBS79VOgBAC1/pr1BXxbMaFA/DSMJvz
pOjWS67Q5wV1pEoPSqPHwVEDvHOOBN5+B1WSsx+RZA/fikpvXzJdmQ91ILfYx5mtGxn5QypyCUE1
W8gFgKGKgksxBF/MvjbuOV2sLxm10Zc6SYJjTrmo9ZoC1/aStrdz7qQk1g8pcmiSh6NJJf9VWWln
H/TBibG8cRKjQU4z5amAXpvUHnIpcAYfnnf4QynmvvaEooinpI/S6dQYlaS7/5N1CeI6tQqOJLYi
uNiV7mDUahZPvVwYXzNUSvID6pvBp7F2utcQ/FWIXU26eLPkkk2BSE7Dr3ZmSi9DnOd/3N79y+6+
Pu9ACEEepx2GOMwH+kDYONYYpEnghy3SoEGEQIMoFfVktebX3x8J5M7CQEUDg5f99VYks6jVJsyp
jiM2cl+10b8d7ndPaJjHO6nn1pwAiKmyQRIPOn2VG5RJGEb9GDESTwO/DvPmfl4cblshfb89p49I
eOC1KJOheMPZSXd2NVRqV7YtEaB+FWKOFmlz/kWy6PRzNmhnLpLJw1WXTj8AYy8K8bOFL7R3tL7N
Z/UN+RH8AJkcmFbP6pAbKg0o3RA4fh6as5+NZn4wRmf0S734qk7iHqJ0czADe3CNoP1ZJDbFDeGU
943U/RM6PxJpuO+64M/YNu/NSDP/FdUcnttEq3Zu+Y3vQiEJbiEvWXS814s11tasyyWx1uEhf2oi
+++szcURfnRwuP1dNm4bnb4uMC2YIbTeVi9mG4/ctNCywMfZDg/h3KDdJyzLo5CN/WGTaeNBBwny
+3FH82dRq1r0tMCrXUd4GMRDwjCUpq1Q/t53ynTA93E488+a/2EpYTlRP2LjIvm82kyW0mGsUzAU
novyQcR4ywMYqtGT7OadWW3GOFkp8Y3XBqDu1evHMVIxoOWBSW6z2NeXQW4dHcloj+2sOscMmMVl
4PI9SobS4/tXFZeaTGLnKl/Wbh3jSOjwxkP7VqV0dr22ZhiHE5UKx59x4/EpGtIgj0bbj2ca1mji
Nl/qkddJhq3Fzvw3R6atgtwTBwqxez2yIedRImWUzTvI3ceiwJ5aj2r7TuqRVk3jIfw6lUlzVFND
3fnIH/M/gHQW1BODPh79vNXIdoicShPCwRWg3I9TVSn0N7DRvL1XtnYlJl+kZoZFNK1RwkNNmyYu
RscvpCD22sQMfgqY7aDrrJ2G+OZ8eIWAmKGo8kGgWicJqrNUdXz8HesnuoYlkRvvgY2WVfkQKWDv
DS4ZvFnWwqYGiAmHhINRCqSc+kZrfU0Zs0e5wpC9oPK6c9YsR/x6PHXRLQeZQ23uAwu9SaIRlJHj
SzhdPjsTojdhhUNriXsap0yven2n5Qet1aLnohn2+vxbRx2nKe8EYgU7mtUNFBtzFsk5wweaNVys
aHQ+qQmG7RhsIGER4HmPmef47XbMbO2Jd4OuJaaGSsEFTWHQlq7krxaXv3vNymMfHl7+Mjl6A6e5
0T3JMr/cHnhztlRCwWVCDeJVfr0ZO1x+G3BJfFz6Z4iGNKVn48F3lru6cacOB18kuH7dHnOjokwJ
Bj+6NylMXhKrfSgwZw6QcmKHKNHPMuP9wvMcQ1HdlFyhTb2PUMq8ODvoqm8lYXHXoNl7CBfD4qAz
OKMnDD8QR5ponljfDKmpP7VGZz6pMwIFGOz0PmRd81zrDvgf+sM+7Xv1klFcA5aJtipycAX/qiZ+
NZi9vN6e3Wb4IieO3i3RC/T5ekX1ZCyjcmBFjUJK24MM3upetA6JPE4Jv+IMHdVUCaN72Qq1g+IE
zZ7cysb5Q3WXy0Wn4EoZaom1d6/cqJktXltcLx2uXI+yHGeP8WiLx8bSc3fWivJRNvr8we4sB192
JzjUUT18knjHeZgEyp6ZWtklF6N9HpAWO0yiD47YWJo0oWvD7WUQld1sD/eqhHvqgORWgHjnGZUt
dCRnHOhjjBSP6FvIXw27x4C5ai3PQeTvKIctRkgqaJSR3+Kas6rcIzGIapqi0VoeccVOxVFoNFF0
FL5ooOo4oZzsfC4edVT/vytKmF5uf62NIxTlQ+R+gT1Q+Fon0bLIakluiCmjy/vHyu6doxxH2s6R
trG9F6l3OlQoXtPPXMUERitxoNo1CaUhWccwHxE7rZTEC5uWUtGUZp6ad7lfcpn4t+e3lcsuuBVq
upzePEyWBXgXDWWs9APGLQ5vKjxzqkir+3uI6qpwbXOUA1Q4q+lHZiTKpQrZEHgwo8uWjdYRJtg4
ueA+9D+LuBGfuwoXBBfJJ/nBlqOyQGUaO0nXipX4Es3W8NuMpoVlsTCZOJfIwteNinRKbSmTljUr
cFiWQqxCLXWsgGfXpTeruvDwmUdujgeFLzliD0S4tYs0EL3cd0uVb41FxXVbH6emJEnLgdhOaqAf
uqrNzoYS7BzBWyEIYItSEQcQYF7t+gvFmLshg8dElbgP8aFHQy+UQ3knBD9S1lhPkvclATKADr81
qd4Fwoipet7ODRleMwyxr7Sx3RzA2yLAN5KqZW7cJ/3ntmnCl9Yx5rshyOLsHEtZTPsDbCdvoHLq
0kM3OvHn20H6hnxdXflLwQxsFRUlCkvLLfXut5VYymPfnWH21pleLTk/xgSkoSzyYxEa56pM7/sy
e3LwlJ1D/TUf5L/Sfn6spvwubKoXUQ/HoYpdQy4+9xTGq05zU2s8S0p5VJEylhxo9SEBI7Teg8PT
HFSkZXbWd+Mipei3wAYga1KPWz0gsCkVKRQH2+eBBNJVgE/JK6G7rW48KE7XedYCDN1ZtyU01utG
fx28Am9lEvnVuZJNcirm2bT9yRLtlyBOjGcH2ERB0RvfcgHZ0Dnwem/+griufgdxPTQ4yzs/pYaS
1KHu4+l5gmz+KwDb2Hj6OGL6JIf5ITIwNVUlBYHLCaXUb1lqdNGhwaA1d6cgUL+nQYJv7e3ZbFyc
rCCtE1QVgTqt3wWjQMMeQznb75yfWZbP90jf5peiwhne7lFqbuTUPER1k+LeCfPh9uAbPdpFm8kA
rgOiFkLx6tbMAiWwKvgkfkI/+GAl9b2CsbqUNF/k0Kb1rRS+JLLPhaO8Rqb0rw5VRo3bPSnezSiy
aB3xPnq7vq83goIccpgCRvPn0HlShmip38/cl0UcHp2g7nCn/ef2xLdOH9D2PIeWLBA40/WIg8jQ
euJd7FfKgAZRjl1aGXEE3R7lDTmzjlROODwYoBfDZF7v8FhGyUVwvXXh9APSru0XeQMxBYC4p6Z5
jBkrzfCKhsplTIvmDOJYuI4SGV/tYIS8Glv6yVTC+jTPS+M2LoYzrezoYUKxEcu7DKvlivLtaEbZ
E6ruv9+wXETVF0zQAjLBW+h6ldpZk4q20my/7tX0nhaf6svq0B6iUG1OzpxIj6EkjTsbYvPTkCPD
eIZhBsLlelDq4TPKLLPtU5lJqGDWJmDL2tjJELa2HYVK2FK0K3nlqdejmHNTNVow2H6m2KUPa8mk
LDo4fj2XyVfDiNuHeI6d+7zo7c9NVmc7w29VQyiCLAIzKBMs5OHr8YOmr51MYvx0SpBaIR0jl0zj
Swkywu2CyPlsZfFAFjDMB9lKqZ6bQt35EZsrvcC+QPJxO66bn1IVA73qqX7Yka4cpsDSzx2SG97t
TXB7FEdebTUDvOJI5dz2Ja1pH0RboBjgSN1/mQt4uTd/RNpPq/WkajNRYGkJVTwhH02hWF5oI+Ly
H+YClgW9I1JaoGzXXy0zUi3XRU9sxlHIgWx+LlBD3DmUt0ITEB58QXhOiwb69SCqXXRIBnMajlGh
Pmf2HD/NDomYNNnJWcssNEPGFuGHulSPDmiznTluvVPpdfELUPCDW7oWnwksLS111JbZGpGFzlTS
zPC8U4G5QW3bPzrTSb7rWjqWB0yV5PkQy4aU0s4Na/2OF2fqHLDuwSRXKYrgX9FTc8PqvextD6CR
Ra+jMFAeVSbmEdalgtpe48D0NRM9w961tqrnGZ+40NUEfx6ktF46KZaTv3J8hq+ak7U/bn/UrWcK
uTZ9Y3IwkP2rOxBURlT1WLajegQ9HIi7QfbArQBFczgnvKmPnSYMd5St6fPtkbfuvYUkTEeRMwiG
xfWXTlW1NmmocwvNYfSpwQ7Cq830u9I0n21hv0bWvAeKNPkvri+k9yOuAljPbAAuMvcQWsoebZRf
maXOZ5hf7jzM0s6e3Eq+8d4AA4asL7y2NWGvbkQsUsEtmw1S8T1vyrE+VOh6H+sWrYqIzONhblGf
LSbpj8jsnLsBdUpv1OzUFbb4G3T9bxsEQi7nWl/YfSAlwBNfr3jjSLaQaIL4Iapv56LQ+7v/xatj
47tejbLawXMfNWG4HKwTogQn1MR1H1VAk65i235Kwyl+luT/8J5Cg80GaUZRi2e3dj0zYneQnOWY
1cp54CEwT665FDduR+z/Ye48cuTG1j2/FaHGj3XpDfDqDkgGIyK9UkqppAmRJanoyUNvRr2N3l6v
pH/UrftawYyX0SqggZ5JkDIPeXjMZ/7mpYAXE4iOzqpx8x3ns1lAJr6ECoa7FsUldXhr9E5MvFLU
/hQr8a6NFPtDk3ZzMLdh47f6rF1VWqk/038c7hUjzK/iTJK8pQd28fqDnTk0SQRWVCjZs0xR8fT1
UYvVu6FCoSZezMblkGxXz0kypV42vCIraJ5pkhIMhvbRlpvh6fXRX4rIOEg6rXOCRAKM/K1lRUEi
stDMCANSxqHxnDQa8bY2BuEl8DeQ6MPf0M/sNnpU6lU7ZSX1x24iSdb10tUGTo9ghl27JEHxJbrG
O8yY8jhIqyRf9wK7y83sXL/w2GdOPsi05MYrKRRg5Ob8sSbVkNJxrTg56ng7931xVUt1/8HJY+RF
BvRSLApfgdyG5gXuzZmggHYEvWKo6kBGtr3VTFYonPWIIlA76r8q6dR76bDYF9j3Z0b5DoFkp+NY
/kLey0nzdDAX2wqUGa9W17GF1rqGLgr39c//cr9DNwVoufL0OOW25WQ5txqtagcrCFsn92Upix/j
tEk9Q5+s/UTa4xZOmD3+9KBrswV0EVCYFRRzuuJZjkJkCtYleqi2tbvYzvxQOcrH0FSbm0os5ZfG
mswLwcGZI52yISTMtWCBrti2zYOnUUL9KbYCxLOjKwqu7eNsUFuwI0VDW5V6aa2I8K5xwJxMk+nc
IR8igsqkidnadK91S/x8wkCZjK1PLXOFum4xQXFvh5HdamaQO2F+0LK63+NwW1+oOry8ORkFnit6
fOC6oNmdTrfI9TjBu8wMcLzLDw3xhI+SiI+i3kSSUl0Skb00nHE6XKs5bceqMgNYQKbXyqLZOQMI
XtnqQ19Nhp+P0tn+JHt01LCeZk2djpfkUiMt0mwGkyaa/dTRg82FNF5YPi8PHEaBTwMPnERf2XaZ
mtbUsHRozcAM1czXwnZ6O2iRBgRPYjzZVG8sEAfekkyXyIXrfJ0GPhQawWJz61MUpuF9+n55JJwi
n4UZgICWvDlvkcPT8/qYZNZwqRXxciheDzgHEwpxaFvZFDnyOASQRpBUo3qEkRce5Smr0wuHzpk3
WgWAsMmge09MtwllqBkUEaQrI8hjKbrOklQ9DMCIgqq2qgun9ZmhYNXSqFmRjLCwNper3seITZQx
vO5EqpDOW2oP5xHHF9VyqRR0dqhV2G71KgOetflOcRsnbTM6elAaSRVIIxK40aiOewUe4YXFeObU
xhPMlHG9WAEBWzg2jbSmixddD3DBhmebhYg/xpFxJy9J9lFpFHlPyW658NXOdCaYRnaBDqMaEtSW
Mi8rJE24U2vo2JIE1yPSdpOw/TC39Kshzxp0MAf9cYzUL6mjJe8yDRghXjBJMC2Os48zQ7la0BLx
zVzvgsjO8kC0jex2iBndWOH44acvme9FMuJl3OMQOjvdNmQkIUngQq+h0G0OO86GwNNBoh2aIowP
rw925swj76T9zNysOOl1bfxQD6dH59jIP+kBrujaNaGHsZdmaUDnEAOUWSrGn0b9E2YB7yHbRZoT
hOXpeGMuRrYwiNxwAbbZKLCcC7tILrzVmRX9nUeEofMqS7HdPFY6pLXIE0YxZ/3RdPJ5F+VLh9w/
x/nrE7g+8OaQI5GFoE7zCAj4FqaKI3leaqlFVXBulPvQaSNECZJLofYZsD/iWZziiHDTzKalfTpv
dWFNBpKtaoBZsXQlOXb42GaRoCuFjknmJrpU7exaTEfcx6ZvRdXMQTnp07FBH+KeFo1x7Zi0Q42k
rhZEd/IcfQolw3slid3eipfWAxRpPhh5PAc/O0E0hylnrjVfNp+1Ocg6ra46U9hqkBkU2XMRfrHt
Jvo7g6xSLoiBamtEeDo9Sr0UPSLKaoCf9wBErmo/m1Fdvn/9VV5uFmySSfPQlqJIRN/9dBS9iLIU
MQJKyyjsufRhYm/pOtIEYBSoRCeXnP/OpDinA6qnA0ojJO90Mi3ELqTuas6bitplXHwbqyy5im9i
uH5KP3ikZxZSLz2ZWDLFAbJQ46cCpyvY4Jbz2LZVvbMSapzkkOW+FQjsvT4vL7cbj0lbbS0f01DZ
Nvy0ZKkB7VlWMCdZ7dU9gaAY5d4FC6Bd+NBn6AaMhXYARVzOK66S0ynBt8gBw4X9dhIhhQj1rPGV
qlI8qU6nICwFlXLku4+yqFofpabZHzJd8syyLi+cMS83Pg+CucFaySWh21L7dIcMDcaHFeBINhzG
EG15bXYuFY/OFK0ZBiYB7QAIMy8wSlG55G1I+5quQwTdH7LSIQrj3q3tmuzKEKi/zEg25riQXQvQ
0ChEKsqF73vuVVdXzbXfCI5ui8uq0pi0h55/EEeWjudqXHma3Os/fZIS6K8gY+ALpBbbFqMsbKVa
DZmCpBstP5zH+ZCWVrl7fa2uIdrpec0okHiREFoFP7brR+6bCRaNulLaLECAtjIdlMX6NsYWSbeq
wHgas+JKJQa4EPqc2ySrzPla4l21e9YH++GmRVK2C/NaZxIXYV13rRHu2jDHKlwpLw117pzidCL0
BmKKOMkmscBTQZPEzPca+6n0h5SOlqIkKa7KHZe6of98IvM9RaNFBIJ2JeCcvpqC0nUrTaMVmOpc
HdU+yd18iO0LocPZt+J8X3f9egBv3mpQ5hW4P1FZKC3bo2siSMOT8pAU45M21fnD6wvlO0XsxUpZ
G3GUaggftxs8oe4Xgw9k5wFq2lVlPXmh06tgkOcwUCMtOi7aQAuJSgTg1WS6UvGGhPQh8kMxocdL
oNj5itzpRznVUI0ohtzvpOQrTET1lk6eAuTXqA5Kp4irLhs+LTn0CkcBmzCERX9flpa2g/QQuWiB
RL6CFLvfKeBQojQsQfov8f71Fz43v1TRCM5Wqo+87Utrda+JeaGiIjW5GuR5FgaUHRgPTgDtR025
hCldP9h2gjnWVm9N+gBI/Z8um4wGoBzGthnMXVWis987nsU8+jGeGl4UacJtoccc0Nw1DyPxVwDz
BGOAsYnvE320D3U/aK4ULXNgLBjq5L0+erMMk2RoC8VFS3+47TH9uYm4H+mb2O2VE9rTwTaH0e+X
Few5RvPRWpzGAwImV66DmvBBNCH+yDh7aC2qtWZlu4xim9WE7VZq7NVZS6+rCW2B/xBK00VJ01hB
VkCgFNLSXuUp995Ck/Hj6x/n3LH141xtFr9Q6pg1RoOoddTabbpC+2B0hnJfh6nm1Zpq7pGXMzwH
0JT3+shnDn/wXAjJOaS8FBHWZfPDuTVFlaO3VsKxPBj1TT+hra7kbXt4fZQzpyPoOK509EzXM3IT
WoGSnTITdnMw5B22j7khDolW3UzG1F44Rl6moNhx/TDSZtUVhYbUeR5xjESR4WlqOWKJAUhbWoAc
WRKWuY0sNX9nEuFOEAOvQerW2USCz9HVbcqtY5TTvnSERM8gvYRnPjeJVONpj60NIGNbKIzrOBK6
oFCYNT0KNbJUopc2qledZFzCzJ0ditNiBdCA5d0aHcdSk0SGklsEm1nt1476DrZvemgrUAqvr4wz
7Q9Snh+GWhfoDwuwKvIezK5pBpJpWLeOFYugDavsRoeDFUxOKD5LVf5nak+daw51fJXYxHp92Vhu
ncvNdV+aX3IA/xdiov/mseh/oBN3hrrTDaWTdEXBvtBKWd5bCqaZ/mxXqrpLKtl0bbhfyFIk43wv
ikVv3NCo22t71EXr1zhgHMy5AnqGzlH9e9bJ06Xi6ZmUker72uQEHoyX1FY0CIErPv7AJ9JjE+mJ
OBDVdL041mfFWe5jCVSVrJDA6DDf4vRB66fDoMa344p47rPkYRbS0VTKD5XRebMm37WW5I0LArSv
f96XxwvRHoU7Lh7YMIiDnX7dlvZjp1bGEiCoHx5Rees9GR3AC4vo5d22jkKGvvoMkySurawf1pAd
ykaPGNkSGG1ckw3kt2EW3ilDa3qWDNXzZ9+J24iSNSAkeC0vKjiiDxMDopIa9KpWB5AJc0isrfT0
+ijfw+7N/bmmHzDciYioPGxeiiKRtbQ55XFbkkKQAf04XztGNOy6pEP5Cz+qoFBbcYhwPnHFUo0H
7O1qn7g4382TNu4kLAN2WTGnBynP9TunT5cbczTBvnO97lJzUT7+B3QMBRS8gV27wPRaLq1xB65F
d2FMXUI2noHGsWSp9qMPtiKItzJ881LPkZXpZrBq7H2ZRVu56OsMfirraLuHU+dJ2qDuJbVYHmKn
BHTpJBQ/isI40Ni/yLt/uTZ5HIpUK7MdptfWhwP/3WlOU8cM4hXb0jYFKkZqpO+NUC/cNF8Q/LWl
xCtWfUI5N781QzlAPM8zl8h+cMdG7oMGGuuF5bV+1xffnWIKUHLyTi7M08XsSKB6coKFoI3DG0Ki
8p2ZRfW7bkDMWMjyNzOxxKGA8htoCwqVr6+6c3NClkZ7D50umDqbi1odhyw109AMSBVnX0mmBbOi
5JI/9Mv9Cl8NJVDqRUSjqDKevmKvhGNL8ZtGW4U7rxH240055086PI1d2jk/j2RiOFziwGNa5Gdb
iMJK1eiTxjKDPg6tXThpiV+rKGm/PnVnGnkMg2eFTi2azHMr+lW0saZIIw2mMst6Fxml3KPk/nFR
a8ef+fPncUZyo2mMKy2q0J22b23J8ON++vD6g7ycXSzmkZlECgmGGsKup7PbqK1iRvmoBtOcfyJZ
VT1DggAdObkNJK3sLqzXl7ECw8EZ43tS9kdh7XS42hh0eqmlGuiLJPUuBaTeHfIivlbNSv/pRtDp
WNvlyZ2K6mNGITCUpxvTHL5aKnKaf2P+MBxCrZrdh3nb6QvlVZgZjQkyc57hqNq9I++0WVQ7q+nI
Sa35UmXk3AQakK/XSQS4r68h7Q+3F5a88woYVoLJEp1boVd3TxhZ7lpDmXavv9q5oSjgyRRIqGnT
fTgdqpQLFCXQ9gKeUMq7PgFCJnc21mtWmF0Y6twqNNfX4hCBKrltf6LrC4EcVwhSTV2/1yohrpD5
FbsIGOB1KMr6wjJcV/XpscldTFEEhspKztxi/Diu5yxOKl5tkSkJjpT1dgnWr2R8XbEL5brwJViJ
/pQ7l3bAy0OToVV6BDBxiT+2PpQAzhO1jXIlwOi+2Vc4mLglBjcXJvT8KOxnZI5Q39uWfZZOmmvF
ThTcfBXd63oqTGgfXPI3O7dC6IGSCiI7BLlts0JE3wjkS/lsqysALK95wbpTYCKj182FFzq3QgDl
cPOSOIFY2WxmpLQVmGW1Eshpm7tpNJl+E/eqH5H5ux0k4gup4Zn4A3iwgq0aMl4GklPru/+w0VaU
3jJKyFznSpc8SDaCQbocGW6GJ8OuYAHFroaeuG86oXqQa3k56mpde01ptV44ivLCin35/jwOuQ8y
Mquo27Z1ErakqTS15YBKkrmbK7sHxZdh6gZtdAfd6vln9/7pcJtroZQrZeAIwvewtaFAyXUSjNyX
ASzj96+P9HKlEu+z8VfFGOKy7YHWoqRQFCUjrXofe6cOx12ulPUF65mXK5VWIjcP9VYySJhpp1/T
bkskditnQWyuLY+E5FFQAv88Unq71GL+jpA/PVxAoiE/hH4ssCBaUKdjOWVdRGSbctD3bah5ozyF
n5dSNTS/HlH+cQepDTN/zMOFqAxX9esUoKkIoqaK+yv+yxjtqlaNpb0UZmJAmFBq3s6TrX0a9FSr
vaWyFj/Gs++ujse+xEBlAQvcmV2DSm2Z2O2jKvVfjHQQT3iFpYobin75mC5hM7pd00OJjAdJpUOR
jnl+H9sjeUChpLWC/q/EtGQN0NfJqp7kfFTgu2mj/tloe87gae23+D/7+U3yeaAo1A1W5vrmCMHV
iZ6pOcjB1BbdvpkSmRw1jj+9PsoZ2SzO3LWeSceCoshW/SAmOIWKhoZ8OEn0fZMxvivLpUFAD1WE
9MYQs5TCcyiN1MfKrIZiag/dg5P2GjXXUJtvEskYr7M+7O67JQthBoKzupSYrmfY6cJh3VDyWhsr
2D1twRcLpKe8EUpHRXlCW94UsUf/w0ZzeLSXyZ8qXVpcQ1JteV8POXadYegA6W1z0xipg4x65zvg
Qq8piYTPRtskxWqO1eVHYYZacbCcjhgh7WoNbEPS7ozWQiZUq0XyTKN4cPZRYjBAjIjs4rYazpFQ
smyImRXYq9IlmSkVFwiCqD29rcKD1lEFhPmsqnfQfJabxGqtR1mfcCCT665s/dDCMcxFrSwuPdQm
+52iIlbiKaHhTG5ayQPsrkFtb+ZU5F4KXxWmcJGVz61RYu7aypLyKSFAuU0qHFcOczFTvUFhXt3Z
aL9XQEZAqnthih6x28aNPvm5bfTDjeYULRmXFqOXEtOOpBJMWf71BfUygACJQwAGagFEk75V7hjl
LFGnMpsDbTLL65XT6mtjXNw1nQSgpXBiyOBteW9m0yXh2ZfnJSODz6CCSOLwgmmBWyptYIfWfGPI
w0EFluprdjlcWItnRiFr1HBX4eazUK04PcMIMnVpTCmSdH06IiW7YH2gT+ZPA0QxrVj3/sq+JPDb
nMqKUVsI83VLEFVdcm2CEfMSs7D/xrv8OMomdMhqqOJa0yyQi+reL+q5ChwNPtfrK+LlDcO7APog
VmDCUJA4nbHRzkYJ5StmLCtrt2oSzdWzcvEiTrgLyeN3y8HNQQGQDqwgZ6ZG3rZJOuq80YZ6VsF1
6D3FhXgq8o8NWVVzlUvqwokg5fVNO8lReS1lDazpWBvxmYnkuZLcVJNsc9ctevcsRDzcOLYeh3s9
nOsnh7p37DVCgvsmIAWi5VU7kus0S49pX1Wqd10IZ9YfaiW9VEU+s6NYbWslYTVeAO92On9ZhkHU
THU0mO3MvprHLqKN067EWlktvdJupZ1UzFTk49j66TtoRdUxMBgrgpgtESsvxxRHnJRPF+myn6fQ
4ykhy39nlBUxuILdbFLF0xeMwPVayWzPAYkQdVajGH1JCy+lFy/jxJUYQL72b2TK6SiN3BSQGHUo
ALMWf1iModuDU8z3FQJAXuEgPPf6sj/DsaTCR6NmrWKAF9wGpuNi5k1PLzYoQD5f5506VJ6SLB8j
LUR4m83tToJo2JkV4wNsKecBF3mxt8BKupo9lI9NubRHuYoGrMDwbpAGGfm3pALTNKr1QW9qInCR
ftU7OX6CPlReOIJeztd6+nCaUgEBtrDtJJutsHq51qeg0ZUxGJsyu4nnxHwXGpOKsW9vXgisz4BW
1s4WnEOEKVF+0DfnBMHNEKLsMqH55IDgTpPoKonb8GpS5Sdz0tIAkRIIJGgeHsg5Ck+p9P42EdrT
69/t3HPQsFmD7rVTT1XzdKHUc5ia8tSNAFZL8TuwrRxyEN2/h0pEzZ+SRFEGkMBYlDutHue3pWI1
Fn5w1nOpj8UlqYqXhye53ar1Rhi4ciE3IfOUJwZL47uaNz1FrbH6GwOhOb+Yc/WnbwPgQpQ0uLVX
RLmxuXOsNMY0KmeoYRijz8Ms9X4LfOdCvnFueqleUw8iNli55ZvpxQfLMQczHwMK3O8R1Qm9fKBb
Oy8Ixkz5zdIZV5M16p6kDkejS/+g3HAJCHcmhSVVJKkirSK2BhR9+onV2bCGfI5Z1hkaSgYrCY9F
NbrPda12qe1VNAEcLZjKvvC6cW6vwhQvhyqJOq9IBv3CSbEu7NNLi6ehYkV3h+4LafXp02SC0scg
GUNQJKb2KFqx+GNfRRfYhGdWEhrvqKmtPU+q9ZtrRKlt6BEto0i1WiPEH7XvusXsU1eWtPbCG73o
uqyUxbXYtkqSkrpuaznjCCWceLqGzlbUeI06RfIxF9r8p6kmMRFz1CyVayKh3BOyih61fPxn1KLo
9R3c55Rcrq4yHeBetBRuH2njh6YcFOkKN8G0QSkhL4lgYbK8rWy5erRQ+PmaDxX2TiWGuOkgs2Rw
/jIvJUvbq3h9LWpwHE9ruwNw7umXkkUp6eiGYWID2GxH1ml/mpBm/tKXGjZ8XWy/zUMj/2xLWXTU
q9G61YUkXGScaR4lyFwLfWium8JSZzfNZIeXUqwD8FsQ0jGc8tcPsu2yWh+WMigVGuBGK2Dg9GEb
ISQznPo6GPXS8uJlsYhaxuVCdLe9JhiFtYSICUVrlOu2TfvQalaBgLQOAI3BEu3JcfJYVG6YzJ9L
gCSvv9MLsOc6HPVdiGVg8FcU3OlLEYzZXbyimpAv/mJEZhcsNaGJokjiSmum/GAvRgumstbe6lOs
H2QZU1OnSKVDa9R/pM3IbapG7c6p4Hm0U2FdF5N8dHppvnTOnZl+la7yiulFx5v+/+mT5gDs4oFo
NKhiM76z5jq50fLYeat2ZnNUpIrmUKeFDUYUTfUIHXN+TK1qLfrPQFRSPRWqt7SV9nZx9Euq6Oce
jQOYehnZBWWYzYFTztihG6KogwmXdlh8WhxkVXTJ1uHMZiH8YRR4BdSXtgUMq5ZxhAkFPtRzk9+h
zt7eYjM1eH1SGrciLM1bZGizXYyu7oUc9AUelFWCkwAuSuDNAYNvmVdhoSK+h9VJkBvFh8KsHDfS
ZHRYmkzu3004hN2FLfxXvQ0/icxEnDmbxgvff3vcoiNJzV62KaRDKaLCcvr58XA21NHShmBYcCFP
GrO9qhtKVyhpXFIXPzvU2qhaFYtW4PXpUEigSklnI7O2ZPa3Npu141wlH81CXOJBvJjX9aVMkgGS
KzICpGFPR0IqvCqEVQxBHeJDKse48lhZpr0z5yba1RlKLROqeX445s37TC6Xna79NJeAZyApXiMz
h1Be214tZsRsK4PTB4sN6EJLio7Lort0eJ6Z0zX1tnWqrzI+yZs5TY3FgTcZ9jBdywwcZRt6ZEj9
dUHy779+pp0bCk6WwbxST6fDejqpcQsaz6rMHuhJzkmmR/lVVc311TRe0sLb7sh16oCEsi8olmOG
sFmTi6FNYxzRb48tufQiiTZLbxvZocE129UWrX3EvLcLAAldMsl84Ru2Do2eFJVmrgraZpuXxK9N
a0bR9EGUzD2eYZriGqKHU+9EjavES0mhNi7rd228Jt/ysjd7gGe90ojrOXbEIVRJbtluRqBpRYa9
ob68r8MyvZD0nPsWqwH7CrRZoTbrv//Y26CFEcbgSQN5BJFgolC/byIx7MAKGxc++/YQBjGxYqyJ
JTgiaONvsl5C+bnHW74OnE7I3qwTEPVjeOnC/K788WNwyTAGdTHqpivcDV7u6RtR8AQfEVVrFX3K
4l3VOOJzCLB8gbedKlf01+vSyzLDiT6Vs9ooLrXsNEFTUxtDZHBNzY/rbC5QydOynZzH6n4cI6Vz
jbqHSSIGKOxuUeUDRDVq7BPwUFxXXKmwSgnubZt87IyQrChF6P+hSik0U17vDLBWaZO0Xm6W9ld+
h/zN0PvuSehaFPnp0A4lbVU4cC6riYOmleQPvdF1hBWpEQM21Scp3alFYxSBExqId9il0r81BgVr
XVWeBsWVlKS6rqWlCdqyMLyar3BT9C2GgfQKotRLoNUJt2A73Hf6gKnH65t6GxYx7Qimrnf/yux8
efw7qT7qqSGCvBomX9YysR8dFx8moSTWhbHWs2jziQm/KN+TrAOkMjefGI2QGWh2IQIgro1fOGro
I+ObAa2hRS0sKfTR/Lx0u3/X/zodFYqaiffqWiEi7tsEEb2A4gm0O+ENWwl4aKLnmV+YzWo8PizO
vVHnTk9TcEzB+ob8MwqHjfzFsGK8pJcZXkpizuFnRHiWcTebyXxX91ll7PWqa+NAV1G4DZvQzGhM
5YvYTWjmz0fTaZLHGaLu4EoxLO5dUneh6pZ4O+xCJ0YrTSM/nzwp1SZ8hEj+VJ82LRx7q+giWNFE
jH1gjVGSIRShyKjPs/4zF3OwadmNdqLNxyab5i+yXgz0lszqqK+2lrOMFRbD6P17iU2Nk/wyOBX3
ggHL5PWV871/ejKxDoEZuwQBPq5YIsjTHVvWnVxIos2od/A5Uymlb1r0/fKQLCIrIJVUmavKjVay
h7K4O3Sd0DoqZp30ecmRpTrKy1B90/olAd9GqdTtiwKdpjlOLcsN66F/7IEO38vKUO+cdmm7na6E
prJH8Yp5KgYtG2Fzr/YNYzlXxcPrr/ci9+YYYrGsVjAaAEA+wOnrxXGvdVnfJEGHHzbkpEHvF1/X
pPohnB3JwisycYSXSTH3RA5rrvGHSTi5JybIY7vK1hUq1WH1r5DxHydOQe0//5O/f6nEDPA27jZ/
/edt8qWp2urP7j/XH/uv/3b6Q/+8H741Xd98e3P7LNo3QV9+fe6Sqtz+zMmvYKS/nsR/7p5P/rIr
ARrOb/tvzfz4jZy0+z5c9K1a/+f/7T+++fb9t7yfxbfffvlS9Qgx8dsiHuuXv/7p+PW3XwAycSZx
Uv3jxzH++g93zwU/e/ucP8/Pb66Z//x//Y//2Wbr3/bN/Pz1+c0/3hye/6iK5+TNsc2fy6/t2d/9
7bntfvuFxP9XaDzUcolrDAswyS9vxm//+hfjV/IBBXwHuCCdvfLLmxLl2/i3X3TtVxT/kAKn+EcE
z5H2yxsYtX/906pBSH1wlX2jIKb/8u93ePjX3vnXx2Te/vr7G2ozD5jZdO1vv6xH0//ZYWTDFFlW
hgwBM9kJcd7pEoSABnmjlJsnM6z3Ri1fF7rpi9b0K7n3+WGoCmKfVvOF4AIYzZmB8YhAWZO4kkt/
k5ITWqs1XEguunjeNVbsdrr+lJAESTkWQGiP7KSxXWthw22NHpKbDFruVtjkuIVmeGAg9mNJ2qq3
V7ScAsSoP6fLvIsTcSjV4TFt5F2eYpEri+NYi4ex+kMpjP1clJ4ZGW+LPHtfiT9iuw3MurjRq2XX
Fub7dB5uHRMVAFRGd4hnHRHjxK93wg/K/GR1RYwwifNe7mTL1WoZhPaY/hHrmFa2SIDi3zbrybMW
Gf1xaOz3UZHv0AD9pMraE+C6I5KXfp4kX+MydLM4ems20+OANKdbDsLx0sa+G3PrfcJqXn9l2zXH
YeRRuFCOWWPfj0hLuCUhGfeB6UshZbqOycraoDcNf+qlq1TV/Q5K7c5csptSDsHDDs2xHMtDKaVf
OWzSIMtGfW+N4ncnDHdCWz5PZNj0RaU4kCcpUJdhR3T2JOvVw6TTobK0RuJkN+/6ehhdLlJfAZXA
6aiAODB9cBJXAsGQUi9uFFvamVXh6cm8g+l6IUL8rna8WaeAzCj70kxlrTqbELFua3SfFal5ku3W
lyfjGp2mwKnnXZ0Yb2eskoAJjvdqmrxHzOw6dvKd3hDM5dZdMuC5HIt3Alu6ep5Cd0na36N8+pDD
wemwHI0l46CGnQ/6YRejqWEk+sEq1LdLJ/ZJ6BznGk134rq70qwfqnD6ULShG8d89tS80YzmdyXs
aeyGFOem67osPfKi2F2/zsIqrqrUbwYO7UnpHxGm4ZvZGjgyO6E4NHh5buyzGM2VOP9sITeU5cZN
3Y6DN0jF53EouO4M3GEsJGJn8Sk3miu8eO4s1TiAOnjrmMVDoVo3aT7dR9p0L+r63dq+yXPpus70
J3okB/q3TwMEaqXLUUgtHiy2CeWgu0xtAkufbofoCwhU3yyKh0jwrPThqUX4tcIKAWag5cXRLvsr
FuhNvIQXSgNUql6eA2uLgcOPMjjsiM2HHbKmQUDRbJ8a2XkvTOd9Kuc7G6W3uW9+byhZwXqb7pPJ
2Ikuve1GLnKKROGwhyLj0YC5T+d639TpTWIjkF1FgUgrVxXqrTBybm3xYIbSe52eYJJbN2Kpj71m
+nKOapukTNdNXR+NiUjLGm6LqTzOxuB1INZb0X0MOQnbEAcwTd+X7LfUmq+TbPCEWe3DvLkKp9TX
mvSPMM5vxsHUXTlO/bqkPmsDEOk1nmiiUI4zPOSvrMMZca726BEG6hTBO1ODASp23RWeNK1TLx6G
oTzMRn8rnMGbhMkeznYWp1DVlV4n2ttIG+4xO/ZTkAvw+6/VZtlJcRukynhLqLsvRYwAulJ4daO6
bAkfMNNdXH/QzeEetNmhyr5CNXIXahPQIl3Z/tKovIIqXfERrnqQ/3inP6RxBViuMo9C4+QPpQtB
z3da7nYno4WFmBbUJnpcmxA9tcyCREa0T8z1LR6XvhIZ+wj7+FYvD3U93zujcUAuCLvL8EFYzk5K
xb6jAyMBk8hYHKKsPulpsXN0oro4rw5iMYNFa+jO6VSQETYeszu76MHC9B9buzxSKnqqw+TLuktU
9i1KREFjDojtO0f4eggh/Rwc/futurJ21w4SMiEv8Bd6rtaWmS3dE4Fm7WmMOWL7NTdj5k7hpaLJ
90x8O6OUf4HGQtpZ6UWnd/ggNdB3R65S8oUro6gCy7V8rROeFV0jXPYUWuM1Uf1N01TehF0B6tWU
focwRrP3El36e67+48OschO8MNoKcHTQ093kQpqRRZY2DuPTiFn8ktZHyVGRPuAmq0vzZkAoiZrG
dZHre5T2D4MQh5EirzCMoGA/oRrtm5V5l3baXZdzo07hVdxbN1Vc/z6V5UNaRtc1J6o6lMfK6W9p
JD/QWntIjOajvkTXAz4AZaI+FdLwaKKbj9x0/7Ho0ztNmj5gBnTT1GYQpdHXoqj3Q2T49tzfyrnh
a1nyreXWVs3pvk0ZhBCosMt3GebseLvPjUuvo/XscP5AhgvQIRSfqAO81fkPmF5yzqvSe8pXN5MG
rz6nb/9D7HkmTjstkVgIrZDVrpQDMmjIWVtjClw49ISu8PhkStqh4RbH8mj3fYj/B3H/f5sd/P8Y
6VPDYtp+mO01mziJ9N8n6JtIN8Tk307i+H//5F9xvGr9ig4fcF8kuCF4r9naX3G8qv9KpRVQD8gN
JALWI+2vOF6yf10tSwnjaQzhKYTJ8n8F8pLzK/gssDl00eilkVL+VCTP7zu5Slf153XvgY9BFGGt
n24wTOloCgOsurimrV3OXqTOTjBHDQh1SYgAyorjJYLqh0jtbIeScHNcqib+KIeLxq3Qr64n9BB/
n9Cm+ApOsH3vZGr45yDNtB8tM053Cj6vpSvifDXaKOL4AQfJ8Coxx7p25UZt2JLlclv2VR+jptfG
DxWMs8P/5u7MduPGsi79RMzmTMYtZ8ak2bJ1Q8iWxXme+fT9Uc6qSruqMjvRQONHw2mkHBFiHB7u
s+e9FiU3/RsjQOV1FEaZXkA1dynUFZ48dvY8kDWgn7+7Y7plscWFwHQe6STSxkR4rA5K/arNrCKq
k4ZPN6DUMr5cl7KV6jGvrFMUdZD7KdvNTN38LYXd6vvHWvrIyCOYCEmSuSI4QjbkOdvdqvET8E3p
XW20wmNLA1SId5ZzVXNUKLnGgL3DCRnXjpan28UYjPq8MW08cYdT8iaOEjdXTzU3UmvxZ4WxOUfE
ijh9LjASLuCpApiztRcwhQAwA4dp9bKltQVIViD7K1L5fss7/Rz3Q/k4lHLzBarH6ItEtaC2AT5d
gVbTt0q7laNmu5jqHB0PmUQBTI3VzCo1ysRxHItOA1yAa65MUunMaR6zdCx3XpqqfQYjKbKFXo4e
B/i9B2cWUzGgKgFOsDQRBDC5kN9r05wrlJkn9VM0lcntnMsFRDCdMjYWXmH/TO+w9pI1ohH0DU86
Wab+UZIi4XmK8jhgkPAQ5lNckWoylRAw4Oho9Itsy6P+2Az69qLps/qWUl6T7RU+jptF18DLUA9f
mBJbriTfaeJiAP/GqEyTh72RY2nN8hbWuOTNzFctlMRZ/sKwan67LPBdzmOujJa+DrIdE3eQyhLX
UxyNvkYJxNsSLbkuaWZetmqqPy/xIH5uk2R9SuNSv6WJlC5Sk4+ouZp/mrYms8ZIFFzTwNMexW5w
61midywpZbsSTNNXQWcK22yb7FXQc/ewdNMT9ucmzejmX3HUmNldlNdkMivc+AgKgqlXtqDvOQ/V
QU9qq83FvYu1bL6QqCOgLYT1ojVSfFvmY/yymcLsz90KK+rA2ZQZvKPbrssvePX5RSm69K6AQvW4
pjVUPNuQ+mpyiJ1BU/DM9VE7xekANE/Zm5fikAiWmFUi3eJcb5oN5vsistyrPIq3GM/uNgFD1C1T
SiqV2n2Gtyq1adZcL4q8lu/FoVqu+rAmF7gWjLeI9KNPS+pk91kmBmme5pdiBTnaWhX1U7GmBlyi
gl4A0kcW0Y6LbsILi7uRBnGxq4Mk7pdrS1GXm4eZEZJygF+KqWe2mTEoSDpMObr0cW9cYaXA4EvK
fEn1ZDoKi2QeB3PMH6JIrU+ypq211YxL/igmcv05Xo3kIWEO+m4o5/7U6XF+WpUqPtZl3jxBbp0x
8RHNw3GkETFsUkO45IrYX7Q0HT9NzNKc22VoZ6vv1O22ps3mdtyK8dwYW3Xf5pMUMDUOcTp6Jiwj
kdGpRmHMTWz1V6YJx6OexNETQ1uSHWtq7tB0Nf9FPf+XRpEP9Y2posYGDRwJ7F8dY2gre6lKpPyk
SnHxqVZjE3wGjdY5yxzb1h+k6KTHo25PuqIFNdM0nxua2H1jHcbPWpbOfioMkx81hfycq+21mcXG
7gRdfigzI/ss9ll+UvCfvaxqtnDR2uoErwTxzYH+Af8P9vM/eSsfpcd/uYEmaVsSmgxqQQBnqDiC
uz/zh+oRHfY4mUrTnMZlWp8BzUVrpnq1vC/bNr4k+x52fbuUkFXuu7vv87rveLXvfbI/habrdUhe
ZJ7MJlT3cjGNZ/oYutt8ycTbBbN0mZSUSJshJmAAY/gArHZ/7DKUI6GwacNRXae8sJpdQGCXio/9
LjTjLj7pLkjJLlLSLlztLmbk75A4Miv1CWTr/AEWQnpMM2089tIwX+R8y5xhF9wmTYTLKtKwIAA3
0qeDcRvPS9Y4Kerl7dDKKGa5QSHWsbzDCosOzCuj3ZbrRd8G0Y2aPHGq2p77KMz6yuvqOIQMZuRE
x1kajqJxcyD3Up0q9P5hpYShF6dEfMnTU7a9CpqlxdiVxmqz+0z5DI2wNTTvWkoc+RJjTXVIZrKN
MeNLmdxX3Wu1PLUKGBllKNc32fIViF1LKa6KyvECnQnyqqGyxoPkxMMpfT5MRH+EKRjVxiqac5Wl
riksryTZujhf6fMlW/2ozx1T4zeaaOliie0cp69J7tLAlmlpmDNSUDiVfDKM/j7+2hhBSridf1Zm
xyxpAvgiFM/raKnibV5pVmM4zCBEh2+mHKxfDURmTm/Gg2eul1WC+wd6n2Kk2sV0kcIeF8rB7eST
mTwPInyfWWz3BWynq2KbVbxamliEqQp+bSvKT1U1XUuIvpiJOk6tckJ3ublh2DHJdp05BRk7mJDL
6ZdjoksJOCm0sIS6Kgwyfdmy4AzzLAaNmQzPih41LnlWts6UzsJUQhEM8KGPcyLhDlREdjQ5WDJ0
fOumXsuPHu/D6IjrynBNtUBxM53HYnN6fK0hjgWrRtDNVL0cEokeqtLT0j3V9kVXCChSWXnf5vkz
RNnfoNJx8HreqAKllDYey6Vxx656akl1LiBEMDVulUN9nJtRM60m+iyNwVLV10JllqdPxRvmRGML
dfPQqmNgyFWwlA9b7G3VSVW/bqPkbut8ZEScCmRmS/AxME2tMBQBYnC0dOtZ2+bqOKdyIlt0a3Xu
VgJcV0cksLS2CwzQGEVqkYo7qEl/Fc3othsHKzLXq1gvPgS952w7fM371Z2rtrDHVQhmCY5uSjCy
G1fGQzFuxFVfs5Jmx1c4yi3mjlbzq2I8UvCglge25LmevSn7VitkbQ4wezWc+mx2q+wiy9ZW7eQz
ibtqMdTx8U0Ff8GqAq9OAbB05lJyzMYvhOedmLpqV2cYgTnJ7ujGQcrEJg3l7stBgS/6RavUZ1By
9llgKBWuvfglFq0WypbyUJ6M6EGj0LSQasxpOu2P6SG1BmPPYLTTdDNSvKf9ym6EnA6bkBAyVb4k
62138OXnRDbteDLCIu6gpQhjEf9jxRaOnBJOSkbiY3jeDu6iK7YMofUg3ZgwcI8tcBPdm0EHXXFR
nlbpNjdjq3vt0tzWsjdT9bfvZMNsqbWHpbGr6dzLjizfFjIUVO2VE6j1Q1AfXg45lEA3E50FyvzA
eJeFuxnI2T10JmdFLJyRWjRjY5beylYiT3Y3XyBccDfNwRFRadHTxJH+ks5T5sBg4H1dQoUK9GSs
NrTL60HyOrzPre1dQ3luiquqlb44vg9bzZsCUwEvMdn7ja64eo4pxlL5NhXW27vmcAdygTMhJjEV
r5QKqdkezfiKo+7KafE1iR+17vYQr6dM+tx1iUVdnJr6e1NsdlLg92ahXFTuMI3OtuWflG6ztclN
m8WRiuRuXFvqosf2jWKnBbUhqS2hl4LqcFVTqy4eq5hIpQm6eHdXJCsxm2eRFGo5WkNKyhaXXACr
T98sxQD2+MtOsZ7BMLyKZkD+w5XiAEYaKMPf1VyyjIE5hHCoWldOXtvsRRzcodZ+ROk/Fef+WLAh
OPwpzPswrcR5dKIzC/ABvvWzadWkBD48qS5OSw2grEUjX+EwN4AgpYdWoh5bV2tDqWCobjp1pZm0
McTppU27A/7MQuShlJdBpMuvGVKcixpYW40kK5sX7Z6A8OEUrLt/kO+egiEPhSf2enYSS+ZZ100w
b/RCqm8GIBACRrjUYzKLs6OMTIH1XQYb+pSh3g7FdGrybnXyOLtDR39qyhQZ2b3iJEXCBi81DqcW
MFErWY+reN8Up7RPQzONCEHKwVLy70b9tYZeVXHzqX2q882pjcpwRozEMZaWc5XkIucqCiIREJql
nwKlXL1JToKiSVyj35hr0CumBuRxm69i3pXe1jwaB8iayZeLF6EcL3rt6uuLqXzOujtguMIy6Sy1
iS1JkcBQuwzlfbyWJ4Lb7zIpR+VTIceBmJNjpmfHzYkSD5klJ48jxaL2lM/GFeZzV6kmS+0nZxxg
44ahCbwUpp4PFG+m6mng6RhDvLnDejQjygz9G/QxiircruprmQxhrUV3lfFExEN3veTKm26N0IqV
ZReU4sEZ2+EEYP6D1CtWsSnWBNO8nj3WbW5NG10EdXNSFjgM3vXtk7H2dn6QbdHA5Weg5i8K9L9U
sJFF+jnJatAC98GO/mv5cBO1rug0iBszY8Z12EQb8BoSjeMLvtB2ATIWXqxqSd25jxssPoUGuWbq
NW5wAP9++uqxLvnv1/rzTxXs/5q7+ulT/vd6rwL3v17qf2CCC/AuJjP+NMH18L3KX/PxH8Xq/+Wk
r/U6DpSv7/aaff3HrNc/L/ePrJf6G6lH6jZ7B4ZJQvdfWS/lt49sM13VtNF/JPJ/z3rJ2m8UlkWG
CTTeYbyZ1f1eveYtWh720S3yXXQDQ6r1N6rXlIp/UoZ4/9SmzB2X8xcluM2qAS2kcsnC9NQe+6tw
IwSK1TiE9uZFPu7/VK/mVXeNxpq83jaC9Sg9dETTN9FdemXsyK0u6/MaRC5jSW52Q/x0lG0YUY7Z
OX8twt1Ywhu7Wk2o+uMpc2Nn8XRb8mDJdWRHd/XjFObuFKj2yM+LI/uNk99HR9lt/eWU2EAcBO2p
d5nfcKcTzWOhEGAvHSlIgy5c3cETffXY+rmfOasreHWgH5uH+Kg4kpNfe58OsvEiOU3IeJtHevwa
X6fakjxgHQMIly8zSYbUMs/5xQjaq3w0bnS/va6XxNFD5gyOxTUNp4D28KD3C091hWA8msf6LroV
rsVDfjxc60sZtMch6NzUlrjPxI5d4aL5hh2F5mzRI1NeEtitKHSjYaz8KbolZWMtX8vjEKpu7mZc
VvF663voMsnrPcIiZUu+7qQuPUjvus2+ek2gfyxDdaWAKzitrzgkBa067D1XvI3OyzH1a5+6qN1z
Z6MPtKM3e4zdu4oPHJsj+V2gf+lOvVN6iq07yjE/QwLrGX4eSv58WwUTvzXfl3eJt/mHuzG1+tD0
krvZMezcL48kIHJ/sqkM+MD72qkdWdkxOWZHiHjepWN+m7/J3w4veEqso3c6a3y0Y3t2cCvtydWO
/ZkJnRvan7zImtzcbwLRK50kGM/GXXSznlendURPdPBorNbRb7J7+uvetk84U/gbMTke2Wpxqq6i
07naVbkeLn2YPzRPlduGy7voDbYWGk7JRdLb5DT5cpD5Wpi5gyu5UApe1IvmFH6khMnoELKlD8at
EXZ8GwldH0ZRup1vq2PqaE7mp474DCjlUT7Nz0JYOqsjs1jTHb6l/Lw6YgBN6UkJxwDDtUq2eVXv
pVsk0Y9cGtjclnMi8trbeCqepNuUiMzik9mdEa4+IbZ+VH3BS2/yh+ySneVjcdYv9cm8zy7QJfrd
OQuTY3VUT38Fw0hP7n856mTX/5hKmGsGufW6lS6rPbtTwikcnMaJ7D4YLcNqWEPnvL8PfupB9+Ey
yB7SROWK7mrTCvaohIrVu+UrKU67sPHrncGbXSyinVufUif1Rmu2yVu64HumgeQwkOApXh5IgTFY
2bfUNVykyE6c1pYcxQMr0TV53gpSPpxUhvP83F74M1ipbTqlvwT1nXaSArohnNiP/dRPv5ctbEdH
qCv779vX8mkKhhN9u090Gi9B6oP3F1DltMlBT6d7wTZs4ZPqdLw2BNGXxNPD4qSGuR059ZP5Jb7I
oXSN07OJLF30GwQyjEP5cbvX7g2396ajcSnBfA5hzToXp+0aeb2n3mi+Ut+afDqyYjuzpMvia7aE
eC/7efAm27QkXn8nGW+/fimsbxVaAWZTC9/f6V3xODiK9fae8fuAoTr7ZyPbtDN7tUqHK7l9qB3n
cxZMfoZiBXciGLzF0bwJCHdLcmaXiM9OGUa21uCAPAqn+BmJcxr7VbfEEP5cW7f2xb2hw8+qz0O5
CKfqvHm4Ue5s1+54OtwWtsa/8itjuJ7pmveqYRU+JBeInuxrDqkEJ3cKt3ABE7CqULhZj/v3Fpf1
a3yjw9TOwBVfmbmMYrgcgbANalf1cencxcmtxpad7jrYqVPYuts5s63a0olmX1uxUi/3Zmu2Om/1
R0xN7woWA1nWe4xFmBy0vrU4Vag5B4eg4hBmfKoNxPs2yGzj0fgSOx3il37uuDr1xlDAAgmIccat
mTYA1vdGCNiVJftC0HCR5Ng8xc5o/3lmjnrUz6XEf5nMX1Jys5HmVMJN8dK6+mXDlNU2NLLW4LRB
SUcAz6RzNq9zTJs7YCtH2zgnPAm6IticmVcF5yHHAI2uxo+AvVifWkvzVre03pi+tkcL4hE78id2
0nCIuY9rMJ5GjuHgTd5+ZAmrnMV5MX3dnzxMs8WkuRe7kAkgYx0UdNYuNruR5A0HiBO7x7gyOOLp
PjFmaB4ZQvc7z0SVQ/3OERZfxmMR7hfsAx0ZE+3yungtPyUozdbt+TO63XIy/dEFl9feX0KCXnd5
7gNgM/i3aHdhfq9yodatgwMiIfM1WTjbCze7X7x1pTBDWAbnx41kOAp0CqEMEsd0CmdDKglEffVi
2rMNkuinkbuTER8gj7jl/MqmYcQZpERymazn//Vr9sj12Vcwou3I1V3RZ4aL/aSt0035o9t4FUeu
x3YjU8Jt8RS5ptuypPWdx2I3Dgfwqyha8QNcTslTf2qRHdICDnxEduEAZB+WPOfUUtGdi1fxOA+I
6cFLOLOOiuIzfSpE+CoIuiO6k7NycFZb4Mns7+17NlocMD/2YmwHLW0YRg1Bni26qjmNHLqQRitv
F+XaPfB7klPzJRX3UMLMfZaswomcKNxvZ3eVBm88rQGagKe3Ii1sEJ8QrF306mDfvCrcPpuX+biy
HT2rNnn2+BN+5DfnJGR4aBdUR/eFm/1JG84agIONwJpu7HV+4Xb2Q8nqycQhcJX9TtLIOrDcBK2Q
c2b3vdCsjEUX/LRv8sDic/6K2AGw2byGrBICy3IC+TT4eqAHA1Y5dZgDCIQTOugk3M5BH6zI8f5d
Kl7efkbo2HeTD8GUMBUzC6XN3e90WwgL1CWGxwX1/EMkqjO6KQDFz4/QLqC1uAnKI3I7f2CL8Tts
SpZ2726ft89JuEepTuKjroKeFBCmLvMN5Fv1BxrJkDwRq9x+PYRa2Hm0AvFK4s+BwCneJTW9mr58
ZOA16LwgsufTIeyDxN+Pw8BHKpuBajTw5K64IQmuLiraFoIkHL6pqOHDeddVhT+ypTIivd/qaKVO
xY4qiEHnGEiVzF6S5XM5i654Zz7Nd+oVncazLh3pUjr7fjcshtxcgPvrcDULjCOeiIIxwUfyOtZR
+cW+H3bKZ1buv0YjmP7Mc5mvEr+9K36F32lC0K3cCF2ksKoJQ8G5wI0WffOifdM5vuLd6puYGKrE
TvMq+DVqDV5Ljn/9CQnA65e5kx7jkvFsRA7h/s0HC/oMnlQR4r/auG0BCXin8Q7cZ8x3S6HpHpza
wZmzCzYZJJ7j5IhH5UO3iR8SvnhAt/m75dlP62pLuxoSedScVFvB/2y4dcrM515DSAS0JpxsNiRC
DtlPV/KGhG3E3dmtHkuZzgm+xWQtlmTl98lbfd23uj1qLLRgG9CevM9wJy656WePES52c1P6AC07
iaOgn4jCT5t+qW7Ku/X7EuyOwoBnk+KudAGag6Me+RIfgwyutKYTUYlbcI7zS3yk5J95VGGc+lh5
5TE/UnPzi/Us8Hs3dDxe+kv/PcFbXr2Dr1sgSPgLKeknSoR+GrAWj2yQTXuch4BZiTP7oERZ6YWo
yCosenTxuhsvDWCp5VN4I05GSJFapd3hFe1ul0B80trJ/seDWfdNsMFD8A924+5+S+PygLz1Ml4B
cLQzz3QGd3MP/oCjtpC9t3ouL7sKUUkUKpF9uDaB4m8uc7pObothc9Ku0SPJ44EfxAfjqdWfSHPr
ZxwxN6EtySp9k1BC88nOEgVYKdsC0ZKrP04ok3A4RWH9xP4iKKQ3bhjH86uTfDsz9dNY6ZMaynhw
yov6Zj6qt6nP9vDZ7CFmOfqX9Pvh2p3029KPXfB3Qaclf0yJ347vKEi7pHx8TCRu5u6HgkOmubEv
uC33WeIpxrwcES+VdmFRyXYi69sQUNywNJ8XrNburVt801fwkpgqW938nJ7jmrhm9BR/9ihp8Pxp
cVfbgDHyNDy87Nj9/Npn+SGiboWc8EP9yIfx+fbHC+2lp+KGMaqGJMOy7NThHocdPp7bgQvSkPiq
LifhBfcUART6cxT0Duj5j2Ru5TCl7cRPvNqunOwLKVfn28JDjL7Nzuwt7isZRpQCZIWWyUlkjYZt
uLAhWDrS1TsNsgtut7U6uxtKs6alfniNdFTyFfQ/lmZuEXMRXlI28WVPknxeXfek+nuPWh1amyrf
nLIc+VsZpmHnJtcNYPB30JLciK/bvdsotRbCr5ZvKLi+zLE1+SZWYQGBZQbCnezpXuvtyxjwk7Pe
it+K++K6xr7q1Ri33a3DCUKtRch0ExCIXgwXaUetx17mlg5Ni3yX6El8huS9j83hwSG79ivDnBha
Fm/vhwZqCP7uDyDDC92d7V24t+NmP71n/u7P7tu1hyCDRQjNl6yY6MYWnwV0lG5Nx4J1d5jsfVEo
FCtDAcGMYGUoJLxzAgGZ1yCYYMsG7KKB/l+tGk969+qEU2Zj1AhGK5SdA+E7ZtTc74NNJwz1Sb+z
WBLwLKSxI5T87g4ecKJT7KHptY81yv8QFv7idyyftlV//yTm115uNG5ADQ5H5OixDdkvjBIduJ82
L8f36GwT25u5UIwFDdEGhtTf8y+Dn+xq2N13mRAApYxbcGb2rn7v8RgFr+GLMnfGtuC4WPwCC8aR
8pJQPKbXLNx9bLphU0+2iEBUZ+FmqH64zXdCbSzMHi4KeBV/7n/T/vlfwtj99T9UxKmhpuVaN9IF
JxVPs9zsisQSdt19w09xdRJG2JCKAhCW3OCLNYzsRC6IzBE6LUcDqjZzc/hnu5u7OXFQ3O7+1hKC
ykeGI0HBkZ8il4Rnam030VN0iS7d+XDThbI7hRD0keE44LH2NjkmnOr5qJEz6j8Vj/CdBUMY4e/N
to7GZnpiT9QE5bG/FN506oKKv3T870bjMpz0cNeIo2c+THvYxgqn5+V5sW4NjFDp90+U2m76S/bQ
f9/NgPS427eS5E3uagEFU0xAf2ecFuvbxOEusQe7qjpY1LYx/eh5rJ2KOCeOFjBYsfE2IyCo4IIP
Z05CPzR+5m5XTKc7CWhDqnxH/V3C8SV/5DQDSjvzKjaPxBJJut2kbASWMy4q32+TObFXj8o5cUa/
O63ebpRoQPNmBzXBZ3a3PbpbvN27YWZu95ot+dPm7L7Bnr6TXXgFUGT7RmBLfcHXvdphzpsVJjif
st2ipngiPWYEtg+3Drdjpdz1OsfdqkllTWj0wZrxpNHki51VPshVaFz9gVtHDTCq4E6fhDvwwdAH
i6scKR2GGlZ7CjDM/oq+pOzqZ8RZqZfhK5n+gv/TebsfeXAqPMTdxyZa4B4oFtjacHO4bS7ic3ZH
1SsVcfWyy8zx3pWIDDeKbZc4YTAiV3h3htM5u0zO/MwMpXii4cp7YtLCHkMwR1DTq1XcwV+bHLtd
gQR7aEtwzZmFOY4QEAXjzje7izji/+wunuIC1aQmVnMsXJEF7Y7hwsaNIaYVXdKgNXaXrsEtI5OD
U9co5z0oMTiP2YfmQo+do2/FNb6dnQWdtKccStQMYwv4s39+WulL/y+n9ZfRPFpGtLxITOMSfZdu
1OOBYid+Mv7ek3i/gZ9uyRe6zpzdkTVRjbtrCcLtrXAzk2Uevmhh+qDd1ieyanfbt+LM6++MbXhK
gI13zaOJS5LcROSPd+8huo2P1QPlspPkK8ftvSa/GePzbK5MlnP10lDHMRzOBNC4MYTG4YRLTBDn
dcF6U+Br6LfdyXjajuT3nD7EaLr5sUZE0nN57gkxL18wjqh+R7zmKLzNdSuSLvKt/GU4lmesEA6t
jC2LvJEkZ0tqQg/68HBnxs78bVqtNmw99dSeDjdFiH5Hi5M+J/Om3MjX/mSEhN7uHuBn/uFHW9Tf
6kr+vynr/I+s2Oy9UVQy/vvwocMsRs2Y4eNr/h061RIAsR9zjfvw4o/eKn7/9xKNIv0GDQ5VFdqJ
GW/fZwV/b0ze32HAcIcBBAecSbt/NiYrxm+M2zBZC9wC1aOPus7vJZr9LYbxGYeV4BsHskP/OyWa
X0qEoDnRlby3JpsAw+/QO79MGALntdWCVtR3cfmeqU+L2IE90juMRNoLhfu6i216e22jQKWQ5Kho
q/rDzv2HZrRfRw3/bQW/9EXTnpkrh44VtA0sjNti9RWBIEM68KmHGkNtZnuXji+lPtiDLlkH4e1j
AX9LhP/Pyo7/nwk6k6tww+80GP9d0k+vtAmk+R/l+1+/9kPADfO3HTkfCGhYE3/vr/8h4LyjwkML
LwEgA6LGzP+/BFxGwEH2YFAb9qada/KfNciP8wK3gMkoIbCsjND+LQH/pSHjR0IVXBTtl8JEZFD0
rvs18uFGuPS09lmi0E92MhVf86nwY0i2JnUv/Yx2mhphKtFmp5fHOn9oBUKhWLqDTwxtPukEHmL0
Gss1VYdCJq9i5nlmaVLlw+ZoyXMpn5aClnN+cJW++pzrELse7oapt7rEPBtS5+d0s2/q+CTlQEVA
brcNLekCM0tsI7+ZhYrZ2JkwX11pvbmXteRt0aPK0oyR1/oneEq/taUSxgcpc5Ykq89s61WX+jMt
/rSdm13rZGVG5ikByEwxTtkoLNYG3oOTxTptvJwqaF9MWnIK9zDsc6tx/13omvtDMfvRQDQH75Nd
N+lpnofnKcY9XfWgTd4MmpGFSiTvJhoPWwQ7SPY5St7HvqRxwPw8J5psG0v6nEo3raI1rjpOdOQO
REb1U6fKb1pGxxqzhXeSuLkrnYyHus8eAQyXL52Wi8dFW28YghBc8PRx+yrqZ+Y6vEjpRNFhqCV3
ledPZaNdN8aWjrquNZ+NlSb8pcwmfyi77mXKUnuSFxpZBrjbYEat+wb4MJ3xw1inJ38x4RiJusSX
jVbFFd9683abpfY66i0flPrHMp8ZU85UiOLn9jRudf19jdKGKSU5fdLrLQukWjwXzP869bRO7tT9
zkDx/0wF/U+0on86ve+Pr2/fi3psvv9Rs+xkdD90iqBLv8H/zgQ7s+8MFoPX9g+rub9lYkUBgIRy
Bdi+XYH93tkg6b9hwgCWwjr+Y5j/d7MpMcxPkwRAp3RLgDSjKn9Hq/zc5LUjIO3TsDskDgZSY0D+
52hRb9B1qzIxxFhKz1EnbwBsD6kzL/1Ch95fMc18XO5f7do/vu6jWRt0VDpAfgUm7tQqoo9eHpyO
qVeLcSZzcBnWmF9i4HSPG5P4BAGA5DCXExskIBlG3nkwFCkUGXOkC1hKRRq8jVH+0slFEaRVJNxP
dbvGViat6p1cjbLiAEJS5Das1KJPw27nw3EKcGvUmkzztOlxW+PqWBSy/JhoZcOYzkCUdpjkwVpK
MVzXbeltnbNPfkMDeDDW1yS2ym1tiIqjKb+bk4Tkj3KYsrs/WKT/4EGoP09W/dge4GsQEhOCVADc
fn4aAlRSUrXt23Mo2peqK5snfdY1ydUFkYC9BYTV0pfJqK21El74SY09WS2iwRKq4dBbeZaAr7JB
CV8Zi1hZRq5nFTjsdfyUMWhjH/IUBCB4wLuVdtYNBHWtzUGgz6aRbOw2Sa5U69JbP01ZBmPAQT8C
DbCGRZtprTVUerCIg1YypJWZJzFlkHdeFeFcTyW5SHgDWsuYaZK0tlKK75Q4yT9n8AZtUUqD7Z/v
1AfUzS+CxNQrTT/g9UMjp/yC2LJtXdFIgEUxo78BTjQVgFuZ8VASW5rmRMNB1pzhtRN8aSbXJY0k
KsbYHZKS0ksqybS8L8vDMIs7rTzCM/XMDYi5+EnIy9gv+6X4q3bK3fn7ZcEH4wcEBS4Bk+g/P1oY
M2a4iosBnKAIXb6ZUTAth89pFy0MQgGgqEkklZRFpGU/BRGs3ICeKPJuuvz5zqFT/n0d8Enhpxs7
zPQvIjYU2paCRDo4G6gYriZAClFJ/V+ln37xxj8kmeuDVQRFNAjD0i++cJbRzlzk2UBXJpDjvdYt
jrl0klPEKu0Jg7IE+yiqy4VMYNDi6Jj3GXMwtR7bUhHVf7X7/67mGH8EBYTWMh3APvGX5WhlVBnA
9PdOoa7tWa6LJoyVWp7tRCMvEiVzeScqkSa7VTk0r2DNH1dJk09j3lU3NKb6ymRulZdx9cSapyq6
zGNHq82fP5qfG0/2PdsRehm/ZcLzo9nuZxFhbMiQ4XvtnW3WZac4pJdNqo6DPovH0YTqYZB/bMvf
stY3zffqYei+fx8A1/m1DfF/U3cmy5Eb6ZZ+IsgwD1sgZkZwCJLJYQOjMlOO2eGOGU9/v1CpqqTu
W20t683tnSxFZgYZCPd/OOc7f9Eq/v9L4fmj0P8/XuSPX0aVG9+z/MvouuHPl/m/v/uPNiH6BYjN
jWUDWuBGlOFh+qNNiH6hEwEsZ/3hs/33he44vxDQ4HLpgbLlW2zv322C/Qut8e0+tGiFeeP/XpuA
svHPn/B/6y7+lwY4glgP3dcoDlK6+T71oTs0Rs7O3V71Z4R8OZ7tCLSMMdUHU+bW3naKDI19zsDN
ruz2iADqhqgL869g1PKkzVl881zpncRavRdT9zkPqsPvFbCZbuoXX49UxKGu45kRVuxlxBBiJm0T
TIcMxbOi4vyKTllWBdfMmQ329REIDNmFD8YtOI84q/KbV5buO2QOF4/NkoNi5cVfVFN9YpANkxBA
IpmFbbpzbcPdeI73bHlfOEh1MhK7nWR5x8pfuUljT93G6rrigrddXpo0Ww6yTefE0ouKZc1VGi98
9cGDc/Pdo2x4hmVsGfFI2u55Wnz/U1CqnUS5BttWBQouEXLopVvqc19J+vjGqXLc+ymYr8KVh8J3
xEEagb5rl6b5vtpputOrL15SjN3fgt4Ct6fMHOtPqU8GwROHRuTOk5KLs2Uyu95yrIdTRmT4xgoW
urSIBMtNmQouAp6vxA+a6NnXxD7FaY/T10b/HmMMF/fTzVXUWO54TL2UwTN+nO8d2IEwLni2KrwF
prrByqaT4peJbdHkmI06Z++S9YuzbK6Ky9g27QXHafMIkq85EAtqwhAm7XVHxvWwd4hpuLi9bx/a
wizu/VCPb0SutYk00uDqF1n0sMyVcW6EHF8XWVUnLT2UMJm6WWHq6mFtZXlPHAwraN+VZze1m43f
ksuFgyhN8SUhSZtkll2GlrasL0iyrn2j31Asy3j27Cp2w9WiVVMrQaBZsZi4os0O4l2fhLNDQ4MZ
u4vC5ds0OsWvItMtBszxKaxbxFKaDhbTTPgQaNgTXdEj6eh5uxw7Z3a4dD+5DhDKuBBogsz+w1/5
tw7V/5cpzP/AFgio9Z9usv+Na0BosfjSy1/PTL7jH8elbf8Swp8zIWJS1QLw5hj+Y2zo/wKviz+/
JSHxHzdz5z+5ZOEvHp0/EKaQL/A5af91XLoou52AjsoGS/27Ivzv9D/4RP9aGwS/B35BiwbjePuX
MLv89doFnNQNTRSxGAqNz3TeW6p6ztK1JzS68nhoqiZZ+pqwsw6qpJ3ej15mAm5amVQEGUpNaXlJ
CdFgA1r0NbUXH9jh6m6xqVCNYuzDlifRYxUwFwdLOBfsp/2h9fwvJ8yLR4Y77clfmRj2kkx3D4L6
Mnk/xmBfD+mX7myG/m043AmZro+g5jEtjdRstm4yvFaGsW3zzmLLHM7RiXGreCQYfU6c3rP3a5Ee
+3bOYtvyHj0j+iyWhpVISzrSNJ/BEiFYsntjn/kG2gZyM3ajYTiXGfTH1jSUVnHWrHKThmnAcZXW
+8zsyusMDhjvXlSAHsuk2pp9V25VbYbf5pGi1vEKcIFOl49IGP3cQcGek9PWko2LKk8aL23okP03
axiori3Gt7KbMYDmaU/nF3nOIRw0O/wwoGyc1UCUHWwe42XgK26/zrZHX+ZlznagEzG3zbwyXaqh
F9zlRoawxE/JjrZMxEqB8MVmWfKp3ojOc2folY18j7Jx3wQSwYVc2s+1nMXOsBZO3bxwDVTHY1A+
u2J009iQoCq2Q1jbmIYKgXKWH7S4dTPGGQxpF6dkhbIwWnP0Hj1vnZv7pRkHWqS4D621yuM2BJK0
DIH9Ni7zcCyypT7Sby2Hua2+O4vzU1brpc9X1MTSXX6rqohIv8wYGGBRQF+mdb2z2ifMX4XV15u5
9Nirq4rJX8n8CT8zc7IgG5b3xcq6u5nAwi9jMO8sOrS1JZNY5Jz6sNoZqy3u8yJkc+xG77tS7d4w
jI85WI92kP4qS/FQarQks3morfqqo4AfoIIrBo/GfxzIRGZ34Luxlqs+aY93zxcZi+zenOOwsjbE
QLVbH3OOXYRot6w6enThQYRKcJbr7ZIeyBAYzqJ1ELhY5Pk0nv6VocRhbRzza47AT5K4pcUa4/bI
d0zM2FhzANzDp5hnXLn28g3IAH+dY5bGLrKb6lz5s96apXrqFKCNcGrDl0V19dO8DGxmRxyq1jgZ
h94tx/tIB+hnACduhRtkSeNnC5azklWr2EeBto/zJMW2sPMby6+aX7USJfa7Pj8PbRVstTIR0HQV
6ue0Ct9HQzqXaZRGFhdDOyZm374Wjf4IhogBQov3mwtNQGkb/WDTmD7SorK/0eXf26nG66EVIpbC
QcONsySpPfk6rlrdm40Qx8FO1aasRJXI3tbx7Hj5OVDjd8LYSJGHrVHigF2yZMAYGHudOYaJdLnj
8PNjJNRuHFUmOW0SK7hdSf/i4AC+rl07n6l7UFUOXnMus8j/YJHybGR2kHSyeCYe4mS0Dpox4rES
J2pCzo8xu06VZ24CYCxH0qgfZBPtJQS/uOyXOC3tpO0vq5NRFM2BfxcOk4JsJvgMP0tdR9vC9btE
oxb13fI3by3s2DamZlOOtrmjU5cPqTLPgzn5e8bx2Dxhn1xzx7KQ44ThqeXs5xl0xdYr6+Ci+q7C
1s85K4xkacrtNLH/HcODL+1LZOV7JiP7KpecEP4IRs65ML3B8z59Z7jk3CiOu2UqVFwPYk0T0LjM
RzKC9p4yw0V22mE2HiDmibxmWRSW/jnVyP0W6yeBbQaUlug0LhqCQTOJzZhVhBk2QsWYFa81bsMn
aDQe0ZxldWrTcN3NviN/eLNAM96W06NX58XBHJv2xTNxwDTzJi/9PMm0kxhD/W1xm5XoOZQVnndq
xmq7NtYHnFyOijC46yvDZQSNo9F2QaHMZDTENM75S1bPFaDGxuyPysPSDCDEa4pwa99wDGbZEOYE
ah2pyRjciCL89WGOPiD0eQ/KYk7k0GX8/puL3U05NOoqPbhAIBJn+dFZxYSttq33fOhwDjjr2zgO
cOQMjzXtooY3L6o3oyNHLx6nbuIhjsbHQtdfnhjEbpF9uy3GPoc04iV6nHC9pzfII+CXJWrruF/t
e+zqB2oy49Gixn7EdF8mrYVscA2fwzS7Ky3JCzNhQHbkncLAmoALQ+bLEDrYKn/3hKRGvIHood0g
a6iRFQQ1sq+Bh8fp+vHBNzpkHYvaQPmmhNTOPU2ds18mZ70Auplhdaj+AOcYB1JR7j3aFR4PYKSZ
3Q4nJzO3VmXG5XBews6Pi0YV7A3D1tpDc0O+o9C5tVzBogBFEnioEur2fSTwEFZD+1yD+Do1C9GF
GWiWvdBzepyAb+/lUCNfVnoi2at5arpmy+K0Pwmn2deyq+CUdVggcPa/9Nb9aBN3N6yjv/Gqtd9m
bmFuJVPjc1d8rGFjbGBD4J0qZH+FROwd0oVni9C/N1KFMGc5ty2PMqPHoVxwkOd9e+SOcA8VR0gC
MiLaQT3M8WIV0t/705QCD9JsTT0DarPvjDGlWb1ZAQWaNW/NoINXp8AH5KNXczvM6paqY5k9RKL+
oW1Ewl3FvZGhmeB3EQ9h/1GJlq8tMH1Ds053/pqn78oYp6sIufjSwvQSv16s/Rpl87k3EdOYo69w
lmqa1XrV6TagEMvZeuCEX8P8UK/CSbKpndi+8DTNYthxrL9NCjF/b+2X3LiDuXOey3eBJX8u3qO+
uve96kEt+ONmufeKgg9b5lx9q0k6522Wy3NTeE+i/DWqXWa61U5E0WetjY1VXqIUcYpzLOXwbg9c
riOKnV4+uINzUPW4aUvMa5ma4T4t8EFKp79CkzdPAOg22IbROQb66BfizTUNpNGmf1Uj8OhsoskJ
tfMo4TNCEdoao2NiLMelnrd7Z4p20q9Obv6+KG83mJHeE3z1Vc7Vg4ntvmrtZyOa3lszOwFwv+96
90FL9djzwKw3k3ivI7kBEoQUOMhZ+E1yitlpHg3KVvrGBXH5mKKAsixxX2XisLY2KhiD9yikw6vq
5jMEXhRnefhplJO9palG2tNzPYwShJLiszbHpRkg4FEWcpWyS7cpNNpjoWgYp7LZl435sapbzppn
oS6a00cVGPnBBYWxGQxWb2p2n4eKt7I0CeIMnFxdW83fxR5LfM8N/QmBDta8XXFj69K78waJ8n5g
uxfAG/Mz1la5zi71YvzMooD928TDZdALK/2D6ILLQrhVNGebqCdlBfAlZFX8g7lGj3Z7WYHS7xRs
/B24ulu1yUMqJmPOlvfKgrBUFmP9zoMGD8Ro36pyuh9C/3szmM/Ei1r3hln9pDprTxLFw7ujnafa
7HlVlR2zGIh949mtradw7HiU7DF9sLrpqjLrOqTNXnMYdBKZS1A7u8GbMQryDx1MU8ivZRTFc1SJ
+ZgXPweJZ6IOdymbxstaUfXoiqglt1s+TTerL+FYYuZo2+gBxDBeg7VWVz5Tj2Fd/SBDditdZhvS
YJ0xLuW89b3AQKdrO+5Ghw402bSb4sF1PWRS4k52XYk3wg2eeyPMzNgrl+U1zNvgVzYorFrlVJ5T
VWQbIbjg1RKUvFNhv8nGhsNckmMJzcNhxwt7gXqK1ShrhkT6/oO5AIGF40WJIbIjMLP2LGVp39Mp
YdCQ5ceQpldiIfIP9prngJu+b0eUgy1VuJ9V6q62unbHjawTt+Q1WtLJEgnp6YtYdvtQT74BksM2
jjI0OHrx0nMcipE/LFiACvoGwoW595kL13f2jRSQyxK+XABA2NYQd+TU6uc5W7uHMc3xh7lB/WIA
yt/4gQINIGp+HU0goiO3pbozNSFXOaz12FqMaOtUIh+2ROd9hm0uCGy08RFxpu8xDeOxq4su4ZzE
mTlJdKmRHE5tBdJeufaX1U7Rj4XPxxiDLbg2lTK3hSqKZA7Yck1m9sGKCUG7L7ABeGFzquXAukYE
gz5qLazX2fLxArmYhysj0t/tlNQj2Cd3TSs01PzSil7BoyBcJ08icc0+ODmrnaFGqRGSkQUQB/WI
HJRX9c1ARAQkSHnBw5xxJNkTCVll0LmHwZ9YC8GENA4kGmPn6Jc3sjsh+ASti9YXvMpDEbXLQZTz
R7bWVbNRUVj0N/yJuniLnz5osjS3ugqW/cJJue1bA7c+CMCNtbZqv3Sr8xlNElGv36NoKygG0Alw
ElfKNpNIizw28Cvao4/+GeQabPgOF3YUkUs20hXb3foaWKX5No22lZAMPX1bKbe/zYtAZbwOOuZ0
r/dW2BA5LJoBCVBeXeE6j2u8CDDkqRoYHDYEUesgRYO6wJ0GvYIIgHnq7TnSv41OPxFmUbLod3B/
Ws11jt6qJjPsuK+/EVssv8jASCH+KIObnAR227gtwRr1PWJqt58WEbVxumBubgWI1sCcnXOxeGni
dxZC/dz7INjUe5WjpZN5ZWPW8zl7W2xGqawKmnMq6nmfwiWMhW94EFPUS6G9MQbP6R1h/yPxDuqP
vub5StmzLLroTj7xzbHdUcov2gzv7Nsnci6jb6XVlk8DaLwddD5M327+6Ijut2buKe2cujnLwJsv
dOfzoxotrKFD8z56XYrCRGTndixZYNkkmulKTHeByb1dTGkxbuvSQ8uOxODVlMt6Xy0FPpeMWr8D
GbvnBlmzCP39aLv3k6XT93CQ6jB6xMfnY+rtIsmVY05BcGB+jhKfxIp48mEOsiA+GRY/Szr6/Wkk
/erICtZnuxgtBxWM9V4uVLubRq3eu62i5UlahX2lUPN+dULd38/mkA8Ugc70oDjTOYky94fRoFd3
6pElUKu2Kk3rp9r/nqmDyNtH1VvfxRQReXC01TWTjBz9g9M3vy7c6ad6HbIkkm19iIKOJJlARZSd
U2GcI+UZT5VNWrQoy/Gb43LVGkowHFYcwUOojUMdjuJsDPnGNYr1WtSOeOcXX9zNTlD+dFMXbbih
vX1YRtVL5S0crIWN+95cX6Cs0C5UUMGz2orem6mnb5ls9QFiEode6hSf2h1CSqnU4tgZ9awTI6hJ
qh5w+cuAFeegqh+SoBkGrp7LMFXcWCyJHpbBhEgoAzBMobNmHzUU+tj1oXT1mSNwAIWGae173blE
R8yucZ0paunrRi3eXVcYGHG8avgQs8LemZmzvDZ+Ix9LfsY9ygmNo0Us5Rms3xRsvUZZDy2l3zF3
alXFS6jA3ZPpYV1sUHhvPhyu+7kizzqBBGJEcVW5Gdr/KZ2eh7mZ1g3ROgahOsq/N3Or+ma0lnus
LWO91l1HZ2oF7Pa0E8oIfZFKX7LJoXSZlAwe3bX0fqZDRjY3JTGXWCiR+nalz2DZK4I71rAQAmw0
B4lSGc4bYDe/elVgx+acGrtSCVpoZbdbD13VZrHWgGaBBESHPLl4CoAim+0AtpCJhirv/HKSRkIL
H/0qovWxTpUNWobeom6gabHoY2RDawVZWkW4cpmFIXAmr2WTKzYVUIXWbm+n4ZeXyeM4kHxiDhIp
s9HAvmcQAK7YHBOnku0FnPp8JGz8NBc0TAVu5sx50dpKXGUvCKTUrqcdGUSXPg1p0B7IaRaJaiSe
107TuaOpmiONBjtc99q9tLVJUEzFDZnaT/wUR9vr310/iPPF3RZDmG0QHB1DsPeFvD0G72oaoWxZ
+zqakiH1kzAP4366F5Su1yUMuo3nGbEHnSvOyf0tudalcorEyyuumClv7I2ZNfUWnE9izt/Kyn9q
F/Tv9bQjovjFNTGpqnRMpvkwVT/LjgttdAFF5P7VI67vhc5w3Jtz+Bv8mAb2C83tSE6ZGw9Ozmhk
VOudn/n+KRpKH8wbxi1TfJ9E9tOxluXs5uXBWzxIUZYv2ZUt6P/dCpZ5h02bwSKwR3TkrBr23pw3
e1R+d40Z0itm3l3oeN9D0O37bsxZ25N/QQVvJtWt9XS5E57KbIWR15g/F5viOwDSfuUGBhWC8Msq
GAQGUxgbXsu8w2ZimbnosJ3qob4deF5FrHUaFfiN2PbEvk+dhzzxy2nLTV7YO6Z72zoCVBUCvZt1
BWHJxlvQppuBfKhFeFevGTcFI5QaQV6adz/sOXhYQ+sS0cazeHlt0rUgtsfNrpoWcMcD+iW168S3
51FaVsc/t9xLgYVyDIkfNheeigZzvUOoypNB4rc7ATAqBYocHwR95eDL9c1n18NonkEr6ry7ORLE
DRxUPpAYhw0viF5WwpaHMbyzSDKIBntTwtjVQQtqaCw2QHRf09a7KsNCA6hzSg7jwbGd/SDnLzPD
jVDwE/c2267A37rL/OnnxBYUWBSqgMu9vi/SM6ncaG/z9EQm3pVK9b50GRJLsHPbJg0/SHKYNiuq
QKZj17EZVBzmEUiX1Eb7I4Huhukmnwi6s911Uylj3xRsIUttRXF0o/lJrdwjt/63IsWExOSRtJzu
XJjtdcYsU4FNoO+nR2SFSCwXDR7qIjYcMXFHjLhdh6eRbK8xODGqcWNXBxw/mowVoykPBI2f/Ehy
n5mpR7UkE8coOK/hw4a4hIPmDAfxsDiPTB4p+6d510puk3TCzjY1Tdzwq2EG1p+qkv6WQOm47wI/
qaYGAyY8qKU1mWDNgZcw/HucwmrXlT2fNQ+HyBjhZmPOxqDsOApYfsZ0XR1z7ytc4f7XNIU0ejrl
Mo9+BLIirKQkFb2EDJcysHfX/gJG0HzS3TJugqzlaFUjzIoiFN+imswQ6dr5oU2hwhFS1Mb0QV8V
tPrGzXi6pXHxaw68aoarQ5IGcKt0ZcQ2NKdMqc0SuR9af7NCkYxR9EAAWKLyaIcQsk3GATBJtdGW
ih33Oc3PrP7QN+pbPFrK2vEUTXAh1Ftr/Qxz64viHF6hpTB9IqAsGyc9Cm++I4aZD7wa1jtUVZsg
NR/rHriyx8iVQ/7Xxpwf6ECO9TS9dbM+m8tbZHfXhpCzmAkTnJiOkqBzyjdIcfuMNsVveVPaDHt8
qk/50HPhzsarYV9yA9ROMCfaHECdeXFYr5u1qAhR6zdefYaBezTyEJ8knHnN102YVqw5KblDxLKT
497QZ5c5FUWQewojfN3VK3OHuExf1XQ/+pwowfps2QOTfuBn0X5kLkoqCSUo7jyGLLMJeKeG6JvD
pIQ4pN44imJqDnRUrDUAkwX6mlORzu60WXys2Kvz6Huv4dAllv3hLVAWX1m30OzRDnIfdJy7ciXl
ok+aALdS+N6ZQCZbDH/MO8xbsdA3973BzI0cmrLhTKOffJtB5CUhgLnVHACs5NH80rmLsxmELEHb
QS6t7PBlzCJ318w2DI5huSjIxwmgbpms/U93Dk51CVjDHh4qWrxdlOvy5LbsGqhfNkYWWncynV7a
trtXhXHUKr891Q1vWRbVNI098e7kL7KgxunvCGdTDMEhM2lD7ZTjbwmfitWFwGQsE8K7nv5uIfXF
toZPQvxywbxsCC5O3b+YkysOYe8B6bGAOj85Vf+TK4jpR0Al42bD2edoJIH4dpL3S/iQFv28nzpi
t9aSwQfHLxuN91SIkYS8tXuazNfAaO4Bm8XV5PBZzhz/AZgycRmLZoQ7PLsl02GftkZBZyLRzdqs
qXjve3c5BxM8FA/nogm7t4Wl6vnBrpPyDLNx1dy09h7c8nLophn+qWNNW2sOXrKVqwZApVmYD237
bSKQwOzqlxJcYjf2G/B8YdyY1mlCYDzVbNia9fehqb3gkp7EdPCqMN0xCi8OddS2jADX9uJCAjyW
fXvJTQgOXbvJzOzaMshlzIJ7Nmqip3qtsHJNHtiIlVLMYOJuOvhv05qZUjRh26BFQpx32+V3VFpL
VFQXkd4VtgfXYFwEfUiqDtEg9ZMVBe+k2OfHrlPFxtJ59NAEKez4ALQOv4XEC9rgEqn6WOfyIcvI
7yO6zrHCXwlKFEgvKvgGY5kmCzkyM3DWAOEGs9W9FaEjNJpIH6SfUwDxECLQjlexABD0jQ+P2rCM
jOxA8dBvDXh4MfsD0I7RCDwipDia+q1JYREO/T1Y1vJl8W+IwbKgDg3q61xEX/Xk7i17PE9+mO9X
t3lbKuOeUcJrSWCo4c0Hqw2f1kIQJ2QOTKwiaDCjd1rJwHYo64aOXW01gFTtnXxbq/61VuR1ITRN
nLV3Gf6inqhLNV2sDimZ506kMI3zbxklNJrRUB9WWf6aLSkVIskQTPaoqwYz/yrCr2BVT4GXl4wc
+DiZyyUX7mtIp2gwft8T4ceUA1PFjl7+qCrlHWu0RknRulmiW/WcTobM2Ues1anry3oPs/97FbLK
y5gVWNyEwnxew+zYrKzhZU0lbC48bQTBxiGhgkEKBkGUZyNwFo6YiR1CbTTZyR+LEyO2dDchZ9+P
KvU3UdVViXCdvVzhdvqar1lk4vvDdMylMpK1Ws1XUYeEbk7+/WiaVDd+GyW3DmXMQHN2zcxQk11r
koe3lZt64qbN46y18yQClLoneednOzCiGPxCJmnpWLu1g1CuS0ttyZfR92XlAHCf+iMvDR58H9bH
Xrf1SSiH84bo+U06aBA8nRMcfKv/TLO1JUDBwhiHYAUje71DLfXMh+9R54xqmGNhiyb/YatWFK7g
R9c4Ncv53a8oH/W0THRqWt1NlVn88LUrj6HKCHCSgsJ+HFwmeIu9y63cIGvAxNe5DjnBNNl0VLPX
HQ0fNU7U1GUiS30r7wrgEEUxECUQQa+ZUUM3ErWDmTN8HXKwo1qYP0q8EkZNTaeLYm+NaA5sZ4Jm
pI1804ftu2BlRLZA0G5ChlHXkJyvLWOjAhVzZWwmEgguzuqyr5CjuamL2Yi7qHgmjOllCdKPajCN
navX6ExpCAu5Z/Wd6xWHYYf6iVH6RdIA56HGlCsMWFqOX7zKdQxxIbbeUQ/Msy0/YMK8mI8oiKP7
ta0epG83+zzq5Y8+gFE829o820pEvy5TZ7zJEnxyToTy3kV3ztxTMP2v1adlNOAe5Hrf+tnDktlX
Y7RvQ1leQChXeQu3xoYasLEoHOq9GRFUZEU/yhZDdQTBH1GnShhDU/zkZYREgZKhphZHal+41dGt
wGUG9uRfRe4C/A3QfEfUM4Udoi5w03HbzeF6EE20vPSzzg9hWXevttFdiOfMP1mi6MMsoCpYer7U
Pr9D6RT7Mc/bY5CnXoKv5jI0KFlSQIax09Y7hlBb9nDOtu6b+pj1CzQyZ8qPMit2MgUNwdTrAq5V
P0zT8AUuvtoifeBE61a7S6aMsmFou24TtfoUmedFmF8904PMsHZGB6DjRiXVE5+ezF1nOx4Gx4lZ
wT53ZjfsUYvJg93mzt3vkqO/Jbv6v9ey/keB1v9I9dXv7jZkSf/Z3fb81Yi/6q/++T3/0qy6QDJd
kwBZxwzJhP6nCOtmevMszCegMu2/mlDwr7EPJvjbJDfG8Qie+ZcIi/9FMCTibnygfLZu+qy/gde0
btbRP6nS/6lZdSJkXn+GFUypcLFD5jBh7Pl9zJlVjaIng0Cn1r4UkNILyMJb9t1gB1ea0NacKTVZ
eieDyPUeS82QtKJCD2I400YtBRyQmnK3cZpP0ni4xFxzPamwrb/Q5YzH3EjrneWxTZ2Z9ZPVAft/
dgeRrJbHCqPvgNUXpYdZKv+uqgBUmLDbe6SaY0WBDOk0moizMFkfkBiV71pVsmoKtD9xhPTItJvC
ZFNhmCcaA8lsbcRLh23w1Pqjuw1Vq3f4GG2oFrXLDMGUuDPI52TWOYf+U1S60IUD6X9TuT3ccl9a
YNgmt9CEDKsZJtS6Vop5PaqR4DQrmyJE6hTt7ZtRRP2zzJAtZbZavlFKY/DIs+UnGYrDDgEMCI2w
mZLGZI1kd+y26rKARSgbVrBV+xsTPjwkIz4yEwJvPPkDBYAMRsa+pOQxYU0Gz4JlR/7Di6gWuu80
RGhjBTT2gIivFRM8ErsbNEsD0qhZWfVhEFN1MGw9J1G/Qi3p2/qzKkRwDZuU6A85rRePccvG6DWI
5bybdiXCrB32je5EdMih8e338BagbXUZNAqX7qNlSRxHqVvtFtcFE7T6ELRKXQa7AUcFXo/5JVPF
PpwX4js5z/eRqy+/h4x4WmR0YqNxYMN2pnEO904wBzERNy8rwwt/Qiy3BIJjdPAAPYVctKKtQNuM
gRE34SxY+dpMiZ0hrvNJn0lRKJ983XtE4HQMK/sq+uycHrwAkXwnwRzm1heSPJaa7bcxmNrncWRn
nIkhIDIRl0JcOX2Kiw9WfTXNoF3mXH8bBo7IAB/U1jWo7embq7e/f07+x9PvL3r//94k/D/3gMS6
9p8PyPMXPcVX9d+ckXzbP87I0PzF9tCn4oL7hwz/z7r+yOEoJOzq90Sumxr1D6GqY/6CYhRfj43X
HgHJTcPa/SNAl//lBYGP4vSm2LYd0/t7Z+TNo/JvB9G/7L+/287/BHRh2eWAJWcOhSCWkL+uZdwX
lqemzI9Ni3sFhedHw2PjLtbHbLtgW+qJEJr26I3Mf1Ly7pPBkR/s+++6ev7wpXhfoNkM5Sm0P7OF
DVUxPNma2KbRqn9L65Wl6fKerRMalKJh3sJ4wuyYrPatn4gOA1nnZPcyFceZpbLURbaL+uh+AL3N
RKDcVy33fxaQmtsu3W4yli+XaSDtPPp2AqlW9liNNdD4Vr9FBcsSmZ/TcfmseutAv7DGq/Vidz5C
NDJgE9xyB58PGRpxMkbGq7D0e9b53+fe/VjM/OcQZbgXmOHltv1WjOthIIcMpcCvDO5mWrAiJVwi
QM0UPCBO3HSYdmSbUbPxKrrQp7Nl/HfT2bAY/JKV9SJYi+D70z87Z7pWMgUHK7cNydb0W0+sJYYN
81aTJkVelgguV55RB4oGboid+btFjfcm4HwOeBhaeS5+tKFpMjtdN5lr7RV1T2wYuCzWFZChgt5S
0T/yd8T/xd6ZNOeNq+35r6SyDrpIkCDI7Ttqlix5kjYsu21znglOvz4X5e+kJdktxVmlKtmd47YF
EQQfPMM9tPatImhsVU7biFnXO3+pEBP0rgKR2ade5hyFpeMPWbBsgyS4b0M17kOJ6KFur8rE8vdT
TXK5YKK2n+cZjWGvP6GogWBs9e/10o8HuGAD4kRR5RwbfLWOiUmmixiY40nTZUcLEh9tNjNcL1Gr
vk0rejN1/o6nxj8h/op9NKEvj58v+mYDmkW1dQNuTmxr2dOBxXBi689NuU91jiJIKJsTN/NhhfSZ
9yOmRTPQNbz6fz6SKQLLv8ew7Vy3pnsawta//zN4Ocin+z4qGgQaaDCPudpPlL2DQMGj5fbKFYaH
7BPw/hO81F9A7wMSDGuV6NDekwTvUY7dtWAYo4lgr9zkP0jw5PPYpaXCbMp3LQereAnROFj/+5MY
VgXuYHdhgmwaYNd2kwdjY2MmlmFXNPi5uWOcPbwT9NgvgtoNv45xQZsfEEv7dUox1iXF6iSYexeo
rT2N2JAIv/9SKa/+jP0ewPLG2HqFmvV1u9UMY8pDiY+Se3iy3Tc/Y+1TT4yVDP1PBF6fArYAHGn2
S0GhfPQkffIUbY0Og9UKgAb2jGpg0tIS6lJKrMWFMKQRmC2QOErN/Z8v65CEwxO3QJbrF5sXTLWC
fRTY2xnjobWnzaPB8Cmul2k5q4fhcmzpm72+JnS0Xx716ZovaKLTNAqn7tc1LXS/GMmgzQ5vtWnk
w+sLrfoYv6zEbrpScrtybl/Q1qwWtyRRQ/5MbIc5R1FhFkiIAeUA6nIQ73t6/+cFHloIxZkG3xZB
RjwtZm73UxJ550JU+PgqaxzoWEkF6j52ANiNiUEusJL2F0sVeFlNzmLMJsyD6qZ2YFVsoCNl+e71
h8Eh9densT3Ujdcia5W8WckmT46IbUpXllW6bDG1W3K6PcjpbMcQXGkAuHnakyczQgpLo6c9ILAW
iEDRLJ+DpdbJcRwVzfBxsC/DsFzGQ2sbnMv6qBm+x/BW7Y2bN+BjSxt2mdDAYhlk06vY2HktAPk9
PqdcH9nNZHbaZ3VIh9Lk7IlfVxOyn+tWjeumBdG4rGIgzClLB9pd/ri/3brVybrpTQY6ZoMUCO9i
FCP6rxguIXrm+hH449rJEU6LC/f7nFZcMQvxozpTDN25XSczNTvgHSAol2X64U51BM2WRWyUQdyR
+70PnB9ZnSxig2kSoL5eCjQ+Bxm6zbZ2hnDaTWp004subid+OH7Z9C27dsoB+KUeQuGuQ6qBswkd
McwkYl7uTC69y6QNhI477KyJ0mmf2qUczsYyDWkFLRh7o/4h6a43xfSpVAxjt5mUBXbZkQHlUbjv
58wZ7htVW9ZFbOumu7GidXTUh3lxW+R9dYo55TwcGDqPyze1FMWyx46NYXetg2m6msi0aCGPIkEg
Figwo95qiWhCAhjeJl0fRkcvzxwF0i5tMzhFbqE3zAy02BrT2sPOjzpUVhVkyE0RJRkzRwuiYJdM
dO86Jnt7FXvjvEm6oVrVVTTD9FGo8b0M5/ZMWklRHPlXHBNPm0gC5A8WmPCL6u48T0TTtgsj+SMO
pwD4rDvAPkmUgjKTSgdyfzaYL2jYjB9ruxrB3ie86DxqCh8CXQWRcVIWPTgBsX03DUPTnhe8NVrn
0P2A+MX1GCINYyGd57cePVzgPZ+7NUgPSYMrqbeGbm8N4uNjPC/X0F51ch1frwE/XEN/t14C2lH9
3f8oZoQJevzFt0sA0q6Oam8/RQA+Nl6wchAYKwh/53UWhFbHy4L3wEYW940YaP8SBD0kO7gAQSDS
vEbk5/nHPKI3NcaarVykvi6d4pufUq8Wfh8QipKLybTcTFL+qA0s1KCHuE1+66oWjdJouAX7eNKg
PPV6iOGGfx4u+Z1o1XCTUpBwqb4Il/9sTNJpnlg+Pry/DkcwXWJP1OP+5D1sqE2zbhvGWMHP3+GP
em3/ezXkqx25/ytLSa6nf8/Ajl+WL/8NtnxSP83CkC97moZ5vBYrgAa+6nhwpP4rDXP/ktBnyKZo
wennaZj9Fw05WmlUi1DHoYf/U0Paf5Ev0Z+my0YXDjD7n6Rhj/ohTxMYj/W15CjDNKeiXWWsnt5O
Zdd7Oqwjs+1Ujla+Ebq8GlbyMVbnIf2QM+QgSuYndXDaSSwMRv5IezSY28oM0w7rQgcfROT9L7tB
ZucK3OJ8sEf8zz0F4nxjpim97py5OrRxGWHsAG6qAie/FLvKTEJc0wLOTsNcTMS/MlHpsexAzoe1
B8mtlybCCqWka5fPAHt+Jm///9D+d2kTmP790N7VX5Ly6Xl9/Ps/ywZ3tQ3nWBJH4NRyJjh6P8+r
sP2/bL22hV1F0mnz1/5X3eA6f2m0/Gx6gUh7gMPjP/1X00Pqv9BJW61l8QVfm8Z/Jur3PNoxkPU0
kE4CXgB7ERLxKpv5JJ1iTETfrkElVOUDzn9lJMblhMG4hzZoXXjHJco6cMLjbANaGASjtckbFtSP
sxmGeG8YYmzSCczmToYqaPduXkSQOgsmR/tExdrdVnNLHlXBZ0CoF6SUf/tkr29+rRnouz8vG3gI
ZA9tekSa2gfNFb7hZw9Rz1aXZPnwgxaqP7xjUXgWXUC/GAplABAfLrENhArhob0tnOUCOv5y9Efp
fg8DmUf3YRkafGDawgG/DHY7+xTphnk/n2gR77IZFKc9OI75YogyKBk3tgeuk6/QwyVN038dcmW8
g50ssr2rBeQP5k7YtAgd2c5xKhJv2JsJDZrjMoSQyqalsfCy8xoL14Cl8CC+5UKrfeqtmTkUrYZc
vW5uhIwDxmQSwPzOgh9F1wfwXc8sOTTurglr8YHkB55vVCQhdgO+Kn84JUiGfuPJtLliItnARMw8
+7yf5gCIc7sqL40l0vAa1YV8O4QpFpzGMLHcc99hPVhXAg03fggUvciV+7wc51sob0WIdk493wtZ
gXDCos+Iu6UBSILn6YCO0TyN47xHkSZ5n9hevY+8HCdjgtSMXzQaFvGuFVkJlKWfmumBf41PuKmn
YXwfB5Un3gU01MyBrgspjhVXFuBdPBAvB3y/54PTd2O2G0hVwMN0YXPfE9KZnw5dSUN+HtpvgFxD
fReXJBGg6lS9QHO2kM9I6fzeqzLJ80Pszzb621MULzfGsZvs4DcQcDA/RaKCZr6NUoLb27B+xoGW
kym1BmLpNM4tw/kBVk+a8BR9Kut76qQY2/QR/OZo+4D7qyjuz+p+WaK9OwzxhFvm3LrbJhqm5gqU
LyPWcAR7QwoKNmJPHWY1p7nnVfBVrWI503DukGiwoL+ajibDboAhTTquTPwpBmAB09GtM3evwrFk
oBx107gZ0rJo7sekSH/QccsjxjZuZH+rkAK60X0M9NBAomW6L0v3i92gEkA/cmXyhDjW+9sez/kZ
8pFhpNPyTcV7q1JR/AG93PGrrFKD6RWIKb4kJvoLlMqwxt4qDI28XoDqebTgQRgeXFT0ZnvTziXf
fQO3aG0W8GDs7rB44XmFta21bdzRR1Y3CKabMmgskmI9DuIud3vfPfWFzcfW2z7ZdFUU/FADsiMG
XTJNN5O0Mkxgf36Kfd/Se9ik6cCPoGjvpge8M5V7Eot5SVPIcs5UQQ92ACp+czMnBxDYB1yMODxn
CUIEm1rFQfBxiitvcneJ94jqof6/94Hpyes8K4bw8PO4LrIJ1WdjG156ITJCw89D19I7AdRTDxbo
kG4py4s4Gx2+DmoPaMgdWA747WrnJqLh0A8RsPnWr7zT0h0h6WJ/7mxrlXbv2BMnob05u/eiD7ML
gND9tWePgrowjd2vkxhd0Bth9S3NcutEOjI9x7y83Q+dVPBlgBd7Zd3nu8iXw0lUlD8iMwGzKqUX
wdYqkCnOpU4Zl1lJfEir1sybAZ0O9LMtepuUbdanabANoR8KSbqk8/1U+/qq0lb5AfJHtl4HUfUA
6iE4xy8+cQDPlzEQ5MzIrSnDAmxBlX+0QrKZRo3VpTLzjAsIcOkbZ+xrs51T3zmJ0PKBCo5H94d8
Und+jEwVb4reLbyZoacRK0dD+c5PAD4XaToVtepwpDWlSRBqUYKNrvIg2nWhpMOVBVGC5r0CtVgj
7XKbVa2Idwy61I1nF9WF7de8A0eY92ZaRSfCTp3NesLCo6VqBqg3ql2k2uR2rmNqa6/05+sFlOoF
NCJsN2g9EY77D5nu0yvgyj+sdGw/+XaFA+yiQtCiHnFWnA5FFX6asvTOYId72jemveDp8x2sGXNP
CQifekgQhg5GmLcYXx/rjKM79DRHdjpJy7MFk3HIGXE/wo3zbdrmQe1s7cDny01BVY/7JYuZYaoc
Fc1qLu6I2DBw6xCQ7Catu4bpbJTxB7qIr8cAAs1+bBo0w6OuANbvegtWG9wJcps2RXqxBBBMtn7c
mb/9OE8QWtBJLXZBM4RfqiVwTuyilA8GcReqP6Gbr0kiPDzOQ2u+a0ZwOVYS0U/PlQwAwc99j9qd
y4izijzvakFt5xQ8jQ/Z3DGM/zK9hZoTnSHG1ZzkpV4ehpkuQ2SkKQ5NXDOewzy5+srVCO83a2iS
p1XanxRV3e6iJbYh6WA2L8/A8yp9khepADVkeGObiVL6m6gm97sXDz9Ca2kvUQSNwGzp4MPsBuG9
b2X6QfjTCHK3q7/25YisXzrjat5aoc/cUQ/2LuFcsFQWoIGa1mlwbuVDc+u62LT7NqAoJALH+vuM
+sYPP+2aGyJ8wyiDb+9KQdH927Z7fWdilB3b0V7nNOGiL+hOLfWuzSUGNKH039V42H8pkEh6lwov
uSVgFvsuiZZPmT2q897HMrzy6/ASKbfl785a7E+GjOsgYVq8U9rFGWWmFi6tudoVXh0N932YwFOh
H9J2V4WMl/dLUQP1hym7pmNdW6Mo7ygV3FcklfBmcoEEFajIEr+vpPVbesIDzpJV6N2DtuVjl8sQ
bBZHldjX0Ftut3Rr8h9+P7oudut195F2A3c/4cDHBSJZFu6TcMEfLOnloYwLNHFlDz6Um5ZDtIGZ
4uCXlKQTqLxEZJ8yrx+8Q58tw7kLXh4nDSvIj13f+fEWepEqYWtXvfVurvzupO8L9R112grMHcF9
oxwHVfrc9nKcRmyN8sgi52S173WMazYT78D/MARQ3Dc+nu6YKOcaaNEmSpX/WTb80kxnVKp2hZo8
9ySUboRDVTfEeAWVHOPK5ePa2XZZ40ARluK71CbGOcCPkhCkOfOnrRIS85BgwmxwCiMgb/WQBFx3
NbHbFhpIt2Uk3sxNF5iLWtG2QGSq7QyTMOmJW0CMdgdYGiTv3ufexNIcVp/9UCWu/WAcPU83Jpgx
O2PeXh9VQirEHWANsCLHoYn37TLU5sYjU0oubMQrgVCHs4TQrkww8SZ6J7sI0qD7DHekfseN7A8w
m4HrATN2sFBFk42ba4bJ+s3MvcqPVgU+4piByagOenK4Pmh8OydOOqLLmA6QI4HuakDfiw8tg4Yp
DNAOa3Gm7WHq2e/yxkUKEjXP4UaNoLfQU7Hro3Gy4LyoTYA+AgletzPlaJ0gomEFBJPEOwf0qLCC
yqb0xAkhZEoar/HOrV31g+ToyitS0OVNJxt9ZjvdFMI+gI24CeqgA94QJaLAzH1Kz8escs6Ljp4W
I8fQZNs86jL3vComzr+AYZ0h+40SAOPQoLnXdQR03l3G5goBBtjww1S9Q8+jQOgY4jetrdoi6ZgG
Z8I5TJCKbUoBQnrrZzMfe07ptqeeIVlfSAO+IErR3+UMI0jBuza7pH3sfY9s3R1mAYIiVGRbe+Yp
AoRiUT8EdgSaNo1z/n3YmFWR3K0hfCb9ACg1m0sD4quq4dXCwaftGnfoFp6UJa0ANBATBwWSYiyz
Q2EtTYMocSTxX1iUuLDQoWh2i1HCPqPw6T26uib5iF5qp7YR8iKfxwKL9kS5wDSAk/kfG8eKATZ2
xJ5t7wX1aTrEzpmsfR+jhkLz+bZeya8Zo9n40a/T8iIoJ/afti9NUG1SfeENa30XWcb94PRZde/m
9XDM+iB9cBOHZN7Oq+mb7O3mnd9UGQomTRy6p0Z4zmkpnW48tXILaKEyxnoI0XDuNuNjERDn9iQB
5Wcf08iBAdEGS4NX5DJW/kmP7gzQNuHGglIlHNVmtMMfjhoT1FGZm3D/+0AT/f4C2CJcs0bkpt4V
sbMAcg8EAq1kf0BCF+ksn2K7XT4aezYY2HpmuUODT3d7cOrOea6y5Jt0wqqHOj/58DY4YZsyd1Gn
XoOFsltHogQzdCetjNo70u9hI/j8kaAeV87FWhDGVYToWsG5QKcLU9xYtPsaouVpXMfflNcD/VmS
6ZSPbrS3uQ84O2st2r+qF94JmD+s9/w6fufStfneQtH9YQYlbgsg9w9w7YO7aA6jPfMzZye1KMRW
lQu4Uqst9Y3H5/s9HCcatzUly+feRCVicvESI1SbjHlzbNpZ39tt5QxrUxf3nbX+8kfb4/9XfjNf
D0gXbiVkzIOfaRrkQV4xRpwG2IdO6QwnEEvLs7lPpiOX5biZqSn9XOt+izSBALtvTTcWmccRqt6n
ROvogy2kdy5bhLQTy5EnTBlOyN7ma1c08rOqx3phUjDG53YFR3lPctIevVmWN1I4DDA57Vl0nNzJ
nE5z3h3i2R4+TLmt0RomgW8s51AVargGaI2wbNg5wcWS62/VBFERokbM4GUJluLcL9GG6YeFbwTB
wyxlti/9s6Sa5Cm3z/d4jKJvnmiGkzm2nb1PUEXOtxLehZXq1tkx0k2qLeBYBnV93se3RMn8svBN
sR/hUxAiak4nd31QIp7EQOAwzqn3uUqCCO4fMh9ObZPaMrfdFhR+2yYd2psiSUqwXCNzxSWHxcC/
GuYe9oTnYBCbCgmmCSIdF5q7b2xRfPfT2tknsGGvgxx5ejK8qlUH9GAGdYyzsr9yURh4V4ZhdtS1
Lc5agSYs8n0QooXRMTC8IbIUQGnkHxgNL84hFyhrmbDL420KSfPM6sPhHWzmL0tUT2ekF5iPzV57
kRttrTIl7rUsuvzjUMRDs5/8FktrRqb605hO8zFWIVw+W/b9tvWDBCBEjuqJ5HyehnWbOCdTOQZf
3TKBuNpZPS/fCYdN3cZ5D0ktZ/o8Jo0FFVqmw4+8bShcbLIa4mSQAe8G1HschTd/1aObX3d1DcVT
eWq46bTgI4pR34TEvqTtN2uK4eZbEK5IZnvnU9tTE7qtQX4/03piCFKCS0/JOvh6ketCylBQoHCM
F3Ly1mUiM04JzA+/EKck4x12WRY0cgdMBxZOlE372iljd98Zdzg0obx3m8Y+L1NGXUVp9wfVMH0B
Wy4erMnSR6SBSmiIKSbioQDNQ/2BuBNacOQo3K1t2qMBk9nh6UpIhUnZl/NJqx37w9TrJGcG76ls
7/Urlp629qcaXB/OFhM8b3sIsptoqpoHFZVeTnUOTxPE5Pu2i/rrfPJ0ix6O4MPRmWvS9205QITS
AaJuW2D1403iDgLLa4XA1dAOwUdwi+0erOqIZAAanYcpGtEPJx3AE3tK81vywYVGtLOiMW3UxTJV
tl9MFrV0zNDPmsY+a3fGQbk/EflxKHLMpdNYYBcQjO7ZBPCR2f0grrgAm6/GFtlNrKIG/aoV2O4t
o7yUlP4VYtEtSj55Pp5WFEnvimE4aJ37y05Hc/51QWMHK8k2C05hf55njg8fGUj/CdwkAoVZ4hOI
c1x/JOuYYXrG/96O1tzBSqFo2/V6NuQAnmh7nA295Z1eBvO5UTNapkZ2/c3cZhDA4v6B67i4S31U
CwCD5zfFHJ8anvZoBFKNGx8Nz+/u6I1wQ9J+sc4i7XfjnrmneFha1Xz2i/6KiXuxr+jfQlHWyeck
Kq3btk2LrVoQ25k6K7kPMhS+RWToF2pxV0FP38ASKWYAWUOA67UjyLapkys4O15xMZglO6WcLI9O
G3oPokhgnkdOfJnylvpqwL6h98IBXflFlaf0ejCE7eR8amI45R1aiqfkPIpPwbm1tTEAfsHlxlxT
h1YI9zJ0+/miSjRcCLn06EmhaYoSCYTWmRRAmeQKeQ77HmVZ62TsKsSDTCaq86CCzLFD8PRBx8w5
m3z+YRfTeGhknnxEYQYyhkDmpw9UejYFcXuZRYt3JXX+YRFk/+VQQnb0rfeq6/iCuqIrr0GvbFwU
8j/2bhknF8Iv+4+dqwTCP4ge+VA3E0qDrJI3KXnEBFfMZ/o6aGPlDJNNirk6AFDaXYziQYnBMuYZ
afWVzU2yoIe00zk3D0yppnuvC48M0GkpXyA+0QkK3cRqIBgONC6ZxpClwmewxCbJhfVhbiAGIjJU
55soHtxzDC/4CxT23s3sjgUUr7jF4xi8GK0sRO8UrNiI9sBAMYJFVt029XnfV5BQqpikCsGrbEz2
arKn+oLMJEh3Td8SZiZXU3TxTiH/FXGRDW9MXn/XMVfIjpBQWkwrVlDl07Z/g6jdKJ3gO5DM+cxH
lkudoIkVMzSqon4L5AFCkAzb+Upnov78esP+l5GDg7azdICBgopn+vsCweF7AyP0avniV115CTHY
HCPU5HcLTdddYjfmpHJycyvCzMUhzgjrDYzRiiV9MuBlWoCqvcNvgFUSFxdK4M+fPdYqFkhw0vIF
SBjvC3SBaSAGSTL/HRauGhDQdG2866yAVzAJy/qapqnbHVpgNEzcWkN/hpwf+tuskolpmxFzfm6q
KMS5PJaF2LmABKabarF9DyGbFAX/13fQfq5AzSOQd6BgzlQJ7wpGmy8GHiJm/jjbKMQgGpN5x5hh
IHqaJezg7TDQndv3mW3npEoZM5249BnGRLm9jmrENH50uwwkw9KKCVfCx6mNaISX3/z5L+nbgQVk
LuCM8Xs+32fHIdjqEAkKr27T4Rg6wqvOiyHi9+LiftfHI5apWc+sJs0WNvlxihRUAYUcnCHp7eMU
kAZ4/TaeaR8q5A3e+A3XN/3PtFZ5PoAngMUrLApmBrZaz39DGttxHTaQz3qTB8Ptz4+uk106He2a
HtUVcUNh45fQr9/pqp2902jqlvwqKONpQmgITTSq4ykjfcibkuPSTQ4nJWwmez4vEnhLwGjG3vPf
8Bhw1r17/ptL3jrTak8qy5XWC5BCnaolD2II1ZhTcHqdDDbfA2iSetij0+RAdWx43yCLYhdKv5QR
8oSVjNMrBEer+BwlqUihzVcDAG4lij0HRmAdAjWqc3GmbQEJ1+k6DaITgME4skTyo1Kh126w3/IA
33Zp5h4a8uYJPWpKDXLpxj8KH9QuP7AQP6iY0lvHcui1Jg0zE3R3fPGljkd/fDcidvo+QLgjh3cG
Bf+Nr+MRAvZ8c1xQ4aAhAyyrmJ6/+MAXBhOFZqizGXhN8RVcb0obgwxsuE3ImUAbq8plwt6CGNq3
SSLnc3i/KH4o+PXzuUvRdk33v8OZuGREi6abcqHLejpLzy1v9t1D4VkobjDZld2uyQyjG7+I+KfI
JlQJGVJpBePObw3EztorYLXTdUk/0+C35vevn+HnwUxLy0PrfkXPcBgswtKLIxyPSGy4GcDBwh9x
b5VptM2SCVdSq0D1OGnpB1gVDPPeBd6EplbxFo5RPo9F/AZssqc4hk7gKah161XzZIK8xBgzlWlH
PzlOwBQgqOWSRC4+PYWfIx22WbunkEriz4moevRm43aNrHYk/1axQi8ur1WC4TLNWawlc3qVh8IZ
oYCnXIJUn2F4iqZh2OxVELhHZbK83jUUuxCk1SLARhQyFNBtaVQeX99d+XJ7mbDDTfZtW3kObhuP
eI8nDwceLLJCr/9GZdJc0mkBuyFNzm9PhyC4pIo0mALb2jkLdRZ/qa2SdqLWbRbuLd8Pnf0YlL29
qSwvuIaO7CDBn6Z3cpp67NmFre4CM6fnnimJKehRoP3B9KZsd5Y12pfJBLGYljBtc39GC2JXlyWo
/pmQhC5J3d66IcXQ9vUnfvQN+efj0ZInBqrgSe3yv0E8v4gsuah0rqr8W49bB4GFqQc1RNWtvTNQ
CeXWp/U0HDhj1WU+RFNyVAjgY1naUtb0jRNPP6FQEGGi72hu5Ksq8lNI8Ivh/voL+XL1c5GM9z0E
tl+kC4XrJiQRWMj0I9c5Hgq1uEvTAEJAZGzUfCfHmz8MaGkxye3zMNmPavbDiyAoEWJSyEKYzcig
GlfkSAU/yhj5tH2KZv+VdlZqsamz4kebKEaVqm6KSzOUyJNboz9RX60DTgJNfS/rTr1XSPPYm9kC
Vr15/FMxqJpmvTUIDXR4SIZdJPwMyY9QcESqHrSiNXSUb6qrMvT76oJkcV4l95DuACy4DRcnwUe8
muDtN0NJty4nKY/5kSP+bgVRpP8clBU/LH+cQMrCRWa/1KY5cTzY4D5jfwpJFZpwX/lsNWPOsMJM
Ns0bCG26CNzTck7XUbuQKETltf2hw47KYARD7YNEQIuhwVAEl7kFRAiXBztHdg8x9oGpYO4xLWN3
BW4/hnHT40n7I7jQ7xlQz0hS/wqD+78R3Lbmsv+OEzptvzyDCYEi/g+szVvdS6SlMOSSfHPwR/8D
E3Ldv0AOadDpyrG41jRQuP+wCwLsFOEbBVLRQeKfkwb+ByWk/rJU4JEkwAl4/Gd/Amt7nicBCNWg
xldPFelZdkCcfx7iyyXVED+lRITO1OEZ8+fkPE47OzyZ/MHBar6qan0i6Y5TJz3Zod98/s8TnZ9L
Q6BwbdIcPCDtF+EI1bkkQV3I2rsmSXcCZZP3I21YoA1IWr2x1svH5PLiBvUIe/Buoamx009vsqHo
bJUBqNnFI9JYXed8g4c4IX0TeZ/spq+v4igd30hWfrumzVqEXBhs7outVSKbpqrQAEMYO2y0MzXf
RR9Hn0SdMUVo6luvRY/49T1df+aTEO+szynBlbmStMElR3/+nMREbXVuMDN+wUIM+5PUuc5mRyKt
XE75HaOD6t2frwhqBXEQsJGgtF68xREZyjZHJGGnRoTbHLBM555e5MEiQ/5oCbh1f7we6fGjLSjH
1dcv1uvytPMXu8HU3onOY0SS/CGOr1oP3RLHwpTq9dV+8w65oGzLkgpFV2W9yIDaLuiSZJJYNqNg
Bz5/vmYefJkURmy8EoMLP757fcEXKdf6AlGUCVYPVQji3IvPXyCulug7z9m8S6T3oRvS4Ewt81u5
z+8WoT6HTET6E1DDPV9Eiom8r2tnVG9s7Hm6sZrNZkGh+PT1h/l19zRnQgPKsmw3cK0XD9NkdWN5
jj3vorFd+hWFNyTXjlfJ6GAEGf6+TqsY1kYKt1Lt/mxtwurKOiVBc6RygBG+eMYiRSswbhfgVjMT
JtS0P9jxYIGQYhoZJeVyhlooQoavr/pyZ9dVsYIkNlOl8PpenBfURUKNXC+YqmkF0bgehRXKhHa0
HP5wISIZsVvDjuWs+N6LraV/DJhDq4XGJ04WiCeX7xhVN9d/vgq+IR6mmd4KJX0RwrQvxnzVvga3
b88PGcNoQPJRTOPz9XVeHhT6yjDEVqYvX/S60POXNTQAIFJQFjtlvOzbWpPsLWUX15ZXmHMcKTWj
jKiP3nhZjzfM02hJv32trTT3KCQnfGOfL+sDcY0od5mTyWONX7yf7XWH1b10Tjo04cc02Ie1OVrO
W8fkl+d16Ul7SlHdBaB0Vwzy0+vINXMnRNbRgKdavxgzB4iLj7Y1YwC0DiK3It9EWqS/eX2bX964
oEokkGPHJaug4nnJydBlMIxglS1saWh47N3WWUKDSOPcTNu8rETyRi/jl6+B9WhFkt4H4JoJNc8f
s6jo0DehsHYRuNodOWd1EgZZ+san8PLO01jDIcRkwxtDSwPpieerAPjhm/Zzf1cnM6qJiZ5vgCwu
cH7FtI+nZHnjxvtlF1kPPzpJdLFImlZO6NOXJxAJGieEo3ZOHHT7pQ0Q9tZ0vNCsB5KcvHFIf9lD
ViM1pG5bEzXaqs9XM+6EXBh+lLtOW9kpgkgh1fjU/lSA+ddS7HfP5NFl4CtcR5kv2Zl1ksZKLL5G
vK/Wf5dWVf3tpuhxb3KYSrs/PIXrE9GoWr85oPDyxfvqJw0pM8fgZbDCfN+MXXKpPIm17DDNbxz4
326eJPhD+LFJpsmin76qSGdL6i1snozS+hxt/m676KL70yi5PhAflU3uxS3nv0guZaeC0aQZrjR6
qN5jVpKeFVFavvGKfnfMn67y4lm8wmk6B41P0GJS4J3BZlHtxbslRnsvE3H+4fXX9KiN8Cw6Pj4W
TTa5Fho4kT7fvFagn0T80rvW68cPdZ0mdyME+PMsmbODnXqo8fH9gynAdqMFk4k/DcKdizTocWTq
YEVDdvb6r7Su+MtvRB5Gf389Oi+NUeOM9t1ccHJ0NwAasu32Ap0a5PnGEq00y3yzxlZ+fH3N9Wv+
ZU16FGvFRd9Rrl/OkzaRKbDxmgpb04wAo2ON0AtA9BfHXBvxMXKq24ip2WWfT/rk9YV/+0kqPNwg
PqzqQi/CDEYNM1gQpSFuDiA463zZJ2ZYtnli6TeqhjUO//qM/yz1Ik779KiSceEZTYy5WYzhgjS0
5+NS1RvbKU584It3QP7koaJr9MZL/e03ConZo971gAu/WLxiFAlhmpfKnA4aLxAG5tRB+X8SdP5Z
5WXva3XjisdBa6Qqh+ncNahqlAEIKVW77RvJzG8faA3ZRASIab+4FS/AvMmceHEyWA3TdPUAcvGt
QuG359JT1AmU7RoC0vNziRB6pKKUbZuQuT8LnEWfDeEYfZpwUv6CrV55Rj2PHHqDLtrrB/P3K/vM
1W2Pu9d/EYhihrRjIVk5HzMbaFuDV45nJeKA1Uh8NjVuu/O8ZDmM7ZD9/frSv9taUl6SRD4JzJFf
XIZLYkHWFgNLO4m+W3A+PUvk9D+pO5PmPJF1W/+VG3fOCUj6wZ0AXyPJaizLajwh5I4ekjZJfv15
2HsPyiofK+rMbkSNqqI+BCTZvO9az8remfl+9+X99SpvHq32R2XaI4Ry4I7lERcebg9rHI7FGs7/
5nD8j+vuezf0ZumYGhR6VB4JO/OX8YIUi/Q4TvN7ZtzfLR0AEBwqESEGyx1V8dc5jJ4FWkTBDWEo
Ij1COAseKnZkFrgHivt0a98ZIr99gn+54Julw7RpdE/Fnmvk1fW3FjQoylk0A6Oa7f/F10b5CpAQ
5jF2E29eVh9kDl4AlsVlGOxv/rDoi0Gt0ztL/O9uiGoKDVmTVZ7+7K9PsB+dvM9cvunKQaLDcTe9
EqDEjh1v7/DnMf7bSxHLHjr/aq6+7UsMuQljsCuDBEWEjIrG6L77GNvPc5pP7+xkfzf6sNViQgRB
z+nuzbjAS78NHAp8sIO7HFKi5AH3UL0zGH5/FcAqJkZwm03sr88uCCuaL0OG5Ryh8BFJp/ygyaG5
+PNje+8qb2YlTQZ6qg3eEBEezPLZYhwKu2v+V1dBZUA50eFI/HYcpIFZrAtzX9dvoH01iEYLX9w7
Q+B390J33XMDSocYod8sidWSbs7WcC+clJFriqxhbrffq878ZqBRdGXVJYnIxXj95iq4HUjBVNJK
QnouMhpWiBlEWrvYTNI0C9/5Tv9+tb0IZHLYtWm4cWD5dRRsrlPNVQozweEcUmBisr2eXaQyDTqo
7ti+s6X5+yOk/U8VHjM5KBFe1a+XIxIA8p6ZiwTXmkUUFIzNOQvsdw5nv7kpVF77dtTiEbIS/3qV
MZhB3lB2TGgI1Xs0lbTJgBuyBdpLUFXVPx4X+INt6hQU01xmiDff69L0bCkgdSRdYbrfKXDhntMt
MN533tUbHQ27CV4Ruwqcy4IUYf759b4kjmYtXWR1GxFY6isJhF7vHyzfMDWuJz2RCx6Mjl09OZpm
48lcbEWqeCNICi9FylmCswD/5Z6ityiwwdQBaS9EDcF+SIOwhBDtWG1zTE0ypA/puEB7WRaE2Kc/
zwl/fz34hwPTZ6PAwve3s3M2AEmaBpvzwsw3i9rQXdDu2k5fHFdSh+//fLW3q2xgcQzcm+ZMpw6f
75sRzhvbOPe4KRGt1K6QixtkdPV5h4uP/w8XSrCm5Ttv6u0dck1ELkhd/mWSpkv/64tCh1x0deuE
SThuYXAlFT1vSkkEH4A5b8mU+fMtvv2qAsqpqGlsOKj0zcO3J103LFa8aAoDzZAD7d1Mj2gBbxHv
zLJ/f5I7JmqnGvEcwTq8WTEQBRKqMeVpYtQ+Wiwgm/4P3ewOSzeVX9xqtlTyT29s9/HzD2s8NYm3
LFUqwYpasUj5kNVwlmNbXkhFTuOfr7J/PryQvx61OM7x887ODaDeadtvPuFxUGNLF6g7KLKxq9ea
jNv+7AdsXu4LscHxJFhrBT2k0/kZQrxK8llUt/XQBLfZYq8QnIhFgeqtQzIsM/Ssn/qySl8B6hhF
PBiQN5kNu+etyuAUWQ+kzDtnS0AcjZwyhSWsmjC9sRp25p7XqDs2urUfTVReHvOtnw6QhRAxBOZ4
b4iwJ4jLIlv4ChyTlFfKRQe8srfKCUZaadQhRNM3rT+QADgRJfLgTrM62Wnh4Adh+kPWXrpPC0aZ
U532+ga31Q8pjAKN0byRcJXm1vemJD1BWWP5xdLheCVHv75TpGvTr+qG/AHrS3MkmQah6W7zHwJw
A86eobC2pJvNjp4+rbgZSFPAgojytmwt/Gy94a9INJ2ySHQWZPKUVcrLDubWBGMkN6wXUR2Qg1kQ
MnD2VBNc9ZPRAOKzCW8m1VZEvTttNw35vgffnQmDWkZYqfDMTdRAOPau7QWLFbauygL+A/WR8AyU
EgdnBLwOJne81hlJUHG4pzn6yHYfS4eKCMgkUnjdESk6psT5aOS5/cMRi1hidOWYePKZDMqhkx0k
X3LOy5z97uMkkdQBD3L3J4Vr17/JS0UqDbCkrYkbDJVEHWKyIvujyF3/ybZrzDQdVuxH1Tn+s8qV
C/fXsMidlXhdX0lP7Xl5Y5v9hBvZXoGKyuYHA5MPfsQB3Qg26w6PoSB6AsYvHOB8lupHs/m5dYeC
fCQschDera+tML3kZ0eKk9u/ci9XT8gj/SvaYzDca+u6t2exHHQ9yHOa1c5w6EHZ4s0iGScSDd6a
q8xsyuXS6vJF3vZMOu7Jb9zC/L4AmpDYynv/qbJzjA9iIs10DrLmSazlvZXjm9QE8T4LLfwmIoTT
hy7b7XaKbNoc0gMIj/m2WVN1p+WM62iucyuGclVdK0MQ+QGo28GlXE+a2BXT85nNJEl5FD3RdvRt
QWAjuHwEHPFUaJ2dRemhoQPs6PVutxBlaOXEi1WOlheO3PLm2BZhfZN1EC4R5K1E+yIEkTfTyMVi
BRTZjfouKICTe2KCF8+6q69LHBA2wUYcY6i1rFlarZ/tGXEKWaYSF3hZB4EXNw0ugnsWyLk8ChLk
3IMfYtW599yt4ctWqCDhrWdOvXS3IWEdzU02jQZ4YR6HmOIV886cbJDlXeIlcQ0AQBjGx14FfRD7
I+SFLy05cPae8gcOmNRVw7jcAz5usWaEO4tsVCNmv0ybOS1PeBFQ5At6Jos/bgueGkTeMNWmhR+G
p5UekcyXPtlnmTYShD1Ivouqx05ZAPg4Onyrc6IwunXHVgfyLlj4ko75SgQnYV9Bm6Te0tJnAmsB
I6vPvO8NrksS3Hz4VQnedqQ9TT6BwQl6tbtNMo3pxjZnBS/fNERwIMN3e4RtT4SQYaOJOeA3QCap
6jW/LXDAbUTIthLSmylu3TXFSzybvaEJbhpxRgxgiICYbYWdBEpVF77IfOOS+Jvsezaw+iWguLaA
FCSow+xnshqNf1sSeucP6faVQGQTF28bLC/LJir/5JQWTRajG7NXb4TiljQdTjuK+Ogcop7EG/5e
q8qfoP/38OF6pYwDLX6jOGrbIefERbUfY4mznWhaO6+Jhs3side0e32lp21pY+jckkQ7RE/LQZqj
jWcws6HkH9opWMsdhVD6F76ylHfN2k6NljHQWJdmZwXV0WwK/wMhxzqEw2zM6jCHPkRlx1nFU571
YXEiEWPdDquHR5RgxgXXPGIJEkkDWa3HJc+8D2SWsmShmAIvYgerdSd6qYsYU96YM8vm/s/ZqsIb
tk42cuxidl88b/dW2NNARIMkv6M8OxI0W0xYLWGGsP2tH1IVy3ZwGle+EKzrcVNKw9RwdOb7x9W3
piciFgKcbsVWyfPE0vERMB55vE4HRzsetnqPFkj9MI2nPg1gnjjddwIxfRIELKWwQPfTiFW9T0kO
tjpNvgSWKO8bg4w8x4B12DoAr+AOJBEdA8jdcnRQfjk1GUUL0bV5V5buMe9Jio17hUMSCAVzUOBp
QP4zbNnp6GByKJM2W5Ufy8ZH1U2DCPuHKYCeRIFTsh8dGQ1fbH4RF+Ka1oSp7d7dQz6Mxos5ODaQ
hoIq8NI09nPpkBXJEx2r6mTRYD6PLla2yOpJaoy2RvlhZEoRfrBc3BNJQbrUj95wVlIJIDD4KHwd
t497L5/GY0WhQ+BYLubbwKo9lK0dAbYHKncjoUCaZIUY690axG2erXYyAsf9jM62NhNYOlXFqqx6
EqTxcnwlE35uiAjP58/pVhUw06tcfXH8rfpQTbUpCBvfaYpTmzU/jJm5MZbTlIcfO0+htw8KA98N
Pu+mhr48KWK7xjUPUFaSihovRs8LDInHIzVwqXzj1Om0WQ52W/YkAHdb0R1nHraLT15zi8rKJFlB
a22SVU0P/ZsbrLZ91fuodAkdb6UD3z7Ywsvc1LkTV6oOuphPDEFhvRpzEG0V82xcL3Y+MhNkdgkx
1Opu8oUcbYy9BrGKcisy8rMQfOHp0p157IausWI/xEDwTLxS4V4sssL3oEflitcUIah12BAUVzdd
u9GwB5GRS02c/aJaqOa13X/cerxD88EeCZL46ouiIGdjNTyILoZfzPUJS9KyjZ85U9Zbd6P8aTaq
I7nKW4Ynss8cEtEhKxLudFzcPQHgkK6DAk0DcXWg8lKJ2h32SB6jmw+m3HoPDLNneCOumm1diu9F
nYvq2Qf7SHL7NLqKqYgNm8OXNnTtEV6U1se6LYY0cacK4SXwnknepqIuL23+AG+f4skHT0en/sF8
PeFn7Qc4ITLHshStDWWoaAn7jsC6QuU/xjJL99S9tf9kogO1j467uaeWTgM0Hxqcu3Cff5PwAYvr
hrYOi+rCC41ImkKJQ1Rv5l8PjijDo26y4cXhtw2i86RxsvtpUSejwYyDUJtNKdn0bhUcUqxLH+ty
cryrVVXG82KxSh6dzLe6pN5ghh5UU4G/Ofaluw70k3CEd3ZTzgdEY6SwYiicl2NNiNClmfVWezF3
ct0+DwM24oQ1QwZPdWfgUpT4214XtIBbbFUTq98WLlt4rABw2LGaqY7GatPBpxXRcY8quiSrIJ/X
Kj1ma05Cqk10JRE3RUsYNfyX8D4jEvhGSK90r4zCWK5QzXgrHusyf4G7ab+UZdvlD6Vsq/4EBby8
zYE4cQd9MV0OmiAS7IEBMd5GSLx83NDsevHrVZBSSb0iOw6WBT5nmgOnPZrOENy1eqx/WlWjfdih
40x6uQ8Jk3lQKJE4pb/e175svzIjigfMkeQKuTiKstNmlxifUF14NFw3j8iEdgJwgsrCOTWVmL9r
YySHk2wxypup1PKsy0niCw8ceOaAK3Cl+wOohwHvyN3qwKWI3M5Kf5TCmzi7SI+tew+z68eKv1kd
urwnTW7ZdBvvIlhA5FM9coZLreGybXO2hQs+N3msWREwiVEvSmyrtEviKGzpHEiY7ImzK6rludvc
p3QjvNSss1dX2cMBtxo37ngTecuOnn9isK0iklT55bRebi1/LW4xfX4H9FuQgq7La4JkuIFiHAJy
79y0G+9yvvUHie/0J1gyMV/kyMGTAInv0WtynNDsEqw2ZikcT5r6/5GminEsq0ywQ+635usMtuSp
NJxPKwchxMATu6NIIuX0I91WzgmWaJuU5rglkID7IMo9gc54zjwzYT/OWWYpPMCDZXrfqABneFf2
1ocgNS62EvOZIo36wTGJdNiqQcYD0WrXQe73R6GxYWPnS69C9gjx6LckYsymMh5k0RovjVO1n5Sc
jWOBB/xhEGr5uASNKKM0LL7ADaEKhHhf9dFacnrdX9uQyC3YLnP296ciJbSWCct/ynBWfmpCl6Q3
sS03jtvATOtx/MIpK6AiNg/b2p4tYHUIVqbtg1g8kkwHvmxskHqLFxMENlufnYNdOk9FXxdnq2vK
540V5GBMVRg7CoSam67BNa4wMsc4UKVuZKTcFiCDT6PPepj3s3OpdDFd5FSwYdCYH6atvsIpf8JV
Srifk+6sJmLJ25xSX+jVWH0VFBuUC+LJ5IiNM3WtTh2egZcNgiUVwLp8bNsKbDAmAxwn+bYchzW4
WnXaftYGWvvFrKCJ4MO+Sp3w0qAb81NjnrsADvEcNk5+Y5tGE0uyhmNZ1Cpaa9d4ykGWfcAk0D4E
rjPda2PS3nGniXFiVcI8O7UmKI2haG+LfbQr/2XhuBlt2rygzdQ9DTNl3Y0c0oMAAh7phTBdDqGF
pu1qhi9Fj5H06BDOEucjQUtOMwTnLSuzRKuuuECw513VY7P9DALDPlfYkCJViSIJOUZvyvziSago
dVilZ5FNxlVZ5MW5kJQjotwoMNat2V03ueMdlBFIcoU39jH5k9f4rYwL6hLrWfuSuWzRP2aUGscG
JgrRt978TD2qOciZyMwUmNe3FJvpJWgZ6wN2hteWvRcnC5v0euk4ybjo4ko1bfFqZE33gOxXXLbG
AMCM/E2SPj2PZxzgJnUkZoeSLWUdp45Ro+Gn6nQsOdRHI5/MBVKsj1s4hFfOguw1djxioratZQC3
lRKH3Fu8RFJKvTTb1rhEYn+51Cq9cOCjXc2V++jgirvDYbtG0JLklWviOoydbe2evFz6N0hk7pkw
fJg4DmuDl9l3fpX+nJzxaeYeXjl+dENMOnT3ZcUPVkdOUHoHtyrHT2JrCCndiuFsm+qubmeb74ZJ
NdJ9WqI29uw75Bhsu5xJvUCqAkC8cQJe57SAfWxzEmFdsiHuNCRRweAQWZcyypv02bJ1lXOIok4W
63mUSywETJEI5PB2rmXPko0tcmKHXhCSfRrMEQ4f+zcg0G3nJRxGrfsl68z1wJ/vAhxqqSokO8xF
Rw7ZZdgNqD3cr8pl1xrAUrryOgq3kVSO/SzdptsiI/PEVxTZzTF3wjE9Vk4H5HnD2X6zwj/B8UGl
Io2IWFBZ0vO2ICQxRbTEOfcT8c5KBt8spliiATPPPUG0FvWpXgD8RH6FTzgBaABBIp/hYJIo21KS
VTnVnjw0QGsVjCG4NwbpskengZ55dIcSMk9TD6WMC1gs1gWkAUUkr8vDAzWwGqzE+R7yW5n50iWe
rP07XNFeEPcb5MeoCmzQiqXQ8BjgNwv8Hpn91BmZ1UX0JryCQyB8BSxnrrrunB46Wmk14fehM8av
3jRNd+A7FdmihpNlycKs/a3F94Yvmygim3jqsGdgorXLMPD4YjwUXud8bqXB1IamktxBZQTwJQv2
lvJ6poyiSVRTlTwuHInCZNR1Xx5KAm8/kbdbeFGIHgOom1NNDAX6diTN6tKhEzn4pDypCYJPVkwu
BTEINtShrCxwP07aSa+n0YJIi7EOkdpKit9N6MKsYE7PILVUXi8/+xMJdYRfjumT41Yr6+2giyyB
ZzX9nIcKSnbXLPK1I7SluYAPiHZ4AMXoXxv2fmjW/hRsJOpBczl5TsVCI1rNlnJm608CR9r3L3IJ
uIdGUzUNFypHETMtT09k5KOQOSeAY4hVyj7prSq4Xto6uN/6JRyOTYnflurOoNfEXzmLJz6cP/Oi
X9hjIzgY1LHEDlrj0oI9cbTmhSmyaJH1J4g9yEkBzkNmoqghv5w6czTOOnVfbBeU18GtsxKEG2XY
CT1yrftY62EPXGmyaTrUzNuPXm+nPzKQA1zA69v7oCgAdQo2deCF904NNZ86+C5pTS6EAU4mQzDL
0/suXfCSGUJsZOKh/WwORmGnG7jLNvtcLymVbAZgybEvyDxAkARwSRAxE3gnlVUQBZzJGfg6hbbh
Oqbhcr11wJCoqI4UkGSA3RLKS4uUUlBACuJRmgGnx8afxUMXGHP2syyrajpgnRPjBWGG4XWrMzl/
MklwkieyK8v9GNKjhj20Dg8DZ5OpJBWSDtt86JosIKa9uJhJN0mK+NoSQQx1RRlXeIkBJNLAUbG/
wY+BB0EeOEErkAx7knBfrTUkZKeHs3grVs0EOHvmjoyB3NgfUsedbmaydIokt2uDEZk31sMy+5l/
mmZNUDGSPgesmEShGztZihV5AaahQBFYvPikz5WccHmnDkgYOcnV+TzRAao+Dv3YEm+MsMcjH1LU
EMy0X9MFDmyV/ux1zeFnC5uuiNJGml6UQc+q94L2rD8HU23Uh5a5jnottlPOOXSu77q5NtkY9/W6
R4gL1SdTNjuKTHAgKte9dn0roizqIrdJvXA8tbIaEa8jpRcos+SoZvAMaiNYVpfk3QMJZR6NnMXd
oNNsTSXvdGUN1rWpW4Bm4TJ1nEqaYTapjdvVTKIYDw1zTM9zgvrT+BfrErYSUQU7hSdNeXBJZsXu
8Oh2qNDaKMU0ZD6upZG77nFdaQhchdov10sKmct0N46IcQ9M+WL55I4B56rDLGxy5qhlFqV36nC3
9Q9l7ToNI8dQ6mOqbTP7OXRmY1zmiMLkZbC6aPuYWPrhkwoXgTJNlnn4FRIoaZJxi7dlbmKrcIiY
dekMtRcju1ySmFvLk23El1fAyaXmR6ZdKPPF6mKzoYsEckXOqjPjaeuktuKGhvXPaXRWyCec1GKO
YytlOtgiXu1cLrLGc0t5Zgo/13DGkZBWjbEZMm7D1CPDk7MgQa5RPVqj9zlcK3u93UbocfdFjSs7
sQryONLz7OQ6ozfs2JwDdOhWgCA4SDfP1M9r+Hy5MxpN1Fsl+WtY+Te3ApyGqkqeaFfa28nCdV2d
O0G1KM7w9HOEdNUSFpwt9eqxzwMNahPAOo7riEnZLfuTzDtfH0x/MPxLlaYGKCdb2zAmE7aAWfPY
9KsiMK1fF3bbBks5SDtR5AapyTlw2c8Ij8uc6NKymUBSDTrs1GlM3S68a8pJ66u0C4vsyuOQX+DX
XJwqsekUFAlO9aGsWdvgmZyNepjkPd2pVBzdtnKXm9oTHY148mBlcFmlCGq3aB7boL2VU+f3r61F
s+uTrs2+cVnuVkPKf7eF/5E98X/0Hv7iUPz/DcGPBesvHcnkdXr9Pz/aqZj0zWvz4//938/VAM78
xy888/3/+A/PnAw3AWMb2RHBlXT3UTP8m2cuxH9ZuHNpWSKvx7C3S3j+Y1R0xX/xX3aHFNV3Wra7
ruM/RkXsjXaA2szHAYdG0eb3/kEM0pvWs0m6nIUSJgQsEOxUkzdSiyYnv0bMw64tJhMSlKxzWWXj
8E6H9rdXwXXFLbpmaLlvBIZgUwPaTptK2MFhjsUOPJ3XqdFf//LY7/7d7/2r8/lNF5ibIWxqd53j
RcRcH7y5mcmFgWWDOE08lKFRn5uEITcZEWGASC79uR0/G+24XXUUEed37vBtMMe/rg1XwEL1Q3wa
UqZfJQNN2o+1WXdLAsKG7G7cxAEoooksekjKS0swy6QLCQtOuDU7oSDMHieWjpdWNH2a5M3IImNw
5FiZh2iNHJrB7Noby7Vz9z2bzN/fBqGrbAG4CI4VNOi//qlOAPHEg/VNDcOe7sVmldmFR7q1/Y5P
ZVdm/KUpzyNxOdmjt+KNo5PcB/5f9ZHlKGj0EHOTTHCeR0iJYnVvBVskdR10yiNvWqK8Lp9zaJXs
CP48Fv52kySPoX7GAb+b4BkQv158nib4mDYFMX80PNT82r+igjkc/3yVN0KR/XNGR7HrG0BKBDg8
fr1Kv6f5ZRaaz9Ivx5fFC0gsdG356Bbb85+vtP/SLw8TZTAIGzZPuGSIh37z0lxNPDIqGSi8vbVy
GvAouAAi9pOAc/5VXbn4nP58xd88QcwkkAaR3ghEPG+EN8U8O7PwSjtxtROcOZirePW698g8fxsk
TIgmZQSkcoG/2/t+fYJuC4XCKbmKbcr0vgQqcqz9wtyzR+0LYfaPdqffA+28d803A7MpWjoxG9cU
QZ/uDfMtsar+G9V472kK4A4ENMPe0eP//ZpMSdxriMMC2dTb2Ag/W4dpLBfBNQ0M4eU23Vn2tl4C
BKN/5ZaKMsyCXyA9/Pkt/n3cIG7bA3vBRqGafzsnZi3HVFpyAihdX98vkGpe6y31qMdx1ogWWCv/
TNPLZw5cxzSRpAbEN2I//PWFdnCVx7rn4GFxsLm1QuSv9IGb0kv6oDQu/nx3uzrq1w9D7B4kvu/d
IkS4Bz6rX69ndTRF/Z6N9OhRQT7N4wYpXJbGtD1xyKnzU8ZN0gNoNpLWxVR7MKBSvdVgHb3wzP6v
t17XejVdM8oqmiGXowQ1eqkHXxtHOWy9H3e2lk20rrJFLFOXTnewBtg+Bw727XJiWoOkgbx9tc/z
7FMDXejF+JEI5oJS06AbeTtQ33OuNCWv9lLBGLWfgm319+NIHQPzvAjrPLQOdrP3tPs22wQqFQjK
X52ih5qkYaZ2H4C99955MefQuqTiYXxjR6fMBOi4fO5a4bsXHmmjUxS6ue9H7sJ5Ik6nriPsAiko
CaJLxWhfBtwTRT1omkqNpOZk15QAAeKF8xjB/8rEiQ5/eaf6EGLrhkVwuQMEl9vg6Xz5LHVlUEzf
2M0f16l3gg+Ob4gi4niO7cMazPwWyA94ZCq042OKVdqP8elWQDf8VursG7OjszoHKaD/5HGajj2P
ViraDDQGN5/DoLk6lOM7jRJYTC3Nr25KISlQPROEYs+Q7fTatBl+ITSb0drVsosy6HjD1QaS4SzW
eTYO9OSQcGy2k34M5aTMk4ms5ksa0OGTUUeJ1rsylRp8unf1GlifFMuF9dHp3XI8NVo34rT1pMuC
A926LqPFQ23nvAJIFUgqlsX4oPLVAxYNTEc8+MCU0QJtGUkBLBMZLZRp8owDXRGK2im1vupOWCN0
z6UnYi22zHonfQ6eU3L8y8jdC5BYPZUlLJQkVZV7NYJDI6rU5kA0fiBGI3zI9EQKUUaOCTHNcukf
wZfTvcvZp4bxaqdOdePKUupjAJX3gsM1ta8wz+ua7o30Pg1UaVfOoFXfXTGvs9loZJjpBMUKDStv
aF1YzSMbpj7gWBlV0pbBcz9NBL4AFKRLp7fFOppG3RTx7og26EKs/eMCcfFBiH6tjrZttAp4X2rJ
SNPtNaIlK8GeN8jEkKYybH4y8uF+ep1cjMge0/SxmsFcguqchykS3lrIZJOCz6JIs+KS5hF6rHWZ
5Md2trL2YMwI3hJ8KpbNZxUSQEMyU/aEUnPgR/DqlVE2CgQHxqz7r3a2WOFNUXaohvHV0HQjohiI
aDkvjUPJOfeREqnU+h4a80CFUwaaZL/ZtsnxqdPpGxWmzYwDH2NYMjqKj2E2aEsnDRkUtNKok+lz
keM3OI52a0hkJYEMyQQX23xL3uOkEj+HdUvjgO/moTHg5t6zCJbFcfY40MWsb/2NpjIExrSYmhey
yc1n8s5LhAPgs05E4YL7ysqRUOXBJI87CkNUOJ8FyujLvQLyMqlFg+OShvjUjtkWfqmEDjKyAhwX
bUsVWEP4xc7yJr+zR1hJZbRYtGPXqDEryKJg0d0+P/WLQ+MH79HwZNGZGO9sfx7Gq6K25k/kcLk5
OvJB0CqZJ0o5VWxWLMrHQNciu7Dpaq9x1WL7+iBrdnnHQehR3PVZ4Y/3yu8E8YnBNBjLudl69JXE
ylQD4RyVtT4YPZEOZ77Ntj4oZ3SCH5m3FemxZm9axmCicpMCpLHmMXWMzYi7Fv3ovR8a5McNDXnr
q9dOa4yYADJf4ZtfisBw2lgDluZvdsfqIzZ7McDrk9U9m2gTKaYzNYcevRaUtmaAaA7n+RIIgPmC
0GD94c2QOFt2AfbJHfr8Vq5BIe/ggvVfS6NFIdvZ6qOoAKxT1+qDz+Y8uY/mMLlWBL7Z3NVjO+jQ
8IP7sg6N7zLstudR2V2faI6IJdUud/SJIl77k8XkCSHPZAMZ4eohdjGzs/LcaCJzzras5Y3R+qCo
t1JsMbovRadLj92KbALYfARJeeQRroJWrkS++aGisfjgVxkz1tIzM0bhumF5N3NFLqfrNo/KVEyr
BKZs6WlqhD8mQeciXnDrZf6hwmJExRcOeC/7Sty1xmzYkQDcBcYCkPcPUjvc9ij6zp4uSy2Wc5Dl
c0ZPtONrT6egPneIlYaLcZ68V1UFYLVFvs7Po1ULyvyOUU6JLPV6MyPq+1iPcCHjOQcCi/bYyw3E
Zra5AZZMiVO02lqQD4SQ7UdTu+WrXRFEEXHDJeg4ejyQA10HQQ86sME81eZsZ8fOKIOPtlX3w4My
J1DS1mwvr/ur/VazT2GDNSlv115wpxHNASyRGsHztfJNtDjYTOmkLy36oK4cszvTQZWJ+kznz9rl
/pOAPIv2wCpsQmleh14kebXXT7O0re42Y+uHZBpp9J6XxmBSpvrSs4L7UsOX3Qrj69Cm1GaVQSWZ
kFKVewfoMe2XCQVxeKPXugKR6rCGPJgUUGEsh0t93arZIp8UtxIpoaWdnv2xLX7kwARL2lI+3SYb
I+k3j4ggCsdzaYSnkSf6swzKgSBvjcOAmbV1eKP2sBzAqWfpaa0Jz2Dx1bdpoNz11PvhRmtCaxJL
u8ardxFoMR7bNITfSHRSt9MbWiJk0HdotF2b5eZHy1WyQTq7p+/6YVfcrYO00VcUnfVKIQ1oprWz
5iO3qjwVic2g11G36XNnTgFiH9UJSW9wtT9vyjI0b9YimWKb5u7VIEatxp4j6Baug1h0NIGJQTA7
wKwNRJ2iqoDufp+V/rY31GyUMEG1V9Ba8HJmDOnaXxMXY9x6qLAdH41RgDXmC+kvPfo6+jBYeY3a
jS3P14JJ8T5gcW6TxkmHLVoC5QEtpfsyRhO7r+mAMoBpE0UqZHfy2Xz7CO3RnC4WY/KbeMb5/lKT
q4r0b97Qvo6ZQNYypjT6qZYvaNz4A6nD+ZUYzzT4hgcd5KV5kbb1HMQrBYM1CanPmzcq6xGeF7Li
rVaouO599qVGotJKEsghBjI+qQfKg72Lr+ArucvXkuQGtqxdAX7W8Eraid4EMTimR2a0MXqVsIl1
My9sq4YquymB/6jzZM0lkfPUS+1oc6R1UbRSsIeUVU53Om3Xlzqn1RrlcNeWs/L86T7NnHa6hJrl
sgIpJ3+Ui82mLFgdCUFV5PZtL2ea+iZicO/so+yZoKn1bIDJ8SieFDK2V8QM6DGp/4NCcJbC/5k2
pSTp3k7zPF6Ypn8SaxJ+QgIQXpoIG8oEvtvwuNhm9TiJzJbMJinjGemadYIGQTBGF/opuTSd58nY
mfXwiCRhZo33Z/l17fLuU1ssy+dxQCHBflxCo+wmbho2uuuhFg8G1HsqAx+sicFMNtQXLMmV135s
V0Ih4t6WOdEGjdU/jdWCTN39b/bOZDlu5dzWr3LDcyiATCSawZ0UqiVZ7CmRmiAoikLfJXo8/flQ
sn323uce3/DcEQ4PtiQ2VajMv1nrW5NZXoG5Xxy8A5a5DnVq96uBeR4WMnp4vcutxR93xBPzE9Ht
UZsqxhtm4LToNlcqiIOgfvaRRbmlg3gosj33WsAlbFCYWPK8ZChrt8y3NKLpyVJzMLi0whtNGQfZ
uDPbMfDUUPtXczgPw84KHeepdNkoHmqMyWflhcurpsJLd3IqKBPNFqFJIJLUNgO5NOOJjLPyG0pi
g4oIdvgtb2cjSEUj8TcQeIYenK6dv8dLqcttOeTkJw2p+STEXL5wAxVdIMcu/BxwqyCUTeb+3g+n
hfE6wVcGz9rs3Xpht6aP6Cn6SihF0gRRk1c+GkBv+iCduby1yQ2h5+CNhZe3JG27G8hgoACOJoWi
LIo9Tq3OLE+1l3Q0AKpCAIMAAk727KKdNexeNZte6Yr0gCXlxR/SqjyhZ+CjE1KwPiyckJpHYqjS
ve8n4dMMzv2dwRp5b5A/RbNLWGz/svjPCSl0U/MD69yApCSW+m5MQ1qCyfULb9O0y4h+q/PrJ0sU
NUzH0CaAuF+oQJKplRqNYUf2XjI541uE0HzZ+GWjzsbI2c4aeaye0j4yOJzrxKbPIChSb5rQxnYY
IvmK2Jzl1cvA8uWHx1JoIrIptO9KXFvxNUdk8dbOEr57N07eUx5yjRF6VfXfO43BkX3+KA9jOylo
SFUVfvV4ELKTLarim28OIxvlMLW6jdnZxk3dzJyhBVrqR1Kh7AqvYNJUgBMh9W8G6mmqpiw1+cBO
CDM3o8OOlCtGoajUeWS9oq9uT6BYOe7jWldkFuQ6iXYzzeInav/M3UBYCfs1DdlfM64Lpz0uFoC7
DSuV/EDoN5LBgQzqCcVbUkwbZyL0MkDrhcR3ccH+2zlnblC13pSg5FNufNCRMbDRFpZ8tuyKw1kh
x3+jbsF3jwy3vkONZhPQMHQo2Bhbl4QsUQlcNwP5NGTKhWm5SXDAhA99nZsFToF+fIO8Vz5nNEtw
fvkLt722nOaWsaDPAaPXKGddC/SyNYLwms0axzlvW9ssPAVLPzEWIj4AZ3zS8pv5I5E5BSvP3YAp
QwPO9IpnZLL2s9mbhiJG25NPcRZl3sZKB1ooNsWIyXx10QDNffIeuyzvN7afL+/F4tOeeYXHkd4r
nvRNQnpzuOlDkf5yJhXzziVgLsMhyr43Khk+a9FP5X6KE64m3g+WdVObpOxaIQdB0gTLh66uM51f
Dqz76q5E9Y6TElEfZkEbZe82pGl1twgoRLFff9PP2CDiJohJ32EtVsEcCEuK2pYJkgxy+ossSOw5
/UyMkVEjieBRg+JbIHtwIztzcDxQ22/EOOc3ssMrhXxY3pAEhMykMGsazthzxLuwCuNm0FP3NpCd
TVY18YS4imTaPTYkr9lkb5txuh+ElZpbbH85L+QKRN07KBp/UB70ZUCxP9PLAsdmp4flJSPShc/D
BniEd+u6mfsEJt946WHWv4dhvnCzyyR6RhVAN5OGVT8GBnEATxNFVIwIOmnCc1Hmvjz4Ayn0TKUz
phYzTclPgUMdBY1Zv4SrenjT5UnYHaMMLxdy3oUcJ/qnVu6F5yzdiSaV8lILjRfEy6g6DvXYFc8Z
bzRg9kKpYxYhRbkabD9ma9pF3bVeoh6s/lRes5RQ9U7MZjIeOVGXEUS0aRpBJGr5ODpZY+2SLscM
MpeqeURzgw0xt+XCmcLWm0KaKE1CH3ob0encRBSgRpZpMk4W3ydWnoeAQp1zeAdzOiFz3hgU6Qyq
rcmXMcSb33Vg/kRtUDxyLjtkNvQ946WaGcpNX8yVcQhdt1+2rFxR7ix2qZghaNfWwKfCxHsvV2ve
tictwNxMY2V/G8g6JObGH70+GC0zRtYmVXo39Z5qsENYC5Qiv5vibVMU/imZO9/Z6nImHg4V7fAV
kSejGrsbrHdCEmODLmheSF4lMay6Kq2MeGYWtRUaFBJ39v3EgxcY+C2cQGRoqK+Lcdb8DUWHCuDA
fB2nOlKBQh0uT0qjUNyV0ojfG/ThBBdlIF2vdUuQDcHSSBoQfTg8WDaONGKX5prstbiMHdiE4cJL
22MULMhA8LtkT0fYnhOTeI3TCHVl2bTo7bNNhwbX32DLgpPXNqgI9jrpKn9nR/BUtoUPnCzi7UMs
ZxPCtHVanpUdPmWvfjUZVqX7AqltiYVt6jyE3qp2AkkX2Qcu1IyDhbLI2ThNmoYcWgTnbUUxTi98
ghe1ly0zk7jqVXrUtFDOHtC6Xk1otTkGWjnTJ9p7+UqzgQ6zwpT3YXeOuhKWgzSwaSPnVeFA/qZT
oT+iwvYzSMYxCgBzGtUn02OEYp0dJXrLJMad9+6IBnl08UOthXrz5peOded1NU4vkUTeC7cWFgI7
4zlFWzuQJyY49M+etuuXThbIQFuz8e9zt8xemWuEhCUapJHs2gaV9BYBQIwKA1hDwwXoafJfG4uU
e4Vqttx4dBcfSwhpi9gw1pgtPCWCi6ZqVlvRmRFyLFAWP2Rqhk/4yjXqPBcn9Xnx2irfpyH8PVfO
pApbXc60ydB4ro+ZzvLkvk2YFW41+RTVVrqtK45J16zBTRyzW9DKdYmRGyEQ+y0+v/diEXwi+syp
f5VV2w/HVV7JOxeR7RMMpHciVDOXoXgxsrQiFoNdziZZuum51p0NbR0aTbntyAjqjoPbIQ/ixcag
Mk1pfYPvjePcRpnAqTCwYWDuV5NM5KhGUAEx/bzpbRQwjE3g88NUBndJr58kD9phcr6x+wh2cUf0
wXuch6LHtuepeW8kWO6CqXa8byZCUeyQ0De6DcEMsGCmKp0pCdrCuYNN7tlH8nR9mgkFa5XAOBdX
ERqxCsdVxcitTVz7J7sGDZCO0yDfpBoE0Las8hQBbJxQYLarOtqaSPfBoLBk3pGjeSD4pSR81ZxV
Sf1tMnpC16NC8tanElK4Cpv6G5rU6hOirfWUkmYS7hx4SryZjK+CXrTNCyfmcCsGVxH1Q6MpNikH
9C+Zt9kP5FcVhQAelOgwF7Q9O3serNdQRaSb9r322mAYk/6sGs+MCNvzG2c3ZuvoxKhUwtdjaTnz
c9kQ1RUjYKZdBRrDI6yuOibcVUavUhKSsrKrcAYgVHqYsfyhJ7Km9N6fUgFowi/FMcJF5u9tayhu
jWwu2n1qWKReI+/zXtx0nPkUtxLfYMv0qqVsy4W3r5ywjddAnIWKxu1nb09XFd7EJjlXgYqwWVyl
RV29hoxZEWaFIv5FvqnI96VAfrzBwls/2+xcedNSZXwPO8Q8CCxtWe1rRn9YScbcSnGN+uV9g3b9
Y/TlYMHVxAxqOgaxnvVgZS/JUOliZwkg2pt2GgoX56bhvpBh03Drcz5M+1xa2QfLZoZIaZFEyFp0
rpabKkP6wxMjyu/lPOPPwIEqmx9DbS/hrmtcBs2clD765UGZ+akajfFTqr77aTWru4qbRpO507GV
WY2ohk/QUG7dQT2GT0scaGvuYCNl07ZpfBKlBVOLs+acACLb9PPRtXvZ3djcz99MSxhjYFOunOTY
Dx2Hh7Y/chmRG96QCu7TQXvlt9RMvHBLfKt3lzq1esSaLD5MRmHMkybX+BG3CK0DW7mJd4A3C5gf
KVX9i3CGytiyCohuJy4MJM8t8W0stfP6SjSOdx3NfUOMZV1TpXaMbj99fzE4n3qjuEE/5Ib4QdBc
08Av2Y+IlKuJz1NVMt3vKxY6VYNTbSP9hEp7TCXH7EyJiGa/6zBG07cRUqqxIHfHSjruFcEkzc8U
YXTCOcrugFNzTOxd4fEu7e2ZHKqgZGTeUPKGVnI9Mz8TJIW7yZvlNTwsdGy4xSji+RS7JF/f2UrM
3yfHJgO9kVBNNpSiCXkXgwHiHB8VCGvLnPVzXJMPL8oFymZat9Nt3kgLIVe4UixEUkkfX69hPcq4
p7oI7aXNtsYc49VDhCoblMZhMuwG1pnzBjH/kp7Ysqm7UXZDS6sq8XVGI5PFnaM9JgSSkY0gQarA
fkvUniRMA1xkFJj94j+PRRGRjIBtirKQmtG5xi2RqG3vL5F1IkpV3Y5Vbd4jrGT2H1EdEbDd1RYj
2VwyeI5YCpOoRMzCzYifiJXRGpxwJ41VdorGJCzR6M98onNN5PfOwuPH9kwboXeIY9aUe78PQ46n
csrGXd2S9bv3K2YyBLtXOj2EBDfWNw4fWcpIwfV4zpiLGtuK6dsCiXAo3wrPMYyg9jOLHHWazQfq
EaPaUW5SfbnzkL/kDX3BLp1VuDbUjpvsLD4p1aFdFje/H8lHH3degfIIC90EGYBAUQYgYc5oZ4/o
o7UZYNWRE6QAPcLA4w0Gvs8HJWFMivgIl9HSs/QghB0nSV74v3x/djzMGwZOE11p9xTKtVMf6E3P
VpUIgZ/Ecjm96lm3QSEGmR9KViB6O/jhgHq/dvpTFwvjjtlJwUQNw1KEIYwUycBHbvppL7potwkr
wXy/JuY5ezpPFN/mGoAd4KZKsTtqPT/zuS2MnWV3XMr9wqmwr10zvEtyad+awPR+DCwDlmBiZuMG
dprVdHbhlLHzXSiFAitPnWqr+MwRE9Cwk9r7YW3MnHFz+KjyELSC38SI62MrrWCM442bNubgm0eq
4cndU8rQRZs5esUrymDXOpRDYsbPJgPt7iMxKcf2uFtjnm+0+wbzHb5rdlfVpaMPFPsM6ck7tIrr
MTbZfgJm9DJ63byyN/VMW7avx1Zfe108fOPO7AQLAZyWQZk4Zrtnm58TCVvl/Z3lqL6/pU0Im0cz
i2mHKs4tlLGRO7wiCWCKvLAGQ0gockjDGyIxknibc0vb+4Sdg7dbql7uKfcnUsNNpMZ4p4zuEdVS
8r2tkoSxbM64dtM07chpnlCt9sovngoSGFHqpnN0tiO7JkDUByawb9kKxPvCKsn2NGCioSyfGnp3
qZY+2060cF3Qpn4echgJ2ycAdRimo4yLkAhAuRRvhuu25pZkOYMl+jI4b6Qz9zmbg4QUvkFUPsp2
dJP6xHfO3/zBMK+HpmU/W2dm+sufq+wVUO3qfFjy/sNXfa1/0sUgxtrHZqLsNyyErHM2o2CA3ARV
VxT5Lnd8roglt40IJspkke9K9Pt8xWwMV6d2ehaIoVsSv+r4KAo2cFY5IWTONnGjZeINv5oijjnc
Ws3gVWZlFD6ziog7eqpRv4+2y/lh4ACLNiINHfswxuxlUAv7nhFgw11UkCMqOEaovomn6xFq70yN
eGmXclM+lR5yUVJsjf4EhBB2rDLT/Cs+d4AR6OGq9tpj4U8eKPj2JCBOUS5Pc2LJCc+ix8c+DK10
2dqLYc7M7J06voIfjOWhowiKmd06cb7V6PKzfZb30jjVo/LvPYq9YucarYUz3sG3o47MZQYsoiKi
xHr3/a5fvtYRCdmnCuPNkiEsYHBKnS5q2vfQK+7wPfXFxnT5bKxj6hy0iK9DJq4DlmpurLaUgs9t
T4RsLB2uFQUrmcjEZMSsyUjDGa/GEXYWQYyZvwegi4i6jmx41U3m0DRATGnjIDf8qhLsCJf+xP+V
7JM9qKG6xC6GV4MVoiWpW2K7Wo/pYVmueLmIec7xRtDRVCzNA7Y4AMHq2ml/dlxTT8YyhvSEBgb1
wIqn2g7y2VYnEuA6FwNcA7sEh8tEPB2zXs0g1xQ4aFurw9WWMcgPwFuwQ8X55I3Xhho430a/q5Eb
E8ngX1ksuc/L3AlgGW5u7csmRXjtZEXjHwRBK7iimj4SnI8Yz+gjU8bvvRbJASS8wxe3s2p5qaMs
SY9x5Uhc8VbjYzWMeC6nU5PlzgfsCP/Darpx2YD+FCMmYVT/zpneoecMRbtAWGFtusWLYsYf30fZ
lNe/vNLWh6wd0+J2zFkBnEBIiNWbxE5gh0g/vmPE1HY75iiEwVkG8zoU2kzty68z7WvFkHxp3VOH
0nJ6DAV24FNuDR3Blg5Mo31CvGaxmyyPoT82ZDa7dkIQ2o0VSUr5hfmWeZBsFOO7SSe2v4ttt6lf
BZdiifMKI3IAvGLCaWsMTAFl4jS/ucb/UTD/zVpZ6P8iZ6XV75/5HwXMl3/wW8As1RfHQ4JMeAEK
RwB9SJt/C5il/QWFJfsRoAZSMXpF6/WPpBX5RazCZVMxlBBAtvmjfySt+F9sX8JhkXwTZMxIZf8N
AbPl/0WDKRw87iS3rF+KHwVe3J8FYDbaWeKTmcBW9MqkIqqcNUhY6AdvEssr474Q02Y4tJ+zizKT
3mjO99EoRvfBjWNN3Vk5VrybswIewwK5AQGF0WaBExbq1lptyGbmF88Dd1CNvkQt9W6C9fPVzPTB
ZedF0z5I0GyKDpVkINm1sNcqgysHZ3uDW4QI1XHbyWoyb6JUjss2whnLhitLDGufeB4JxiQ6n3I3
5VQodV8eFdQjln92kbIdAyOPlduomk8GjS2tS4EO7bqzbXbsoOFs/2BgyUffZxV29YT4B2HGWJG3
uYP3251x7oTVKQT9ax0tlqEaoU7fzUGU+P2yiUrLo8stYSGtnlpO2CpzrP4oARpkxMOmHmDsMW1+
oNHJGUpPpYrxjhNADgwFZtN2ADl+lTlDl5z8uc0aZsRmSAByDe8C8fUa+2wVCkklmobhodFNGLMc
S8ZD6uSkmyz0bPT9fd8m2PjM3N6YY2mdm7Atv7Y1cUyHevbn73hBUevAzcCTnCxsVIVXKMbM01ju
fROFxTmU/TtgJ0RaZpiyLpsKpdmSsGKLt2huKBxaswSRl7IgY8XhMpR56Ci5UP+4y2Mh4Q9sYNiE
x4jJqdqk3Os3aBty6FOsV4agn4jdY9EXeteD7kpn0xFfx2YqTHyNKiFtsVgmDsH0xH+h4ZuYJy5b
MfLcsVnT/F6sDGcsiJpflSKrrzBf6sT/JB6kWhPKImQeRRpVP5mPKQ+teGZ8R5YLpi13q/ng6g51
U+562ZlSizG9LC3jw+cG1GB5elMffezNNrW/8l7rwa6vxnRIiXqex0iSlZuW5X0f1eltm5ojT2af
dOTEGSCr6M8s4xeLseqm7yZrPthNzHS96ztNwzVLf9BH241yJDyequK7vGqkOltL5Y/XjHpxUmHi
1nP5mplN721JN2rCq8bPFsoldrrmoV7c0Dlg7u0nGE0xJn7BBdiviK3pamAikD6mkhFhynK0NPjQ
dPF81a+5cEchsNowEKrtMj2SgAz7S49sCvnsQAnBUZT4j8Aby+I4EkO4MJFaRF3eyMyL2p/AtZMt
6jh1TBpRQh9oqmhrItIQmEkbawkyBOLPFQ/BbZlMyU2D4SPeoArjCuxrf49gSQQUacW/p4/luCK8
wQGIB4TPEgQ4/Pm4KipfUofIiQ02289pjJMNAWPLhg+f9Ztt/5/77G/WCiT+F/eZfm/+dJutf/3v
dhzviyMAi+IOQW5uooj+523mfXFhMEL+plm2PJd75h+XmYvlBmIieNrff4hg/L8vs4sJgOWGDe3X
deW/c5k55l/k2oLsEiXI3FhtBWxN/yrXRp5K/zmYJWeKgexG69Y5RqRvSnIOISmESX4MK05z4JeN
7bCp1GN8VNAE4hdAOfhOSXRX8YNrNUX2DA0SZ2wF9xEUE6+KCCLMygphAAuC26Iz/XTvYiuNEG+0
U7Rfm3DnCj594V45SytjZ5Mhf2q+901hz49hVfO5VQYd3FVaZob91Z7ztsUZ6EUdGC2nsBh/wIN7
Myf6XVAQiF9wUhumswkvjsv+4r7UFydmpFdXJhZOHJr9atb0dJuzPUuakqPg4ueMao23M774PFEa
oFQiYRj/p754Qf3VFpo6jmx2jnT66jCYc4d1FHdL3ZxV79rZAzMd/KUCOWyxm5sGVS7mzgQQxtYV
aDqv1MWfWly8qqnA37fpLx7W8eJnRRdlPScXl+twcbyKLOtvjd8+2D7DEysv/li9WmXbfH5ZbRiQ
zlYTrVdP4ExW7MK27DNZEmO/Ksa81XxLI4Flo7VTL0gv7lzr4tQNL67d5uLgxf9FzK9WiRXv28bB
5Rux46gJDrj4f6OYho5Jdd282I2VcyGuDmEkG5iFs4txuL6YiHNE/uK5u5iL5cVoPCNunRBBrgZk
iiLMyEPjYkxGiTacuSzsbK8u1uXpYmOOop5+mQKIb22XRKfv8labTTBFbFpOanVD62hi1lLjzCp2
kVwN0/Vv87TRho9cyWbPJnO1V3ur0zrM3BVndjFgt8gJ4xvUCeVjfLFou6tbe/Lm+WsxAzvaNT0y
/mPK4Ing+4KQWoKiQb7t7Iv9m/vmLWJFepQXc3h4MYpzn2MaR4qE2Vf0q5l8ZlKd7mnx8IAXq98c
chtRUggmGAV6F0u6DGtsSj0rSR6xi20dVar3OCOAOsuLrd2/WNwlVxEryDnFXlaOLQIvUcT5XR7P
K8Rt9ckjJfb6rXWxz8NmXsm9qmi6w3Sx2Ef2ardvL9b7mQUQbDwyg4pTXeDOFxB300Cunn0v6cGD
qIuVv1hw9TsXgz/MrfpliRW2/1CtCIB86MbbNNU+nbGFhmLTrrwAbP+eeoApBUaARZpiquOlbBjY
CuMQLS7YgQy2wrtvRSSdhBcwQXWBFGQrrwCVt0534wVjkP9GGlzwBukFdTAyESQH84JAKOoLDmEl
I/gXSIJElQ577QJP6C8gBd0aiNr7la/AtDOOtrFWI0Pmye7uy6TvfmQrlQE8BIAGE+XKmWIK6Xo5
ZiAc6gvOQaH0/JZdIA8sdnANtCgr39CwgIGIqLq8YI4d5z6/gCJGJ3ShSS5IkzbmBSaR5SlgifQC
mSgvwAnnAp9QFxAFLmmgFOkFUOEz9PCR5cCtSPqRajFhciw3dAOgLaQfTeVWibX1nW1C144QByfQ
dbQ6H3a+UjKaCzEjCYccSOmFpFHVbcELfyFsDJwet7m9cjdyyO3hPjHAsEaxA5hDrYyOZgTXQePO
/MpbenE9X3gejDRagmtdKB/Dhfih0rlgI0nGQRXUJt3XrmTu+pgLqERJ7nWPrbnyQyJJFuMBtgK7
aIXQFCzYihvpwxScHRvPZggwZkEkYThHBm++gkrUhVmC0LpF/XthmbAsQmmadzbPnATvdRLeImED
LMNOpPFdyU2VCEZEVkgdI5P4BUKhPLl5jVZPpLcycYcb3i7UQp35kKlovIvddBtlNSqbPMoemTpf
52nT3Gde+ZjbbXI3F8Q2eMZ1peOnEAAuN4K47ub6PhwR4iStYQcOnhQ5Az4wkXVmSpPUBp6uCDj/
q2MRSzJ+TcfajnXTPOCsvrK1eYojykG/ZTvFpOYrd1zGDxA+uozXXrJ5ZJY1JXhMykcHjW9Gmf4z
Mgk1L8RXU6lTmMRw6VdJTRQ6d1YYHjJf/YAM9wwSwAn0gDGAzqs+Ds5SgwLLzssaOpG1xgH074/K
yV5at+hxJnRXDaKSz9qa9jOHybkj0+RqorFDWYFL6pW9OgKpeCCAemjxZY7xM7u5HxaQ9wjkkBcj
c0vBCyMD4XnfhD3JtrGWt8BzGHIDqWTiD3i35pSjKRzoUu7EPHh7mRROuLHmLNrBL4i2jGe8Bzb1
4rgs7KwRuRrBpMx3F74gIPGKLqmtmj1LrGtkwFfdUBSBZJJnt/NdnhQPeZfdGMPcGZtRq+xnr9U5
M4r0eomK6cEtuVEcXCFkwGeQh6fbtE/652KAZmMVs3FESPQy6qQ887YPG8+tnJswa0UQcxYdPHC8
G6PBup6Z9kOMpuYwKGdWB5+WW6B9Php29tIUeFuIBZwZ+7PqytL+Wtgh3KzCPzZkuKNKsZ9aWF4A
vArrweqFh7lfPiDf9jdr9vd3JTTfu2i8+xAd627BAwv+gKuatvq28whuDzI/ke1WAVx7Gsa6/KXc
ubqxvco6ZEM87+fedM4dsrw7UyMWYqtzaoxyW80AA9hhZWjJlGj9ICaktK2su1akIoXXYRdHE1XT
k1OP+SabmBsULWIGqDrJfRpNQ8SHKh9uqyZ2t3VcZNyuyClgco732A8gAsTxs57ib+iqjAeLUjXw
HaF3SVJ/C3u0jPkYfeR59521GiXNSr5/MjCBPTuGkvuwyeRP1wpfUrNYXnJ46hvTtKlfFiA6Mz6X
0WYPZxXAcqH/BU2cZ8eolt+JZhKbqbd/9gbTERfKqjBRQvqR8eQC1O23Q+7gFYWxZ6XhDbJiBgik
dtexS82aVDdZM6rbdQETCDmdWzCmTDiVnx5cYHunzvZPRua0G0Y8DxW7p9NsQGzOW1SIQL33bJby
exaH4qeS+WM4Lq8z++6kN4YHA8Xls4Dh9D3qGoSIp1iloKUSRRQuvzwK50NT2W15SiuThfGOA1WQ
VtnGZfiDZS9rQPy2Q3YWwGc8cD9dNqlfDcjhCRBOltgStWDDsLjo7bZ91B3m8ytR6HGQyKwHP/8V
gqqA952FGgkPinix1MgnTJru20Z7MYEm+egOLtV0BqnvY/CANyR4xGaLGTI1gSwxbzHgl/CimqQo
rgBo9OtoVRTwqTcIt4vsIcVT1DzJBEHQm2K96a5gReooeeXMC4EzB4w+lWU/a2LSRX3vOYU5ZTcM
3hme3HsYRbz2fsh8kaXvYaOjpti24RCiGIjRZG4YGPMjtaCav9tROmGeb/WC18Gx4PAMtjMdelk7
j6k/ov0z0cfsnRp3N03+QEzArTZSQ74gz6jRQ4ja3JUitsxvdRLbRvnb0fqfrpaulnbwf+9qWcz8
/Ese9voP/j6l9Rm48tkANEGqqEVk4z/7WvuLT6NJug5RjibJ73+a0q4ZrsSGeNz0dJ1/amz5DyD7
cfPyF4hZ+HcaWzaWjDX+4F9H0UUU2fr9aWIYgPw1nnCYEp/JaN8FfjxYRyWK/gbZCqchHBrfPdIl
5l0wRmZ6slsIknvDLfD5GLOmmrS762hxx1Nrya9kZIHzS7zpQTTdW18lW1kb4y1LpvnFKFz5LAzt
l0GFIPBQy3TaQ0RebiYirJmz1N29NN3m3CrkDVdytPxol0+cyjthOIXe+7Us5JWbZN0awCcLsLYm
GYo5y1Hdnjnse9wknlMmIQx31FSfOQLV6h18nk2EqyQimh0XGnYDthNgmt08haKtWeEUaBa2lR1N
EzJ2ePaQvku4MewGr8dmcJrr2o3ZxmIYMhFqczjJENUMutaiALyJuPw21+N48vD5ggwDDL2xuqUk
MZk6lNtFJv2uzBILPxyGusW5Zfoai8BcrUqHsqfIegwNXYPaS02veojCOTm13WRHmJETy2wQcVHo
k43kJtFJy9p/lm0fIhbMeJ0w1UlWkNcqwzRoWEbx1hTT5N7kTc351kykkkTtMtxNwJeDdO7GF88s
rPRs++nU3+Z+zdcFb4aChXmgepd9pPkdMBHkz6YDOIlRw+XoWzkURbTn4AlTH+lLieYevVE4xKSo
e6m/1WIKXywdxepUp7jMcQm6jmNc+RkxHTWTDzbL+4GFw0fkwCCHtp8q99oEosmVw0PUMX5lwbvr
vb5ElO1ZyIiQo0V0th45uXvVpv2+LjttspB1luId/YPFyNEKuVIVSTTyk6nkQnVWFziRxxmi8cge
3QjGrIBDj7Uk5ysay0cnUmKgpwm7VADi0nxDy4divgBMZT4Jnc/Rgb1K+LXzhug9t6Fu0qVC7Nwo
JGi0FGmcPeEHVUz7cVraiOFcwEqmxfIuiM3U43erq/7acyaua6Pv3Ttl13mxXdNp79rIBcUOvgnF
psV6HMtsXCSncPTsX64tC2eDzMG7JrwH7jfBg4yo7arOqEsM2131SMy/6a38Y36ZisfZyIB8cQ0T
OLHNizVPtn/OTA8TUA7y6IQTLoFuuqSYHEDCzs8ayACLgDHrf2Cg7Cj3te3+jN229xlhT+YrqdXz
i6wrEQbIJDCox+R82givpBWy+6yK7EaUYEjP/RxL/4Dgl10HwSVleR3pjB1Is65D+stmZLhsSboG
MTk9UdSxPbGVdbaHiOC3dbmCH9O39ka97lwwpA4L0+N5YBfjmXh0Q00IDy+IU1d7lJ5a7OzLHqe9
7HRKB3zhtvUYn2Wi+GrodfuzuANP27IuhbAaJlsHwu+tY5bsjKj+kz2yVKjayFBNpEqXDZOtzN59
WPCm4Vpdl1CujtrP3i99uefen14TXWSPHtRtltaTtI5EtUPZjathApnOF3L3jetOdwpQ2xGpXEzG
3GwxxhE9+Hh9UKHt2XscaC02bHHDrU3Lx55XF53j7aEOs4YfXDv6z0WcdPPp5//9m2Qo/7/fw09V
XhVV+X9Obf5e/mz/OGhe/+Hv+9hyzS8rDMhyCLBi/ck0+ffS1FLqi7KEhL4NEUTxZ/+cMxvqC+Qg
srX4F2TZSJel7d/nzNRsX8CgcYGyamWHwJ3879zH1krF+O/rGEi2y+pLMeXmpl4BUMzH/8jm0WU+
cQAUyT1Frbhq6Z73jmYeBUuTwROV4RXemX6bdm24y8FU7zKcmHuUywyQnB6+meP4/58k3ks8919/
JqqQNTqPpTC/659/JreIJrqAIb3Putp9hQxs2ZtCTfkzYqfwE31/O26HtDgrG8sYgTxu9ODAW8Vu
oEbkzWVnyQNGYus5ndE3bmrgGYxqoCUjncrL8eMP7/n975/rj7Ap8f96Cdd9uHDWhcL/CDfCaEeq
upgTBk+dj2qJBvFZDxUhMEnuGvfeHNeYyObaP5VJMTxOsyIBRkbOD5UN4tacLIH5y5ueFdInLo8q
158Q4sKDQSbEwyz87JcIh+RDIRt8YbVaP2VieqTnN77+61/kz5yf34+CTwYjzyhhFizO/vyyWzEX
Hkrb5N7BpXlCLZ8GLlFb+3/9Xdav8pc3d9UDCIkWxuV/60/xh8BfU5pe0nQTD5w2gKza1hjUU9Nc
a3jGm3/9rfgA/c9vBXidJRvcP9/9L87Oq9dtI0zDv4gAyWG9VT/NpuKeG8KVvXf++n3m7AJ7RAki
HAS5cpwRp37lLfLP3wzVJ7R70QyNPLxa/qS0GAHd6i+NAh+uds1P9we79V2aZqnIMxFbE4JfDjZU
xLpdaEReWNriGd+bdp/nsfOiZc34V+Z7rwvl6hpdK8zJMMBbdg5BzEXZPNexFyPJcaBYOOznqfo7
z67/G4WbQUdSW2O15LZ/M3ug5PFitNTYS4MMPVah1vsRYeqVNbredGhrygsIfSmH4oSUS3ozClST
gY6OBkbeVAF0dZhe+E685qmrySvjcteREJELgcZWVdp6pD5vhyHEjaI8TNgKVHd2aK2FJ6QIGoAM
KrDOjAmsdGBYE7QoJKRBSKbFuKKCdpn4yPmEz4NGmGGQ9BDVLX4CugmxbfUJijqh/qcrea6F3rfA
hIMBVJ7svyAXtGsLe+3E3ZhiMjqb94YpRvVlceKclEYiNILYq/MuwINa6qsjlrSykNeHzXRMgDxY
C5qaIfufFzMMy5EKNBxjDwqP2Jq9+R268BclpYMZjCu2vremkgdT12icY9QoW7dvVxOicjg1Rhl7
6Dppe7if5n7OQZ9XThnuxOhWz7NhUP3KQPfeP+U33iZU7Cgac5vo4HGX+xXBFicfELbynPHfpOlf
DOyPBmrJDnT+LlPQXM2BRvro7PqIi6j7bP5AU+h7jWPhOJU0OPG47X7d/1HXC0yfGsgTwYTNHl+e
VKuvQvjRcyjZJ9Fnl77sP7Hp18f7o7zav1+eIfravMjAq+RSq4t9BMhbdzDapkErEc2RgA6GrF97
Glwt2jZhaJ/QdY6/WTWlNajU7imu/eZQGhjS3P8l18tv2ZQk2NIEV+zr5VWrGTjV9XHshTAQT2WJ
XEcC9WqfZpTsfTU3DsjuRf+AtwlXRr7e5IyMYCJfL2UlncUmz0BsZOXIxhtDd9oXU2Rg/1T0ewx0
zPd5FKsrcy6/ZDHliFjyelly2kHKXW50XWuGDBvy2IsAVn2cBZJDUG+Ust2gPgS/xdAx6tkmE2re
ShodKGQG88on31p2YlGdCJHHHsnmxSsq+ziT0WaxZ5ea+wSszd1DD6SX2FGnp8eOUQst2g/xiEQB
xinW1pEkZ/Qqy5W4UMhY9HI2KGppPOWgIrg/zUWs2pXa1PZT1npRBKOPtKi0IcXEEp1Ngk7dO1ay
FI6pWwRPilLvLfodMAZrGB74wWUTag5ARj0MHXJ/X/hZ0mzyLlbJswOM9U5OM1o4pDQicmnSY2kF
vkv/VuRhuAvo3DkbhFnar3ZvjP/gWgOZtUGP47c6ztGfChfmj0PXTBbc8LL+U3ZTtyZkeb33iImR
gZX/SKjlYh0omwVI5ieNVyi9vm1SQs2GBtQ2RFWZlm4kPtw/ZdcBDU+/CjoG9IlFwLaYbchVsGuq
sfFEXZUnMxToTKLDDdNaNQ/3h7q+wBiKi0vakgK9WV5gdEsr2oJa4+F6NDyC7/J3dgxQ+D+MYqny
kXKpdC7fwQqqvTMC6aT0hwFNPJaISCT9fxkEgU6XfE/IfO/yxIZVH1q9KFqvm/QCNyPg25NLx/Gv
PwWAkgucVD636jKcmZSK4gztcc+A5rfXev9HQrdz5UW/sSoop2potqICI7jzLz/FmVqMzMqo81K9
a/bt2P/GWXBNEVjGd4szjRYlx9khcCb3WOR6La+7iw1M58W02R4CE6624sIBJP1E5X0WGfU1a+0B
ufVlMrnGeZk1Aod3+WWWXZnwlQWDqm2BCEzfSVZcvDJ/Nw4QMb9JnZGisna1q3Fuqk13rGsvieji
uhhH7hQmgCzVzFf2w4003jFN1cAGi1gdxejFkyiyBsDlPNZeXEAzj9TU3nfxqB3KzvZfEB50n3Uj
HLdKDMAehla1R2hIfIAPE++t3h4/6UMrVoROb0wy3QZQ4kQlhsuNtZhks0/GDFlCL59n94gtwG9f
ccT+/kFYyC3LqNohf3B4j3mgEMJe3IptaQSpWputlxRx8Jk2AdoTTWDklKzr4RgW+UhEMOcDzW6V
cro5DFO29YMYMEzQDwHux32DTdkE65MeIhXPyi2y/+tUoWUe/C68/93Ob0sEN3YCr7cwKbWwQLRY
LqciyirZNC47D2mDcVfMEMwD3VW2BlIG/2EnXIy12Am2XaJcEhadp9U415qTCN4boVJDmQ3FA5Ka
4aHoNfO5NF3lPYQx9GAoT2zTxI9PsQZTH0Ete2WRJPx/echdQzppcxrkii0uxbydQn/SzMErC6V8
jrOGvkYN44d+aj/8tDQ6tMBEcgr5SO871sE18tqjAlSq2wZhlxaeawAhENBDGWxDG6TMNgymGu8r
t2uhIQMhd/eV1TWH0FR0bCnzVEuw51JKzyrQklsJiYQMuxaXFnUSzTIcMjn5bl2up5PPYxAUbudF
lWjwOcPYqJ+Ehp8t4jz46yJ2acW/Y5vik980/aPfPg7Jse0GKOmpVe+nPA0Oc4eCXV06IIqAgO2K
NMXxA7LkryHPnB2ugCY2UXxpZJp/UEEwPIda9gG/D/0ZzlH+MKDjc3TgDeyGsGkeFGgY+xEqHiRL
sG33j9n1Bua6RLcdHofOm7ZM7iAIdaTPuCGpSqNsw9atv1gWCgyJKuLz/aGurw3g0MwpqFxSLAKC
y7mtxo4uM00+D5FNcQyb9DeavtrpPwxiS7lp+S9Nz8tBUJFqa66m0aPGhq0dpLythMWuPADy7rnc
JlS6KIByNZlooEu+zNs0dWrhZxEnjB5CYr+j1nmM7eGg0qLY9G0lVjblrSUyCNZIzlzHoD58OZg/
YPiTISnp4VGXbqq5nw5ZolL9RHpp5Ty/XqrLD+O1oeIpRxPuYiw3Qu0c2cTJqwO8Fd3AiR6qKNEP
OoYkuz5Xqkd3SprvWmRhj8zyWU/O4KCMazYFRsfZkLntNoKBgfUfMCEdKnEy/EGYTq1XJuXGZtJU
0xayg81fX+YuQ2OzwXiEPTGhu6h2LvS6OshWRrmRIlETIDcWhiQyGcuaZpXpdKk15mNGiSzaojkK
i1FLDMiHg1UjeVTbMDNgdfQduKlG+x50SRAcMM1qPvhdAOf8/va+sfGoxzmaLDXx+C4LhEhCCHpx
5ezJru53dCkDtrcde5jJI5o5Qva4P96N8hqo3jcDLnY63A2lyioGBFrsIxPipsfa0PF8TS0UtCOq
9ENX+l/xdlc/IM0hDv04pisffeMAEGRR44KiRh9D9kzenjYkL60mzsbZg3paHed0ygCPKu0uF4Gx
8r03h2JDUa802D7Ls4bGY5RE2TB7vgVIbnDR6xBdPxwMoMArQ0lQxvISIaLDM0R2RGQd4PKz0sih
DTSYMwUnRxx73RE7qNbBE5pOzkkJe4PiQw5DHRm+PWBXOPaihkNlKuVHv6ZrfX+lrwsSLLSMuKgL
Q51YqtcrZe3kEyKX3sTtsGm03vxUZMj0Rk7ePCaJgwqT30KgF+JnXffKSkh5a97hHWIkASuCU70I
9jR8//DMUWc0dtKvbWAhTpMVnxsR1yt76UZPh0LDm5EWsw6wu8p1rPA8jHnTF1+NaR1rOlD3nau1
7XtsKCUNy087OOQQfr0+qHWqEGgGHzGCH10wDn79EWaxgW0gBhk9NO+63VG4d4uDkqOn5ES92p2Q
JtPUZ06ojhMWrfTnHGldd1uVYVCtfNP1rQ1XgIknGVHJS4S5uLVR0xtzzVSEVztJdcCWWzm6YZN5
oRFoCl7sMOx2Lvod4HdHvTjjEaV+mZJCRSG6cvzkYOAYfLQjF9VOdB5VXrJB+ZAovfb5/h4zFjse
jTTHprkJZ8y8YUsSRQ5Athh/VwhpkLtwRziipxWtHKzrUWBJw6uhhQLVhg19ea4GDA9E29adZ1ht
dKrFhLScM/Xf7n/L8iambEaGieiIwXERxrK9mrtlLzUcBm8c2uk5IJ+FqpO4n5Qotx8mxAo+3B/v
tYvw9mkWmjT/oHFKqE2jw1l8VplqrSBoUj2/EvbPNiGw31SaHSibLuuRWEljuNQoyShOj6uwqSPg
maLGhjOjFvxqBEDbbd0ENXqQfRh9sauu0bAkznFZLjREnDez2UUgIAmesi2EcTDQGSYC7BALpQj+
doH/t9KCNc275kdda8FL05X2UzgoiI0WIQCIjTX3aCxZOZqvu0irYXyWRY3iX4zQFv1PPYFDKWqz
pyVd1iOuacbkbEzKpNG2NUOkUUNTlC8RrovJJqaM8/P+FL5Sqy6n0AGIAYJOcpxlZnm5M7pOU5M8
bzrPhXRDTTPS5xPideo7o/qphEL5ZCbz9G02YgsT06gCGdbhwkm7IkYtx4DXrxZz+SvXaM5tkhlt
n10WQx6CDlTg9dbbGpDgwVYfQ4S8y2fNFvND5Mv29dwa7Y8wdMrqCI/ZRThMqg5ngxt6am2hq5M6
dBeC1LEgONYoRMZdW4qXDikgZBBbXEuzTsKWhTXBtHKmJKo3rasEqOyJ3vjcodKNSEETK0ds7hEG
K90UIz8r1ocXrJoFkKJiaj6XcwwpElmXCsEYop5k2+RdV26Q7zPPNABLFw1pLXycoAehHeT7834e
WpBGEezFdosWSz0/KUOc6o96b7SfdIQwUpxoG6SOg7qKQ+BKmf+ioER2LjBHsjdpoP7LDpMiEUjq
1ps89VUV7DmIY3iY4eBsMdEruqOpD+SrJYjchxye08cIkYVoO6KLmmyRz03GfQZFDisIjBGzPJvC
UxfRA9igul1/1pF5zZE0Cydzk83iq29pI2grFXrw8f4GWt4sRJuGhQGVSdVUhVkoX7E3Lc1myiK9
Q5bTUzur3Ws5xcaSpuThr0ehYEZflvRFMt7lr3gzCigvUwceTQwuRWOESJQ9rLO1xO8qsuNjGMbi
g2xKp/hgXg6DE2jW+fgoeBD8ypNqtfM+ofq4RV1kwJZx/G4WWPCiUKvuIdjTB3KTZiVZk8nY4jya
HEPZuaTnQsnz8ieEeulPyuB3NE5xGAdU9bPuYVxRIM63aWBmJ3yVD7Y7/b4/wVetPvnp3ATkDgTR
RJaLcYu2twXMfRoGTYe2djgqzZeMaWg3SJC5f/K27P+4BCGAHW2glqWlZYeEWpeHYJOxHbL0s5YP
ubHpiA33kzbhbeEMQYT+XqunK70R+Vuu5oiGFPcWOSD4iss5akDJzXFn4Orew9a2c119gGGQ7o12
VE+jFPPDcaBcCQZvbHQuSZrKvNe0AyXS+O0WVM18dLrU6r0Ou+7toMZkdRRvV0ZZhpwsA1VEla4H
HjE6gfDlKDl6ZnalKoOH5ld0wo4ekUQnmhFAzQinvrV5hjNpPlXhnxY5sgrxZ1CtK7/hxvRyxmg4
AkYyuPMWT0KM+BBgTYVMfnDmE76o0TGY9Ohs5j2WPbX/MUOB6uPK/pP/08WaWgS6lPjpVehYRl1+
uGqlFjK/2uRFqov3OOo4I1LFSfBRp4M/VeqWt+97nxq7xGk9jI6OKWSHVMS7ld9xY5n5HfTZVaol
spp7+TvaCpZCFQRkO2M7PjihbmBc7xqPWQ3XAUsksR1RZd/opVbuSQvqbY4qHb0iBRx35zf7DPXm
LTCd1dqvjGUWE0SOy8aTdxPp52KCUsmKLTAr95weUWa7CP84CtWWKo6KU6NzK1Zm2+wnpJK/I/Tl
HObCN9G4IHS9P0M3dgenAHSHXChu8sUEuYVfFYpMt4MBZgwaoN37sQ/VnWqOCJ8j+LFDVKx8uD/o
K8hh8fUyoiRUpvIvj8jlslhmCuejnEiGQAMdfav3oWIkzRGPFP8BeBh+vkbwAVJwtzcUBMsxDWUy
6BPsjLB1zuRX9rHLc43WfVI9GzHmtwoeAk8Ai5RD3c32A+6A7c/JjYYHEfpQfnon3em9hmmranye
ZjjAXMjkDKz8hvdYedJbX9pxDMMe7CtE6xwbco4TzZU22dNKTCUhVrxAK8pXIFHLOJtLgm6YbCMx
I+ZVbtMYiJL3CO97DZJzewcDNWSN6gw/RXfcom1trLxJy0xUjocGgKFZGm/EK3bz7dUHydMMks5n
6+kdXCzLrnfQbtt9jEjs8f5C3zh+BKJUmzENZaO/tn7ePPRKYPD+zonqJcDPTlgnGcfeVdayw1uj
UM+mrYx0umUZi6AlAjQZF2aveo1JMAvq2j7hW1usTNtVNUPOG/SPVzAsbdbXStqbj8lnQcTehJrn
p7yvoGRkvCeIp8+9lSff4EX0X0x8DtpHmF3hPxBrNei0qWlXByUx1GqbFrWy1oO89e2vZWDagSbt
mcVJQjU5Aj7qqh68GgAkST1tI+7alYTzRjwhe46EMNTlXG6JxTWBnAtqMjzNHmKo8b5AYnzaBaok
DKQY9eBvGIdfKN5O3c5HfMaLe9GRnSWRTew9N9G/NA+N6GR2Wf7DQmbynRhTRBZtC/bKFhWgwFm5
1q6nhd+LnAWcMO41eleXF0zcu5TTJpPihgrt3vfRNtKmvl15Wq9PLvV+KbRhkOwbxHeXo5DiOzOi
DbpnW1weHYxG8iz0WucG4ZcYZm22sg43B6QmLF9yMCTL88RTF8xTM+ue5aND7EQ+VEMt0vZwQkvM
uFJ3d//8voZBlxc1X/hmwMX2ojqg5VUncFNCDziwo3jniPkxgmNBsTg6aEPhnDCS8feQ6vwDIlbG
kVINXPmuqP6hEpLvkN6fHoum+j7Cf9lXdCoecsgyh9FcWYzra42f6lDhA+7hCnSFLhcjN8wYZAs/
tVFwmuZ5bdEo0rMtYvfJylA3l+HNUDL6eXMTuEQ880iDwHONrMXG26K2lBraxhqm8ACBeC2MvLWb
Od2WxgGnd7GMkAOYxuRlme6JyAgeAuQft9FUDCtfJc/Ecq052ayADZoFQu3lV/nIdqJ2p7O5TESR
S7+yPUQwY7RHo+IwkvyjPZi5X+7vsOsEyYV7Th1aqrvSYV0MmiPw6WbQ1Lx2hvc9tOkftTSdj/S4
recGavCWVur83UeseeWGuLWG8mMtV8IOgTNefq2wMI0wtVh4IyLsJ27taUfreX5nZCjDuxP64vc/
9NZ4DhcSZ1eWodXFhyL5b2LGMQpPaVMKr6YSvdgugodZaKCgQS14Jau6cRzYLuQc+HaD7F5CoKh2
R9PYZbNHkkMQh+HZ0enE7xjNxZWRbuxOsIygk5EiYrxlnRDBY7SZzXr2YlGpRwT/X8C+rgHobnwO
AGDMnqGBSgjyYrlyMRqO4hAkYclRnYjJwt2MQvjGL+pg5XturBRdGHDWpA10JcXiIkGEDGn+UplZ
KUd/346FeMEEDP4zMpxHqoDpyrm7OZ70QLd1Ahj76tPQtpuo5qpeHM/GwSZh+1Kl3b+KsJN3czKG
K42IG2UR1Llo7EoaK/t++WpNRaOVJoQsz8Jm5tgMbn1GvlbdVr6vokSHORrSxMjP4gp2MNs6f4QT
ueZ5e2M5+Q0QdxAWwfD26rLW8JzJeMI9h1r+AXX2jm5jLI6CAuvK9N7YnkRu0qQVV3VS8MUTFpVB
a0FhIxSIdP9pGoOYUl6trtxjVx0K6WNP+45c0AUHCDrr8j5B39/JehlxTLZT/hRKx4MsFH1v5j7c
JBU/JLxShkfdno2tMFosRIdWOYjS0o+FVWQPqYh+KyW8OYw6cpR+hnB3/wK69ZZT75D8K4lNuAqT
nTp2pkbNVA+JhvgU2EP4bKKwd4qa6NsIhesIECx6TNPsix7k+bM9leaxHCkB52VsflEQv9+3NXK/
YQ82HB2EZK/kNaaBeUJVaSXQubU/WDVDh+zJHb2sHzh5lUyU+FXPbp36CPEx+6e3DZme+2vUoRsv
kOxRUqaT1JcrCpQ+G76VmoHmQXuh/03b4WWs0/xda2GhBmUKt0P0bHkh9PbX/RW59ZG8CAh7mbbE
SS/CiCHSmxC3Yw1iBzZJYTT/25iDeUpjrd/fH+mqyy93J8+sbA3oQM/VxZ2GpRlmFdLWdHbKdxgr
IeMbZO0Pnob8AxRZa0ONCFVmWjD/amOhf0JXfDoJO1q5e26EGNxzpLqqrsnLdfHFOD1FxVz3uhfo
9YDAkfEOz0ML0SpD3WHeAOQo0D7c//TX63MR1tBV58lwgLLwFMrf9CZYK22sdUbfFF6J0LPkWYTp
szFCrdrQuMRklNvtMYtQgtg4RdLrCJTUpn0ohhSjAxRbEg8/tD90Futwp9NP2buT6n6BU2v9UAg0
lUNoB9JhMkIsZNfZSf4njodx2GZOg+0h6mQYRNSKLeI9smkOnoOVq3/VMCN6N5nQ+5FQVqwXw2zC
R7uiSIHGMX6zCXTvJ8wCMUTEIK5q6U8gA7WLcG9DpUwZ+icoSShVW3MzwUFTQ3jTkxbM5cbUlAqz
j1Cz3gufrtmLZk8aEAYSpQL4s4I2iIX21ogatD8qeCmq+tG0rfxJVfL8p0ZbGUtDwi1kXixAampV
FseZmiGmyq1TfMF8VNV3+DE5M96nZf+lnBHesFwR//LxsyvRTQ5MWe2rXeyZgpJuTOsWyKP4frAG
Kr+1qQELafwoKifQSRdX7kwPytXjRnggc97bc6k9I6I7f5rzsftjTOrwiOKSi1EhxsS56iuYBo9l
8w7xufR0f4/deGJIhECY8Xyj6rg8XQOCboruD4ISax480EKEfWg7wfGvR5FHWEfGglxc1xcPWW43
uh8rvvDSKnIOvm4le8O0vv/lIDqVGg0wkOq6oL+WqcZoIVWtIjHoRe1Q7SvDcnHSitbe5Kubj1Fs
BDkkfU6HjbLo9HZaaIxottreiIQuCuKB/k4mOafKNtauvqvrnT4WJ19ykgm7iSAvj/8wJIZoo0Tx
CjsWmy4t/0mQ2NqkSa484lDT7hCPGXeOUawhq24MTIiFGKfL1QstdRGxmvGMf+AgFA+n7Ohs1+Ww
Taus20dz9stR8aqNk7ndIRS/thv/twxwceWBfCcJJldEpwQowuLKqwCezoqIkrOD45MnqzoIMBZz
+tI1CHLu6H9hkFFodf9CGzA+mQ2mbWWEW1uSQTJF34/ChZUp7nsDj4SfWRHbn6O5q973apIYW9dv
iuIjhRXpn5JMuX/QggHTWcIfvD3yGXOK0g+rZl8LPdnaTTMWjxUWTtXGLgHc7Lhe7feJhkzoxu2s
otoqCCRl2xo5v1M9l6gzICQ8euhlB9Gux8XqbCluf04zDuB2KvrcQxjUfVcHefo9LjTsY5zGbVAa
wtLFSxQr+RKHE6Yt8DGG31Y9IxGNJ6j+W7OR0zOnoco27eA+hYVhNC/corF2bLRq+tKaSEduXXAO
waFpTOkEFjfjr7Ezxa+sDtQ/BbRfstK40RHqAEzq7lsMo48KYqX6w4TshbmDZdr8RjLrQeFm4voP
fFg8omUzSCe74XmKXeNDi14CHxml1glLNSsIN9Zkz/vORdfMxtkkR9bJnMJd3YruVx+OZo0QRR/s
g14X/QEl77zZUzOPkBPGwXyH/wXFFAeDKppnVNL9Qs8PaqD824k0+ZIZepaxNoWLtwVfFT9SAzA8
CoXxF8OpcB9QfLSmtl0fNl9bo6mqvUu85TndHB8MtwweEEJOvqV1J8B+lp14F5owXjYhaSwS1Qmu
7SsB+1WQIHcvVQi6RqwxdYHFicXSxCY0iM4qXtCb0VVxSUELZtcZZYu6E6ZomH2NKwHndXWXDogN
/5Ab1uDuW5IjVaUyMGZ0krMS04gzh6r8DGMQx0vERE76NMRHp8rTY4Ip2yaMZ/0kaOYiO6c92Y0V
/W0KCg+alIVCDB1cGODy/nwTsyATafVu4mdnfke4RxIOLY5xMDZNDws2mHx35Wm5zgmJpU36lDQh
GBPuw+WAXZq6WMw0xVmLk24jbGU+xqgDfkqKrHk/9870pCYWRpol3sVRlk7/IMKnf/vbp4d6hUFq
zzrwpLuLGFXFFslx8lg/24FfPKEZ0z9ZejatLLS87y/vRsSrKWUTCcuscAls1jtMeaw2NLxZJEfF
GHGUDHUM3wqIoKEevnNmfHKc2u33wxStYXqv3z0G57mjpArnRV+Sf7nQdBusmuGZRh28oJ6DR1we
4HSOpsD9ybx+fXB8kSxfYFSvi3q5oGY4YtuMh6c3N/BEcFg9TfkUH3M0OfZDX9hUYjvBPW25f0kV
l8IehB1UhCRlnIzjcmD85kGXRo3h1bpbby1M3r/jT2wc3MGdENkfhl0++cXenmdlbRPLDbJcWqlj
QRGKC0SX4tdvT02jTyZKiJnp+dn0eUpa66PdYbKFCk74qCXhsS2q6YE7BzV9o3DfIZv04Fp4+yrh
j7+ffIobJHZcX/ZVRw/7Iit1O9P00CDp3psz+fSm7Gv9hN3SNyYfAiqkEmR1k2T+dH/oW9ubsqak
I1LeAWJzOQe8mXGZRcIEGojjntNF2XOESPBDNqXD+6J2nuIS9ag05mYNyFLuD37jGqGcClOGXhxd
d8CDl6OLMLcRzCJ67KMCeZA8Qkw0mJr3+WA7/yKjaWxCA8noDT+rOgPYSfdjYdYr4vRX9TR24Nsf
sdgGrm9jWY7PKU2SXt2OrhFglUGCbbaITUCzj/b3v/r1abjcd7ZKXYmldmVPZoklGWESDBjQWV6t
IkSJO1SafMUMKPtu8lD8Y5ZAVret6qTBti1b8ZV4Qmt2dCVqMCdIAbdbdgOmb4Gt5OmhGxpMcS3w
ql8JKIDLRelkoRYFgrXcxFGTnAhfTUAUZERwJbAx/NrEta7AHEu6U6ppQ7NNQLf+xL1H/33/S288
kkTRdI1hOzI0QM3L9a2KkVAM5zpvGmmPF42iPLgIJb+LM787gBeG1TSNwJsA/214MJ5gInWbsg3r
Q6Pp6lpX8nqh+TVE9rJOiyjfEkXQ6MXQD0VleQDlMAnO3d8c8OFkh5nzNOgIX97/+qssT2c4djYV
fJ5m8pfLj4/ACGJiOFqepkXi2SyygZpNHz7cH0W7vrlhrAOrRm4Dxh2k9cthTInP5vKyPSx1zR+A
4cnsp/CsRbr7Xi8wgA+UVvkqJqX52KfTiLZ3/NTGrvILuhghtY5D9D7QfQSrVQwAsbd3sYxIRRJt
c62fVrAL8iwtt74OgkNSYLl0llGTnapR2TmT5Q12gJRaEOj7BrDiBiSdfrg/MTfmhYtFpqSvoKLl
KUusElP3UtheMhTzMXBd7TjYk/sUjL7YoGMIb78YENjrHXXlgF8HpLZJOCpjMrjRVwXzPBXtHNth
cNameTxNvRI8dCnSbF0TDlvUHrM9je985S69vsipIRP+0VrmLgcjc7kNgjlXLKQswjOiEOlT1lfV
IxlfucMIxNiM84AheO2CN9UH9wGE/7y7P9vXZ0sOb+oOTzjVOpS6Lt7SwkByHWOx8NxXvnWimdTR
arG6XaeAeQYptUYzvTkewTfQFO4WuiGX4yVqZgdT6oTnGJvRI6au9Qm5KG2bpEr4aejytdb99WGW
aBuYVRbPM04ay/EsX2igNKJzT5uFEgeohtzHOuj+LF7jJshiqHVC7pHgFBiIl5/VgWamHa1FZ90f
xw+TCTUAWdosNV6CSQk7XNvS8iOcSeC8id7aPAJ9keqbEBwgFKAgwBPd0Pth2AgjGs/tbInfGQah
6s6amux9LNBAW/nJN14zfjLBC4BBLiKaJpc/GY9F+l+ijM/hZCu7PAp5PpNM/zqnoXJUcwwGy9bR
TiUiltvA8cuHRFQ2wHuhfCCNdvZ+EouT5eCNHGmdvZ86dE40v+zOdpNHj62Ypj2sbU8NmsQFui+a
R7txmpOlBTjNZra2i6U/ExrW3V8nVYT89A4NOnuAeJYXq+X6ZlQ4SXzOKA60qGhu+ghP2c41UFgu
9X/vL/31zcho4A5BHCA+wjt1OY1YTM9miyTn2UzdaQPUKt7pZqNuXWrKK4Hvjb3MUKB9EZ2T+fJi
k6FXWWfa7ETnQC+SL4Ua4gabNM3K9N0chYlzJZ+Lwy/v5zc5aZ9USlCPTXwWcxUcIXAou9bASeL+
tN24B4gb/38UeS2+GUXRsno2Y0YJRW1vOzUFHui6/zhqpR1g0vyHa440EHS4RI/RHVxMnYr2qO30
any2J9P4UHXlvMVP3t7aoeI+dkO4Vpu7fkqApFuWLRxB2EIv7vLzwlp1jLSHeKwD9jvAI8XaBvfK
46ATBuIM6O+mqLL+/i6npGarAOH5SCoKl4PaUxZ0cB3isyTKnNJKCbfoZlj7MIx+FiJeywJuvFyk
fuDPgdyj8bnkoISBqYQGlhvnWFPyjS0wehuVD1ll/NF7cXbH+NnAlW6sEA++v3du7FDaO6T0Uu4Z
MMIi9Qypjph4lkZnvwPOHgUYipbZ1K/M5o0AjddYCluSWBMV6Ist2uZ+44cq9SlkTOBwQKJqv+Rw
Z1TslLm2sJtVzAeVYGxH55mqZweTE6/oHlGhSBcCPbrBUH93I+y1ecal2vbnxtw7Q4zPUO/O+NVi
HLJW37pxruB1cGqhwEvNzsV1NGK9MPsKJWF7yGRvv62OkZVEx2SOre0ESXNlLW5cfwSFknRPZ1OA
BL/cczAE08nxY8ppdf8tog7+EDf9b6gwaxpPNxYdlDlUdIkfYkj54W8ujGr08fXp7ewcBBE06SI2
tq1ujyuLfuPcIi5OCxFGHGUbcxEuWNmkGUVnZGdUfmivqYq1w3e+3RaWm+xzRJsQdjac/f39fI0p
kJAXcBIkHlKVbjmJ2VgTbHZBfh602tkCpswObmZWmOXm/rEOi+GcjQb4+gJltjhFl7rU53xH5m/C
oKKm20fKcOgqP39Xd071Dsf6tcLhjWV2CIpl54tqLVTBy9kfOicLAgSwz3HaJU+OOlNXV4cRoiCm
Xfdn48ZCs8oUBmlQUaBc4jha3IPwDhzzs46y07bOFSwf0iY73B/lij1LoA+tEtQBD8JruHD5Rao9
aCgtJcUZ/pIBSFyYj35tZl/nqn890LRP6LM+z3HQH4l8ikOZ6NUL6qOUOkyzOpRzC6NHKX/XJZ7c
AKbyfe2n46Gfk+jB6tNvemxC7NbL+Sc60AXev1DO7n/DrZkCl0BHFKk5YpBF6qAMUgGyRyM97lSN
C7ixkL0I13glrwiyy9yPYN11yFUlbQcE2OVMYZfWAuxzy3PeGgnbMe6jY4mTvYKadybSXSfK6Eco
RbZ3ld6Kz/MUlDbGHIb/nXaEdu5HffyE02f5IZ8t64efT01zcO06Phem7v+EQafnFBAlyrqOW63c
JI6frRyxW1MlK9+y5Pwqi3j5DbNbiSoqkvIsjCLdakinhZu5ydxv91fkSuNI7iq6gVIvGVIkqcfl
OIFrleOI0PZZ+D5iCsPnYqCFkgx0wBqq+riBddo+rvAdmc1mi+7/QzOoL8Vsn+7/kBtvM+VnmqF0
VqiRqnI+3tyWAmUBFjSPz1aBIzTicuNDbIoecXy3Obrz8GfK7UPnt/UnMebpCvrjxiwQnpLEO+AR
LSSHF4GIllRqDAMvP9eit6GMauNnEWJaCo/IOsZC0/EzEmq8NdUifBlQHd2XVu8c4ajGWwvPLVxn
RLGix3njOef6kjRBOFLAgNzFywg9DsN3QT3SFmPwvW4ShOwFyK1vk9UrGR4+euFs1MkJUKozoqe4
qsUJswngDFidq/4+4r/6kdoaedEYofDvttX4ZxglXzXOfUzSCVTUtS7Ga8x2efgAnFMJoalNRwGl
lsuFjP1sTCGTkhM2Rv2PqELrEyUJKocB3Qe0ohCWLHZkHa6/xaC7emBFyiPq0xFC/xGuJ9sKi9fk
UOWd8aPwVe2l5eMOej7WnLNR6QHlWF0M989XsHltuAtlWa/TgetPeuL1igEjxy6V5psWZfwZtEBn
QJu19/eJMcbvnSmanF0pqqHca9Cgk13rxhOOhoSHO4qzI3yeAL8dH1PfHIPgUrEOogKSux+cJgq2
XS3ScjerlU2VDYTSg4LNm/qozGFzTEIbuy7ii/xsaXgibI16rn85UITL/2HvvJbjRrY1/So7+nqg
A28izj4RA6Acq2iKRjQ3CEqi4F3C4+nnA9W7t1jUEafnaiJmbrolFYtwicyV//oNZ4dVGXs/r02s
C0yM5qtqgJgxGzOB4pjCEBioS+K2a9Uu9chyG55lYempB+NTIwq3SYuvQdCXj202m8OKYrrYtjbm
K17akGaBYDfUMk+X+gD60DhK8hkRASZxeBxbeArzO+a85JwRPpMXxrFNjZrASqCNbymao9qbnIau
aYJrEkE6GY6Tbtc09vdJr2jEfvCqv5vblldt4bQB1JrAVicDW5N0I0YXMx/NOoU2xHyAOWRdViQ1
KbGdITieLWq/bnaKjeRkg3yXQG5d92qxpIyh7kv39AHHigwtob2o4xjcGn2LoTr7l9ATc2nyduB9
2HkUe+pT1c9B66GcG/bI7GX0rTyC67hjP7fqQl19jO02yt1pFgjDdU2YfkJ20F4d2xkRLiHWHDpT
tSWuV36OC3X+XMoZL07d15XmB5mcXSkYatFJIlg4WyHYzQLiMeKiWqVjlX/R8VVVSUewW9UfeOMN
V3emAVlGZrOrs/pKe5TbdNrpNbmPbtrVdr9xlFIbXKHrABVj1qrCg4IVrq1mgrtVEh1lrO2u6hVX
QiXRolOfkNZYUUE2UDnlPjJVJ/O0Wincmjz5b0FFVBEkyTAipTFTzOgMPR9Re0GiRd/luQ3vcfJM
bpSoG+19LUz8AqtFnaBr0iS7NGUc4pBmOGlDlk5I2rR83qdopAtyvUz9Ef/agMmyC0PSj0I094OK
YFYMVoQYXIJS7klSHZxHaZ6WF2GbqsNZQh5nvyGM0hjXsyjLm9+PsXeYLN2+hWTC7LEweuSTSiOK
gyQj/7A5DomdeUZVWWe6Ko6NHAqXuDMSR7LhSzNqzgew8zK7vZn90CggKKNXTbdlMYZ+O/tNCTVY
Mk/iWKWZ5pUd1sllqGK6GOj1pu0/VJj94joXpTrAEYs4m5mT62ySQhltPeB4WbDvMvApAtltCL75
vhPFhrFVrhpV+9sbWsoGrpFKEywOOtbJYVUzVOxZ7ZtjtKigF0P4VWZiwP/7h/iuhqehYS30UzhK
ICCndVwz57yect4fldo6jl30nMm6cxh0oX4wWn5xIEqfxR0FmjTjZvn8p+IjaDHBCdWuO5YYYPts
WtBl0sxYp7X4qIz/xaEgt2OzzARoAgiczH2DAlOB+nE8FhgMe8wJ8wo5pb1Ht5Z+cFXvm56g1T8f
62Srm2glHKVuHI9Dio9RW9MCDGfMw7RUxeaChXBDdoX12TBYkasoES6Yf7n6/TN8P9eTwoGPJIMU
BASDo7e31kpzOCO2RaAU/nq+2ZjOWTHNH3lzvWdccqnsY5dSmaECoPD2MKZI0toQ0ngcVaXcSLnZ
74U00f/Qh2kP8cH2SAxNru0M2lC2mA/DQ+t8qTbsvwsvcCKvHtpATOw+Tk9kJGMKa992YD9OYs84
1MYKUkfppw65Mr+/te9sOmkSsI5itsa7uFz+yb3F8AWiTibGY2NomzQLnwbbjh/rmlA7MjQ10mdT
LdxMY72D2bCHQ33bMvrcytKkc0tMMsJh84My/hfDmwcAr5HOJ7DH6XYi7rSYdFVnPOLJmW2wiRwu
kwFCo1CBkv7+9LA4VrEdduBlgfy+feZOnfWTDupxFEYLES1N7JtksLCJ1HCJ+v2tft97ACoyaXqS
e4EGDe7K22OZUJ6kKNSV4wBhl22fbBXymmzBrHB7h2BJ6JJJJXnOmFPp5ot/4Z1MmtchbkbMcBNu
merOllFe1ayXgzt1gb4PKaOTxTYVJUMb5NoKwp/5ZUYTSgYoa64nxuH7OJfpVxabbtrngzTvkPqy
IlsjNLTzORiKvw2PcaGc3bIpfDUXPZkKoR31WjiZ09HQSg1lSDW7EUDWNZ2E+oNd16/GCo3kH6wq
cMuTd1bqu16aUmk6OtOS4532mRflOeL+KfrQwHVBWN+uy1wW2qmlUwpaZp08PwzfyI00OZbRxpZX
tnWFft/E1rzAtVyTonPEMJKfIqLf8jwOg+qUH0wMyxFOzsBarKOwF2B/CQnp7QjKHMkYqbmnY5PB
8Mfgi4hPoudKV5r5I4bwj5lcFrRNZ+LPfj963xclEEBISjJw8Fs8uk/WHJp1sxF12Xw02M64ep5j
R2UOBI+XOgcelQ8O94vnSn8YcTNadGi+p4ZytZmJ3rIm+egg5LFitb4j96/djQOq899f2C+mfVRa
i6yJootdp3ZSh3R508xVlhnHGe7HXeBAQkgcm1enrlFxuT12vTvy6DXNLcwMP1JndkbVD6sUBlLd
WJ9/fzrv17qFAA/oy/MFDjxVNhZY1opSWRjBo/MIfU7HOdeuP5hh3z9MBEHwyEC4FsDmdCQXqhPX
tVobR6FH6XroyWdOVD3ZKa1dr9K+VT6AIX5xUTaQiLFUYZgEnrIbAOAx2wiFfpRx7nGHAuhLlE67
/v2t+8VVsVpCTHNYxZde+9u3o6saAULemMdCGMUZgX/mtgu1aMPuYYTYIMt/l4rFdLAA19Dflwd1
6qMdNHU2T/pkHmmlKERK27Cc5QFgOsycbVtPHwmz37/9yHzgYtGdweGS/7+9vrwIcX9QIuuoONCQ
AvTnKF9aaRfWwGzKLBpvLmxrM0vRt9/f2Nfn83beYTV+5R7iK6szB749shm1GIYI7iw5WMN3XaeU
DomgXxmddMctbq4r+v1+3Njw6+UM+U2VmD4tXX2FHcJ0oURG5jmJ9qWhOHTxnC6ONqbF66C1yJm0
jOKD4f3KjTo9X1jOOFowY9EUP5knm5Qgr7HTrGOdEW5rIgzyrK5JHoMSbzZ5wCHSCYbYZ5M1Hcqm
qNgTh/FKaSvJbyyitiP09l46wCr6/Y18/x5A/4COseAVtHROeSBBz+0wwjG8DlRo71PYql6CKeVH
q8T7hQqxORMSdiscg0SXt48LPtlgJHSvryXwyKNT1yRDZiNphq5StcNzOQb60aoBDbyZboq9TkIM
hLw4VhTiJoUYUpftS3mZsdqhuYpi+wuBU516ZhOJtC2S0NlESQL3zQ6QYbtjFYcDeFdTz/5kOO1x
qg2yw8yC7bUrG4nQSYIz8s9L2vOesGeRY74XOegeoJzDT5b1eWVFSbpNHKfPH2E9zZhadHWdkkVp
ZiugmvLe6VDt9yJKr1md829WGOvtFu+p4q4WxJiuiipWr4PZstZsZvJnuS4jgTlHQHyzycW8wC2Q
Z5dZaH5UtZRwrqadcJXQBiHOxqoTwWpQamUHeSX5FlcKIa9pmaVETee6qPGpM6t904nke01Jio25
Gs73damal0nd5SnG8al2kau4C24si4QbjL/HPnQ7vPVo5gRVlG2yoei9LMpMxlUNvArPa2xXalYZ
BymEpA37XB9ILknMVPlgPLyDxcESqO8ZDZC8gM20t8OhnTBDtbI2vk5aPOcdc1DJ4bTah0aXMG/R
+vZMWJK2KmuaXDOmcR+UaO+nLQ7/itbR16KTeVI5xDP5M3pA7E+Rag/5GCFTiVLTs4bYBHq1uiva
JbM79HiY/v5tW37xm1kAM1VqJIjibGFwWz65bjMmkaaDNXBNM0ecj6XV+yIylbMEMGxtBEl4Ts0v
ffCKvy8nDCpzVm9ePTgJ7Fbf3m0p473kfVKv2y4vD4EBljrk0ujn9Nx3NXXb3ijTYF0ROEaTYC5W
dpoWB+S59QfL02vhcnL98CIwloXXiUnCKfTRClUZOBf9eo5MGHVjZxvSKlGN4XK0J+VCIa8884JS
rjTX1MMO0lJvPGoN2QeIRese13xRNvue3dGw7otCvxDOgH1Tkc/y4FcUSjhLVsRoeL0TFOshCRuI
wPjzuLjrdeEKMimBrnpJbHzKzoaydMZi31eUosKTDEy8IO0XRj186Rp/wtBqWcF+PwLeVQQ8BKZC
/kMmGEY5J7sDs03EIKhzrh1wWthnTu4hkpzXlRiKFbkfsf/7470b6guC9oqj0V7FfW85n58woBCv
bRIhE+26MUV6TpiRhuw4sLO7Wi5vUyGrj3U5GI+kHjYfCBPerSzLkXEYXPrUrNCnzSehSU2jSpN2
PYiRNGJNyjxINx+tX78Y3HS3gEiW0nRB3k9uaO7k46BWtXYdT2F5FjsZ4ZhGnmzzNLNYyuYQvz81
uVB4uE/GlD7YrR7vcKb+yNjt3faAy4WngJ4DDo5Gg/btjc4qvUvisNOu0UtMt/JQlFunoskXtVL4
+ffP9Fd39udDnVRd1Ha5rjNzXuc24ORYSblHhTSsfn+Ud3M0pCIoN0hTiXEAqVzO4qeRE1uKjMNS
Z15Hk6asUznOdzDeNbI4p2LbVZVyFqoamVpyN59PqaJ8MFW+h/kgNIF1wz+A68/9PCkZYn1g2TcD
/brSR3uV2PkmjpLM1dt6Dxv3sS/ki2bud6UuLnsr/ujoyz18O1PB3KF0Z1NtmLTVT+5xP5Bd3RaR
cT3P43zepYp2xEU3Ou/TdvZFDE8Uma14STU5fxJZdleUJL73rMcfFY7LknByItS5i0iMxwDof7Jk
NE5nzZbIpWtZsJFwFWugk40pS3sp+OzKzImDdetirDSPRHnr+xB225ZJFhnp0Eze3Fax4tezk3z5
/fB49+LpCzKJsotlRYV3dvp8mjSEPA417Kh2RJOPsnGww0nbWnqpleTl5NMZ1r3NlZHCnamTXAKP
SIvnJtTij16H01cP+RNaOkAA0DmqzFOCmGKJODJBm49FpdaR30xSla7UiCLeSeu08BDJ0Ksw8D+Z
D04lQSKv8hrjtlB32geb7wb+iB37BHutUzR/1uxsaYANerwSM45Mrqw3JtMmwCV2osVcHAIrGyxX
lKm0FZlufK0RERzoLAwCIWjcPNqspZ2L/qUaSK23+y96N+v3jlzFh7qU6S1obJwcryyQ+3m5WLCz
JEzHz7Y2tXCUk3xPUqCBqVZSqC7VW6X6gq2MhHVJNY9eS4R6As5Cu9dVxjz+KI3qHRFq2VBRMiDR
hN363v1HJhJdGao6vQn1VKi7cYZzQ5h6iLNj3NuN6jLfpy99qma3gaQ2IHdz2t6obadtqb+zL7GS
6DCsAYuBDRMnjDwMeEExFNJ2vn8wDpd54OcXhHMlWAQmAQJ3+EqnW4tsNsomTzhXVLkYWaZ21np9
XyubXJO7ja5G5S5SynyjJiK9mRbDSsgXva8MaeqBf37kpKKcvrBkt9B1gXqyKEpY/06qLZx140nU
knojER6CSfoWcHqlmE+RDaTRmOvFw6U0n3MluTBm7lzZb/Ux/ZsFNieBhIJsVdxx0Iq8mnT8NHlj
r2J0RqDKN1nZmZ5J4qYnz5O56am8z/JGrt2qioanAU9onDs/qDneMZUocME/nUUXx6rMDPp26Wi7
1ggsM7duZvUqzs4b5bKkK2trnY8/pb/kqOlY8ibJtdk6BLc9TAjVNL3yQuM8pyIV9kovFNdR75Mi
2ci5+GBle7e0vJ4fZMk/z+80AW20h1FKlcy6gRq7yVf2rl/Z7riK3OPvx+bpErocB3cKGhmMTvC8
k/ugD9VIXhD3IXVVDysUr3cHn1fog/v9bio+Pc5JkRdrQdUPJtcje4rbeJGPC6S/Sly4IT/G1X+8
iSdr/us/+fvXssJlJSS37+1f/+s8/kqVXX5v/3P52l8/dvJTl9VLcdOKl5f2/Lk6/ck3X+T3/3l8
/7l9fvOXVdHG7XTsXsR0/dKwqL0ehCC15Sf/dz/8x8vrb7mdqpd//vG1RLuy/LYwLos//vxo9+2f
f+Ar+dPDXX7/nx9ePOd8b98Nz3H77gsvz037zz90+9OCCkO0WmIzXsf78PL6gfmJel8hRBKB5gKA
UEYUpWijf/6hyZ9oIC6VFd1gwPsF4cL0aflItT+xtr4GNkLxdCDZ/vGv6776MfP9eCS/DpRjGXwz
QzKFM0G+EtKhoS043UklN6UWTFqhVsx5DXwKJC8OCdLsFzB4kp1YgzklCFubvQCX7sETnQmjVKpk
Om7EtcqK149hnHtFiBjfs1tMcVwzjoIztSQm08MCoc49k/TCwM3jqBo9SEcKIAPk94DKyUxrX22K
pthypPGrCBNcoKVAlmIsKJb1Nmv78QwVxdy7dm8rR8qN8Jqwsmrw50xtUs/R4bq4dtehd8yUDASI
6lOFI1IyhWsL04SyqC52rRmPEoCSkM+lwDbtbYEv6EHAlypgIalR6Otke1/leIIVu0GdLQxck0b0
PsW6Pfl2ERAOnE3xJdSRi7lN7YuxlKVzFe6ZwQUKPTmSZRXjPCsZ4UoX09BvcRpSgQ+WLPfRCT6D
bMPEMQjX+Vy0AZBdX+f6dA3qg4YTRYd2E5hB2H3DEUwyVhmWGtZZRPSQcWZjXhKu2Y6aMLXmPvDr
qQTKSq1AZ+qMJlFdhNJUGq7RQw7xIrlUlQtMJGbbM8O89HrC57bFPCjzJu0iLToWkYPTtRxq7bbS
4zYgALvWutWgkf2ghRZEKzrp1X6s60L/YoZTzKqutOr3IkRMmqErvsqAyzBM5C6TXBybN4GiZIdG
JL3pinGe+NdesIuvbK1YRxCXvkYUx65cQKN7MEJ12GaBqE1XnaoLQ5uedbOw/DnnNrpaa5SeoZ8F
2GDdWymh415GKrWX0Hp0Q7mToTARNeEGMV7mHqQ8oNBpvGwzhzqsw8Oj9wO5LkLPsYayxxWjiZ1N
Uo7iA2bviZ5seXUo/hdTiMXEAGHZUnz8tI7qZeQwRObOr0LsV0MpNjeqHBCKhW0ipUNqmz0VXskj
qjUd3tLYyI5bFDSgjUGr9kVSWsfKoiGFD1h0HhD0cTctdw4Z8keU+VeTin8XQn+eK161gMuLHP10
B6q3UyCT4dJhFFzjN5MkWpBeBUDgNk86QeGQALR1S4w9Yr9KbZ7GeZbHvUaKirPSMLHxU3zYdNdp
9Hnp8UfDd7M1w+/OaOBcIDkFaaupfqNGaYaUPhe4t1tJUu4jtTChGBbfzcQ+12hVX5S8iOsiyqvS
HZou9UNw8RcHhvyxqub2Ke8deIFqX6C5KwN6C9iKK8Hn3JCklwkvimOt29lFbjql5RJNU3Wu3PAr
vExE8JxGrK02QJxQsSIpI1rmp2n9z+nz5/zNE37qj9uIrIU/0B7CTui0flNGqx8itfOTNDau8aDp
H0B670Bo1e0UZu3OkMMUICqaVjUEDbymWwsKT9dcWdKgQDmP2zsiWmi70sjf25EUra26TdeTpH4k
jXkL7ryeKt179ud0516x9bej0+mLqDKlovNnoXb3EU9jRb9+XpcdLmNOYdZrmbWJB68ie/ngNr2F
Mv88NtQsxFV4GwJxnxzbITKUmGxG22iYu2JJGFMS4cBAmapbm0bwhZar7bqPkQxMc9OuurLsvZlI
q7yc5xWuOi9BHkoH6K35igpKPRtTPf0AgzqpRJezRC0hc3MAZ16F5G/P0k4KnF7NqPMzO2E5wXTP
78ImuKm6jrUDb+fEa+wRxG+eOtUnRKFbBYTjerWVPjhhM2z72NQfcP2AwVir0oUIpGal2H2+NWN7
2o5W1m1CMguOShRE4f9BsfXbMupN+fXflmX/FxZbKDR/Gm7viq17iqd/uM9F+nO99fqdH/WWZnxi
twc0A6GD6hr3zz/+8aPg0vRPFNuLFcqSEb0Eaf274FI/LVP5q9YW/Jm+718Fl6Z8QuZOC8x8tfGg
OfB3Ci486hlVP83EvI+oQxfG7uKuQ6DXSd1vpr1W0aPqPcVJz/pA/9xqZndVxaPud1Uabs16Hlwg
JsU1ymzeY259pWaiXBe5bHlg1BactT6kmyWbh04W+kbGRxCNvzZflaY+buG915Grj6q+MfTR11p5
2pMQJ6/jHOuKZjGKatoxXqlNrfhVmparrgjod+IOQ6mi7cWUtb6m1qWx1sAnL4bZ+ix1jr2SUDAh
ijOT78FUKpdqqxT3UFmUq7LTpCPNN3HVDbF8hpF8foCcnDKBF1OPixeNsHslj5onq/Kj/mKaV4nY
NHZ3HoyYz5jtGXvul1rjC1FnXYeyJJHnNX/T1E7C+qzPXY2wZVcXT2r8oHbxjRlZh8gQOzXLN8bU
7PRolz4HinpukKxilMVzYNZPxVx/ERjmluTpUbHsh6A6lNa4jofqysIfRAmLq7yQCLTR5u0QKLfj
FPqSWW1Mmmu4bdvJTSSQw4CvuWphXahhvgpjhTwSZdXgc5xmI0kyD0ls+VoceEJkG/L6DmYzHvqh
pmzsKpdW7lPdLpR0NUccEN44kxCuZSRP7VhfG21+b9rzIUqt/dQHj+jx7ocm2wVKu8EY+M7o1VXY
WWutKo5TKNYY20cU2qEFLvDY5Kth1BgkUnDZ9+Xk5uSiDfKjlh3C+mWcZr+sk0Nal9dqmZRulYd7
q3TWYw7KbofqHuEvZxLb55GSf69p/kJ5djEUuaiE2NaNfanWHNEu/dnCCzC0k92cGB5Z3H6bXDqx
S8LLJfaSq1qgIEqLb4U1+1J7lNTkMolSqtQ9DWkvVLaGetUVjU9y9LwAs+S+jJ8jBVVcq5ExOSFG
ldXnqlS3qXapKyTuzLrYOAR/NhImJRKNPykjR0Sa1/D674zgttQ2up5dCwXHs27cdGqykSQvieIr
6N14vekboSYrZ1AvqCQv2t6+UAt7XZef5+Y+KLqdLsTTbAV+lRtbHTCwDM3zqZ/PrFx/ikV4FQUp
iGV2OUnsI1AiXVOnCr9uGyJYkD6kT02vnLGp3hrw0i0ZBeLE6IRg7iKPqVX1HPpFeGGPylleRU+G
+swIIgylWSu9/IhRV2JfKxHPqd4WQVC7eT98j6XsKKfDTdFr/mBHmzCtiX/RdlbxQAiuCpPH2GO5
vbKr9qANDvm/1V3cGX7TYmxsnTcalnNptxbKtdP19woxVvpwbpPoZuzx52HDb00bZxoPXZTuhfnZ
lpIzOczWWorWaQpxqtM2aoyfWxM+ORl9MiSNRzyKbqzl5Yts51bpt3V3rdcv+aT7qGbRuPuFkaxH
sjeMEgt1e2eKem3LzYH4CfJjnHPUmKObbsmf9oZkJP0OhhIbTIHdVQur3tTyS0MSD5llbCc1uLMK
iZ5ydZDSfPYUyTn2lbGXzGMf1twGfJmdcKcO4WqYNwWgz1T028ZoVkb0NOl4O7VN44dNthlG+XNQ
9xcwqO6h+31VbOQRVTysZrqDbt+uxvrcMMvFnS/cQA0dXKva6uEZvCK9lz43LTFbqoqvSzLaaBGc
O6i3VxrmWZnUZS5+G1CB4rZxTSVbj8qXyZ42ozn7oWOtZ7GpGb5CNldW2n9W5RBhhgi+RwF6D3kO
vLZM906S7jotsdwqDPZVUXyrgACY0IMcfyhji/nHmZj7tRkNNyYiHkoT/IfJj4m9tMqce7uo6HbK
1ZMTROKgR0l1LvD+8xpL3tP+utSk+VBPqKP0QUr2k9Tbl13A20pFG230OPkWdf1lwE7NpDeKVWOX
7IM8Ohom4SGlojA4rC2cS8Q3ptW6raI+psV80xrZc1f2F02Gc3YdCWnVtoW8NVKlP7SVyv530vML
nZXn2sjxNR5oCl2o8kOQrIwmyHw6Yv5AEEMY30WhGftVE2aMXWBYO7bWjXM+OPFzlgnHTat8PqMP
nBIvuA2s6djmTbVJpvJOygmMy6pNlubtHo1MahuXSZHu2hEM3kJv7DYiMHycX/dORs6VM+KfjhH4
qg7je+Z8RCDTjRr4c2fGG2iHezWxH+qovyuBHd1IWHeCvi5B8rOXWunkd3V3yIurODcyV40DfMIN
pfeafDzr1fLb0Pdf5067jUTPPm6AABKmW/qGl7pEohyezw+VWQXPlbA6L2K/1ca8HeNZ0fu85giU
osLDWmT2oq4K/czBPbjF3MMbOnEvOq32wDVHd1DMlSwn97I5tjsJnc/OVsbzZH621OhhgEovw9kX
ySbPcd3M09kvEumbnKor9lBujGugU9SDn4batJ6WXqdiZBdFNVF41NhpZuAP/fxAH++7NNXCnRWn
cVv2NSyIYeCao+jcbtQPAFUHNuG3yhw8pUNwdKrooi+ch0EfngdHvQJdWuOh/i0ad7V6HZaD7EeO
dGhZlG4HfBw3iSxLvkYk0NkQSbarlnK8GUqzcNmf5AcpkRS817rSl0aE6WifbrQsHFnykfP3WXMh
+rne6A1q3mC5YxnYsqc6WbAuM6U7byObd3pqPxe1rvm9ngWHHKKAi21ReIij9Dw2Wb97O6wejCBj
gdfr/kWXkAXbBaNh7JA+QWqx3dSJ2zOCSL8V5kDmRDof4HoHnjnHhIMqeb8rAiM9RI2Zsvmc5E0M
HrK2RYfwuWnJ5k0wEe3EVs3R7HUKdxmH6XU7O72LPybBGTqBWmaxodWteXL3UI2PdawfQgMGde4E
VxpWAJ4WymeUFwbzlH0rtc4lvNndyDSiycNWNPRTx5aUI12+CNMvTungDh2F3Uo1pgt7qG/qiaiy
QSoz7L6kI621cKVV+S0hpGeTQlhMFMB9qPtoXWnFTT1Gh7lIFCY2grTdRFRneFHb+wISAj7RBB5c
VHYznsP3yq5sscyedWpqdM0dfV0qqMxzLGdTRzurZONId8/eDVH10EpSuNbibUOS9/UMkfUODuQi
4nQqSEpYfLAn1MMAgRdPfKjbfFMThbiJau2+qCxr1TfS9/+Rl46mSL02erFm3Uh9u5vkHCNIqTXc
Wup2NYr/NNQzuFzTuSrUL+wjCRRTv3UUmnoVeGpc/Oj5/oktv0FO/wKt/1/Bttnr/Me/MOR3263D
y5fn4hQN5xt/brbMT7Se/9pgGa+wtbFYu5t406ggYv9CtPVPC0qGyHnpVUMnBFD/E9HWtE90QNAX
6EunGC3A39pg0co62WDB/QTKJsYNRpPGosfJ/gzLCSq+MsxThc1S3IpV0qfht8zR+sjLLTs9l6WR
iidp08fcKqeNZNH28ztI+U+WLUwbO8aw/AZdA05gD8/6Du/t4EtKS1T3BZvDqyCw8F0uCimYfcJh
i6cwlVuXLRrupbx36YFYg7RYhyKf6W82Co7HE8pNBMiit1HXVgm7rdCkhYrbdTB8z2qsXYvMSW6T
vkhvg6KPerhHknVTWkh13bLXq0Oed8NtPrXxBRKCqfWR94eHTiituQYlDSKfPWTgK9IoL1q/STy0
mhJQcTjCKXze6/AiamZyOy2zMe+6nn2zL/CYHzdzBVtjr/RjsHL0cWJSJoMYB32jqwByp4Eotbj6
lg0ixTgAS2meoSpWNc7zODblMg72eu0AeanhID/p86SdW+aINX2kXGQG3lErSU+Ugl5qOq3p8Vkr
EqzacE3jtfUlu6W2ZVYHfiRhi8Bd3Zh6WHajLJ9VWV9oa03NKaEzORwI8+0nB6BfaSW3aGpNcrWI
XrzHPi4h96mV6ucChmAJM4tWsBcp1K99YicXGC3Ll5rMQsPFYWvgZiVVGPnCtLh8zKnlYGM1g3Ed
N8X0ZGNr4Gzo2+kkISOHx+zRKYZVnpVaBIBrjpcJS0bmQY5B/qkZc6r7hp519wRXhIWvDoP2GIzY
q3q4oyDWLq283nZKp37Nyj7d4MkR1OvJUdLvOYSsb3GUJfUZm4MMdzVM5l64XXXuyzNCLo/NCbwR
HIN2tBFw76mcLv+yZD1La1NOZuQco4OdVQXDNV+LmGrQT7BAibwwScUxbmYCotsA/1FAXzu4lfGK
+g7/Qi/osFqt5KVG2tzq1ZzfZFaWZL6UqNjRmFpVU4Ma9sM4DYa+CRtQhu3rFPL/Z9M/lnbyfz+Z
/s/8RcRfn4t/3Dzn5fPPANbyvR9TqkRS1CdmQmB62CoIxm3Q0x8AlkQn8NMCaQFeUX0w2/x7gpUU
PtIh3NNcwOdMhl731wwrKfqnJdsExBo08hV9+lsY1psJlmYhLDaVdqXBkehgnTJkRevUvW701o06
KyhLJsV0jWFa2mOFvAuSttn9dI9+gbqf9Ci5zoUW/yot1FAz4eP7dkZXJc2p87nsbwln1gI6Sy28
TqFE9tnsADLbKMwPRp2Ga5kicFtiMruB59MXPsGlEbLrvgUpiFG6a3av77RYm16KqnvMbYN5hYQW
/VroU/YUSrhQh4EiXUoJQSUrrcnj3ZT0yfOopyHt87KgtjXbge6UXpwZZbSmM2F19mi5cj2rq2qs
88ffX/uCBv4bLfxx6RDdUBXSpiXO64RqpqhBjvtg396mLEBebKsRa5X2MAvF+IAo8BazX45kKaCR
UCXpRSOEWz7/qZvltHR+tNbMbwsrbi/iLFR2Vo2AM7BaC4+AsCppg4cfGYme0C1+HNZYKHwGdSsd
0JPVmpjGciyiMb+lAams1biz6Pk6wtc1gHcwW9jqIUASgtJDYY1fJ/C129/f4qUqObnHdCngh8F/
hpXGO/f2ymU5nMRizH+r1QXZF7WINzgmOS5OQxelxSWHWjqsKmDWdSTPRzlqup0zMBBJYEhXaWOo
qzaVhg0isPQx1emYT7oVk5vtzGem8xikkbrGnXQ+ZGJSf8ykgPe/buCfjg/qDgxs4EFCGEci9Uqq
/umphWxCtcyJpZtEvjfV0Ptf7J3JbtzYtqZfpXDnTLDbbCYFXHbRSQrJaq0JIUsW+77n09cXzsxz
7HAeqzyqGlwgkUikLe0gY3NzrfV3lbRXiT749R06UUS+34SnRZgHsgAZtdjyn22NEa0Eib6ZxOC1
2BjJ176oN5wCmzl9+LbQ/7wX/gsY7Lt7/lOVfSxefiScnP76n+8DYf8BwgzZlMqZkhpy/N+vg5P6
96/yWjX+0GCC4rMLz/B09nNO/FVeK5Top5xKAGqcunQCa37r7Ge17/YCwAqsFJhruOASV8dr6gy+
SHpyR4vUEhSblgbuYAgtCyRiMDXPngEDxmSV+t04WmNzKZUzIp4Mgw0ssqvKKj2SELXakWatfq+l
kDGPjOnGVapiVYNJy2Dy7xgSgdMPCkRImPfi1er6aYETOdayF9pWVh8EnhqNgxmFuJXKcXwgVTYW
blJX6eKYrVrqHlEZgNmG3Mg3PY7yT+W6nvQ/MYajTgcYODvjGtUL013w7a2itCI/pGsVM0/p2vlz
UdhK66nYaut0uGazOOgPWyUQQkLg0/dKNQRM1cVexFYabooGDhazm3pd9+jOCE/Xl07JfJvSCnBf
5EkWdFmSaHc2oVaHmbxEkwNVS/nvObVMN4kW6rg+Qoh0msmt27WoFN3Rw6WR9mYVcggSQafdjgoX
6VZLtoaQWtoPhC9nhuJ8tXADoHLzfsVAhR7t9NV/d5bkzAXlITV0hmB2XW7HQRI49ExFMW2NMDew
latsLxQn6bYam1dyJ/fQB/ME4xxlMq0tv7i8/u4puP7zjPkecP/x5IGPRDFEdI5O4SNO76Wz3abg
XYDFrm15xYBkSSGVHVhjgrMQz/1ebcKPoor/YT3bhhjJotAOfjrpplDG9mZtWG9GdzH0bfI5tGhV
ir7qXhVYon+OFf4vj+/T9X3zMoABRp96Mrr78ZajAc3wDNItL4+4tEwilFCv0GSGSZgHv76VHCA/
PLjfluIYUcHjdW7mWSXRVXZnnFwrPGlJLb+U5uqVseiqO7+5zMmQHZyQ4hXDO2SfP15RMvVVukaA
YpGkWn4Ur00Q4230wSrqmTUgBTAxTjT5yEdUlmOH/LhONs36REoS3lJh2I22b8yAfx7hR9qyHwmZ
au4HNZfF51zHk2BTmmryTqOo1n6Ykg4ZuiiXgUcdCNojp1CczfNxnvJYYVY76eHnVKfvJfuoysAs
UqNWQwcuApPBdJKjcotiU/pqp0ZTXNqRJo3bYV6NR4bu/eKvPXZGHiYgFjpllJlq55RtVyjQ7cWg
uZM1rcXnWMFRfnJje12KwMrmiONOLQWUEQaE+e2EPt90+rHNSswk1dreJF2HDBI06DTHmLAEGR0m
91rhrWKM2gPkBG0KXSENxBA53cgBLNywoNyrGCbHgrgPQtcQFRExn2+lUixRUCpFVbkYYowFQWxF
qXhAlWlZYIMFs+wwEITLTiyKTPYjWenTAClFjfsDtKaFMSskwcQXzbjmV+Ek18Y9lP5xhAPfp+JL
m3Vl7jdqVzeb2Oo6Mu2qMnwq1FbqPHutkuFpRhH7uqZyfiOyLMF0G0A66a/XMpPSh8LGnOVGW5ph
vEOdWqdbK8kq/B+ysh5Bscsix7C7xoW+8cgnpnTUu3BB3bDWY3NBUmuaPUTJoqefsDtsakaobZxc
rUMpqYc1nYfli8hDYEkbCbl9HAcjXLymsNo4YEWrwnatTiysyHXxBYOr/HKSogXzM0Cp0WmltKvf
wijP0tFJe5zTtkJabMxmDaUzsPskmkq6By+yzfuMJ65CqzpYeVAlq61DDYRkd9/FQ6XfjqsCGpqj
DSr9LrLmeTMV+Qj+ZUnLeMyblTwaBwplHj7RsmvGHnlP2wPTRkr5zHcRR/k27uEKRF5jilF9UcGL
pX5TQ/xvXiMrN/HciqCqwEmy7GRyp0gbJSfUEho3E0et2740JInJ6pRFXpboY3nItZCYLLsdumWb
mczj963dmBsKWM3Y1HpVEiIxDzl2Mny51qYbB0t2GPtq4Hp87hQ30DUug6ZdB3Vb21n1eVHZkwAv
2YTGtLfL2ZOnqs+dvItCLPuyQfCIkbTaI7Jsw36PCouALabyq+3rUEEnBzud5d5awuhCLvXc8mdN
MHzOuVRiv6zuWwOqtyDUZq17cTt3tieFJQzWAQw39gpVm8F0ywUkJrGxf3Cww1kWjMY1ObrQTiZk
AXj2uGxjFdQx7RO13JRZYz8n1P91ELetCXSgqmkdNE1iGjujaOIeYcNgyMBVeKQ6vSlJcFShTl6q
2WhHx7EfWnEXx7MqbSttkCF8ZHJ51Y3CrDmP6irz2iKM7vSR63WjRuLlYvGeKTJXGVLcxi4Xva1z
JN4rEmE+MuFkg8knz03WGYqGwAtGjFezlBYraYotmRSQP8KcE0hfcS/YRMNIS9DsG9gcKllvQ5nj
p5ZbSQMcb651oW+SqQyVj7w3zvTsKFdhz+POQ4AArxoDrdOPZzNHSF+OWTh58ZyeZNwWXjLIMVut
yfyhNu36YS6kad2pBjpo+CuR+tzzmNgXJTrO/qLJhKxskC3JlsuEc7Gv4rSxx/tfv6h+7JxOExSo
oTh/46NDcYw7yY8fEhOUKE7aNPbiqdSPwIVIr4cQc/9VkT549X7r0v/dQP25FiAn7yte9BThZy8r
qsmag8GMPbkdy0DL18JJLNKXdLUSD4uwk0+1hsqU9j66Ci1J9iv4wqcQvvqDUcpZfXO6aGaXpyYC
iS2GJWcXbTdyp/VmmXiqvpjGlldN9EXnPJydJARYu7DaUDc+YAOeFR7sBsoAqFWCUs5AFHY2vUkh
tuqSrk+e0kwLCcWcrvlcZf6vv86fV6FIZOR/UnsKepSzSmqcNejlo0J8+zTqflRH6WY8aeh/exWS
YLhz1BzUpOdxeE1F3UO0IdY9cS/ftJ2u7iapM19/vcqPoxieH5QhKKx05ZSRQAjc2bekdeo0N3kO
LNHkpi/sRndPacDg2TZvCCuavViCEfBt0f/pvf/rlPb5n2eym+RL+5L3L+3349jTj/w1jhV/wJrG
ngV7Vxx3Tv4zf/ffEn+Er5FCj4tk++S6zNb+G+8y/qCHYg5LuAB74vuGXOOP4KwyPCW8CWXib+Jd
/BQn1b9PF5SozGP5jXxCVBkqz/WPJ1m4RnEq6updUZx4t+7qu+KT8tRXjt27yD9rz/DfSFXex+56
oWyHxqk20ybbmgf7sHwVF+Nbv6uvu6vyDnLTMX9L3xSP3Ou7NfbN1+mBrK7mpfNlt9yRv+jbW9Wt
d9FW9+3DuhvfYgaoKuKlaJ97zU2zN17ia/092VaX4kJ9sZlW5ltldNSH9q6/6PbEXvr2sffyoPRi
N99lD+pNfTH54U260wK4aq7q59eQp2/a2KkY7d4VfgI/x7WD8ljdTPcT2pHY6W7WC2sDn+mh3zWf
pKP2qu51Nw6mTX9hbLIrETSb0Ou3mQ8dMYhd4z29JvfUja60g7mFTf5Jsh371XqXUKNacBLdaDsY
DogykgRowNa+2Ycs2jvt0Q6g5dxH87HZ1/b1l+Ey2cNJ3oOoXS97+7g8cAsvuIZ31S+DcIfJwN5w
ZV8cyqPpwPMJ8tvwTt1VGz6g27l3hWv6hV9fyHvtIvZGVw7IObwL92UAFc3Vvd4pNtNXglzbwY+f
xLba8+AHUG628CVvWrh80iF8NrfZRr9dc2++iXMHXDwMcNjqXIqoBHAcT1T+fnzZoJj4kisHDRLW
QewG13DLAFo/n2u+IK0a1tHn/nYpPQ0Dasb4T+tFsU1u6kOzgY2Z7pqt8Aw35bpI6eW2pLt4ZwbF
ttpEB3Vf3nXP0lVxaV2zwqPNNNyR/XiHT6zFbc82ycbwzE8adEInfYtsV3rMDuNx2uCxC23JGR/t
T2SKPmqH/rY9WkwR4g06H13eIkGijpa28lUSKL7s1ZvBVYLhxdov+750Pdvwi4NylG7Zn6ObxOUx
KbZmoDjVJT/vJa7qRIFxQIogBybfyCb36s+YDjnNzXidUDkhsr3iphV4mnvzNh6cFmfAuzkMqFyl
IpATt74YA/xqC6f4QpKsRxcD8dGNLq8L19Hd6lMaUIAG5jZ/C/q7CD7Ng1p6UXo5Wdym5wpimkP8
jotFiq/6kjuafIrmubhcD2XQHysYZidfGYfnjW1EMt4OEEFXjgbUHPw1MheQuh0CxXgaIPza/buk
msTMvWN5KsgDFtidbmftsneuX7sAXjAxggfdMV0n7LxedrX78Wa5FfdF6lgAh8WB/ycwqFmgHbnd
6+ABZt7nWCq7EPR8VMOL6hrsxfyiaLxyHJyZ6Zugj3RgG+bU98tWfp31zk3Yu7IfbjB6XF5ALh9L
bDXtfeQ3nuKm6T58re6GaySrMUZGI5exx4nRzxBB7JOjuGveE9XYLuZteGVyLvXBsi+RWfaBJn8V
9w2kZK87Dre1V5quogXdcbxcHBr09VI86IHiJm7uGdAKOY4goQQlJLW0pYmvnUSH2wNVxwQW3kW5
OxHhkl0aKwCn6Y0b7Q7jnGPjGPeySn3tjNXNOHpmPzqQXyzTSS+ra/3NUh3Dn4nmddV9kwRQmsz8
Mn9JbqWdsbHVAD5qs5nfSYFz5cZ/pHu28RN2shvJ56HexSAWnd9rL9xf+aljhKg/Gh6VXPG1bh8l
zLi9bFMvkHTwUtkS+qKiicn98sskObh/QWzKk9BpD6TldZ9nl4x0f/rUuJYXKcSGHjRlayOOgM3X
0m54OPpmyuNSYP1UPccZNiZ49Xh5+IoZcwB0fssgsYivZ4U5wl71sweDv/NZP5jqJTZExa54HB4T
eLg1ErItgdhQB6aNfImrnPuMBbwJo+4hiwPDeECgAp2SVOdqO8WO3Lty4ne5J5fe+jTYHk44FT5B
u8V+4V4vtxr8ge10C330gT3lluzuq/4TDVDH6BdWwb6/ybxbc6cI95Sv4lZWsExvsXUR2fh0edNj
9yjfyLCgAln1BylgHLwZJHerDV55L11bn7rtm+01sCtkL3e6+lLSX0x4HYM7PDXHIaucDr+c6RKl
IMU2LGV3Fk75bA73A7KshGZWNVK3GiV3fk3dZVPin+mYu8TLXTLAP2EO5TMOcM1LKA9s5Dt+zxM+
jTcxNtYVGR7OrHhSvG/pZdD/XRpfCodf66X+SAhkvOPccKLeLY1HLUkcbdMYo680PhRtUEvrcip0
j/ON/g2DH+khN5zis41okvlPcZk8yeWTcmz7ZyXamb07RBfdu9Zj4lC/ivbePorsgEbbvtDljdf4
CLaOAg/w2b0ffX96LTrfgGbFk+jMjaM/RuvbeKnkPZpIgFoOSr++HPGF3WQu2342OVgz/uBmCPpU
dRbU3jgSyNe8sZjyvHYWyrTyQU/0wMiKR4lO6RI9UXYbpi6Z2aTywsPEnGA/7DDYcZsv1ifrCqww
8frLhujN0lG/8K/+Mt8vF+FRuIXXfMGNasdSfKm1i4PyBZS1ruWor3cGbxf9Od4NX2oIxYfhi3Y9
bfWD0DFbcmYsqK6rC6vxmqdJXCtbPPE9NeBaJ5fhjzlv+I9Yd+Rtm0HcYKOhmIi37NU6ccnLM6et
sODlbpp6lyZ7uDtDte3F44Qj/NuwC1tvxpdc8stiH6peNgeVudnHezYZu3m81AsH+HjYJt6LtY2x
DKoCwwomYx/213K1zyd37r03Gcms/ueE+LfK8ruq4J9znfQPAp/N1+qkRe7O/9Jpne8JbX+tewKg
/p+JqU/m9/+5Hr/ho/1Qi2Nw/HcxLtQ/QMEAoADD8QgDN/67FhfyH0TswiM75WhQrVv0h//GxjAJ
BxsD3MD6kDb8X9iYqv+h49HMuB+rEvBvsLW/iXB/gRO/ElOftaAgsOCjkDMo+yGz8Ul+rMNx3kHj
V/MC7tpav1TMIt0nsnrz3c34B0Tkp0VopHGcYXgh0DrjofLjIgPoj4R3WkvkEcJgAQ9gi/Fn+Htz
Ahoefv1JWIdCCQmhxS37HgpKrU6qGCS0Xt+E8gEi3R16myggXoMxJi6/219f1OnX/buDOYGKp+kA
c1xU8jr+9WfLhTiP24Y5t6cg3pfB7FCFtjaJE/h+OVIsJjdFGPIB3HUiFvy8Jk02XbZALHY2pKr6
UF6Y/7FmPuYXaRPZuz5rF1/ttdFbYS87ktC2MD0WUlkwy/n1Ff/Ys/15xTBLADAwXwPMoHP8/gaP
i4K9SM7qhN6QwzONhQfAiT2D1UcfXOjPSymC/XJKwAZFY/f8uFQShUM+orbyIgh8biUz0GwICnZF
vyzer68KdO6nu0qaDRbVbMFTQ3wukC0Y8nddAtKb1wA0blMNxT5Rzeg2UWKj9JnKts8WdL6O97BG
yvtiTcMuF0PxjDBN24wipjZK81RcNkiiHlTDwki8XbLk3cotzZnL0nyam6zy9BqCf4jwN1VpcpOW
qBqnroBE3LXuuqdlzaNHfQzHZ0mJk7uQJlqjIFwHxQ3Dvpc9Ne/00CU8jpSTWJ+nKrAiiM+FossX
sSVQdBlEaFwA+cBU14eGgldJpfVBMF17Ddd20HndJzlNRaoyPhtj1X6fq8SWXKPpFiqHpotIFSqN
8GCmiunWo21dYipKXMTQ2g99p4bvZhVhAD3kdfkGeoyf45R2AhSmz4t7mIF0dxboDFSnYb2nUrPu
FrHo93FbIYQvQ2MG/DLR3TkRAzZkRcryqi5gxF4hplRh6FykV4kxSWjDUlPJnKWP89KPQA8GT1hj
TFEUCgp9be5nt1y7rvdEb5h0UMbaoase5eSlY8YN7m7EMjk2kyEdUAIWrVfW/fJaG2X0VTalBuOr
tBk2ctvETzhoJjicJR2FeCuMu7XX4HwPqZm/WckEiRL8WSZPSGqu1BQlYG/KdEJRYpfuusYxpY8t
I5xS9cHRJUnKnbYlZwymJTgdLepKASlpPQ5/+InnLkJEQUpki15DaNIWLrlxpWhdR+lsp/abDbf8
JpHJRd7I6skgrMpbaAkxWbNOlK8l4ox6TR9CyK4nT84+JPMjRb3tEDKRvNR1plOdNbM4ZFrfhoGy
jK3sLmU9H9VuNDt/VHTaoSRS121MjL0XhY3pSThfZNhszevbUqQltcuyIh4blBxG0zIZ8/totdVD
PqXLS4eC/FGSyW/BGGAVKrI6q2vcWamNJ+tknU2wcDUOLnw09REUjICTWsnJU6x6YzfWrbVhiD1+
GSwM31q57rykWsf3vu9SL5qUTvca8lFu1EHpyg9SP84BWM5szCI5sBlzkdrJ+OnHY6Ue1krrITp4
S4M3Q0eazWJtJvse21+CtGYfhrXTCW4Hg5WhvK2b10k7dHnhNvaVsC/m4jiljQdhGGoqqGmuSsGM
gOvbgfRb1dN/1D5/Xxr9719qqf8/rKIgzH13Nv9EKLp9Gd6S//Xf7cuX5OX7wea3H/uLWCT+gKWP
RbyGizhJCic59L+E0pQyUBNOhNG/7Gf+nmuqzDXhRfCFwyUQuGr9q5iCaITnuqDQOlmCq7A0f6OW
+nNq+d37GdSMoo2JJgNU3OuZiP+4v6LFjPKOg83JG6WSNmEUFV8T3Wa+Uram2M+Cg05tcalwVUmV
J0fR+uVhBU5XdiOni42rWJG/I1RcbiMI0lqg6n26xSYm3ajx2mVYxMRALuYURoCCUYMRSoTgP12a
yoHoEb2JEukhhdB9uYKlt5ZcHhQo+AxXCFt4TFIedbVMpLeQkuaTWZdk4oo5dbnRn4HiU3cteoyb
rWECo21KrdvVbRa9zGpufF6irAW+M/NPHNq4tVH2ZDsULYwVeDT43EixePoAMFvkde84rtFZYjE/
ec1Q6tciNBALSZ3u1qE2EVsgsH/PhshMXC2sxk2nj4PmjHasb5YOqZ4DW4bRgNKvRbqrodLqh7Cb
TW2fZWTGw4tq01vMnlTGJNO81J7ZhVlPdNGcbCrAiMsUzzymaKUpnmT4X/O9Kkja2a0EDh1MiAlf
w9jIN3pM0JQXWzFah1xt8vs5rhKOB8WGulSkEWkk27JswuwVVXLGa6bABy8vHiDzL3iuhVNYGM3G
slY9vBsp/cgmEzVvxdjXx3FoxndcikFmUgf1Qo0C2xXFAFn3q2JX0nCtNkLgCsIXFqm2XybhULWS
V/D2qOXLuRBWRhDzCtJ+lYDMV7HL9paIQsV/xMDuQXdVpbSVy9SyMHBZx6FNPHnQGQKrpTy8TbxF
+cDsoEtqk67dTc1g4/BMhrh1Ya0dYXmmMZK3Jimz8RgKC9y+M6xmxF3xlHA1TZb9MgxiVZxKZPbB
bEfRX9R5r6+Yi6GuGoIw7gs5GOcBKWMOccIdBk3NL3s918dPhl6MbK0CfvRnIXAXIUC2WJiQt6P9
aNuZdWdRFF0ZdRoPgRz32Y1pzNb4iZKlFDuk7233MEmW8RBi9vgWy6WmH5tqrJ/nJSuTzXoKSStn
SL9ug6aAbrYqxLXFWzFzByxEEw+mSxbfdxPSyA2IP84qk1lOr0YrcJ3OAOkB3kgEfe2aOIKFV6t9
fAjVeZ1cpW55RfdC6pgkTtmKNEVQ3cVKFx1WFWGmg3MMmjVzTlQ8FUsJQx2pjKajFSvjvB1reHor
DaEdaEh1brBhVO+FgFPghUmzfC6HkbXHkjrR7TJS9MapsH2RWb2yx4tjATeHfoh71ajdNckSdi42
UvZ9Gq+IxJtqiXdttaBZnCQUuS6E8Gb216iZ1hfZwmTUb7U1Sp3YJC9zj+t3021hhcfYLOanirOM
+vpoKfgNMT+QsvUO0xVYhNXCXkS/2Sj6sYDr0jvyoplvLTGOhishZIlQirT1HVmKEeiLlRir2w4F
GSBxYyaFX2TGGMDRgK+AHMUu/L6tQFpqROYvdVbo20qZ4iOhyKMe4GGQfYb9ky7wjGz0p+5EdmPk
hhh6HaJa5/FPcbT+usJ2uK7VWd3bYoK5WUVN+k6GqzwEU47ThNPb6jK45hrLCfhinlR7cjJqb4lk
NJJzZxbbQh7qyluqqERCvpBCDyWhcPrVqh7hnYnPszL0MtQRI4nI2VmI26hF2JE4YiKIduokQcLI
T0exr80GdpllomN90+gDbgrg394aRc0RToX9KHGwIluHsmYFca8Xu8qs7SSwGqVnmnpixDjFZNv4
XKbNmlfODHOlCBrMDbCUSsq8dMlKjLQAJknFPBv1a3LQuioyd2pjV0h0pW/mUR0ctRIgogzZPhtt
mMLQ8BKpEGEA9ypesSIrZAgzybQoLV4LlrG2kyvJ8mhc1JWRVgnHB4g0o3xINs8FTaSfqLgpJO6g
yp1kjV6RVjUm1hhyLlKI88SEn7s+Oo0ompGJ/NRwTzsekgmX0KuQOALSzbDJktkdTat2FZMsXYol
CEnKYPmJRiVdeLOpd7lb6hGdR6OJps3oUaUmdVVei8pFKZezKvvJoPB7/Tga4dsEi84sjmOHiCRV
FJg6OBjGF/OGDPS1ALhph5CBZBSRRDD4Q2xq06EQcYgyONEyY86uJSKLcf+qdbto/LRTpFcB/wzo
ZIrm5kInVs9FUqY8i4kZxe1iStCrhDUsthehH71NGtusXOx2UMtNhVgAycKib29S1HrDRajpjOhS
AR9uK+aue0c91t1Js93PDNRNI+ID1sXXmCCxKAgVo+tdZc0b8AxtVp9hQsXrnTRNADqRYSKxHiVo
8JuCHs88qpmW1IdIV9vMTWc5tHgsIN45VkK7eMr3Q63oWlKn9pum48OjJ0+KzvC6whrF01ig0aVw
b421P/Y0kLkzFBHytzotJrAXyvEEVl9TrhquARzHGk7Wxk7DUbO4iOUh2i0JB8nFVAw4l9E5n5zj
5TLJ9Sv4g7N6vcplobkzBlZEgM6lYdykc4T1nZqM6nPUaWaNsd1a21DYrLS7mpB4ba1psY49V2Q/
QD+rLA4VfRRXOWZpOnjNyBsqazNpjFELK3J57DMFErU1yeIol2bWuOvQF2Anp4nJa6eEUUV0wDB9
zhspat1imKMrQVLRrajDMDBjnWOzXZKYbFFdTYtecRR1UJ+VpGXSyqGjV8+VOSRPpHATF1qXmYXo
MYUSuSukqElOmvHyVlkQ+T1I6UxOjiuNWa7uOTlgxOWNMfVoIhW7fcd/XW0fKqsobb9KixHHXlSC
Ar7zYHXhoc2B6TdpPeVrYHUZ/n992DE8cROeiIQkj0ZvtH2ky+krAkKj9rHKWYlzYi9iZoqbf/Q8
YJD7nEIX1Vzi1vmgKWRrvtO8FLVfUfKi+dHGTtxFpSSIDiuE6Atyr9JwgGU1zEHdY0h2QZirsX4i
RCVS7pIlllN/bSob0MS2G/W5VGM8v4pFlNd9PZvPaa4DGM1dpmqboU/YKqWi1iSSTNgXOifbvYzb
tk5oSDWlSMbnIUUww+nQ5SJYLFw9ttguoHYcoeQxHUeyYmHYouVPcPkocIq4aMVGs8M13vVWvUBC
NMiDZYZhpoXp5GPPJWpop8F4O7sdfS0SSoxJwKIH1F3xpYJR+mOZExarKlJxZ+F5uLgC/zVBiN6k
LW5njFThvcIrWK6oh7t4YVxlWKcwnibXNVq5zG4f8S+uCX6Nh2HwkA8yUc9XXB6Pmaj77Kgo+M46
Q1ba2zVZpG6/2KQJFwxQkmCGfL4PYee/hHVH+ATkc+u5YXg1eVjbzAY68I7sCjk0gfkW0v1Q11Pg
G30dbcNBYtiCu273Xslivq+HUdmMMJriba4W9aeVR3UJtKVjiyYmR6fBJewidcx9wmPlmxCy4rGV
lO7NjJMJUEFOBhXzDqt2pVUCitJVjWjbqtTZL9IUs+utCLWF1zHxsZ3OnkCqMFtb8eYheTUycEKx
9cPKYEkGyxu1+K3IkAkEIs/CzlH1WPCmLYrO3jWjZjxVUpYeqn7UOicKZaDLbK1wiJoyeX4RbbPg
gIsWC2oy9SL2El1uFNTVYWteIDKNLyUlhOZbdS36gU4UMq+GajCvqdLtF+i7VZDOPVui1zD8g8Y8
8LxoKTMvjyp3vIvXyRy2ax8v18Z48txcIj3dQo8/gd9xaNi+2bfzl0xO7WpXjMTSOh10zwY6kkL0
nCymodr386CAVtZmjE/AzMHufNe9/sPY+2xaSyAGVSGjUpvjCrKeddYNVi1v+aasS5DunOM9W0V0
S6Izc0ZCSpy4MErsLKhUr7Wkr7YrL/aPvJvPBu+nT3AKJqeBVnSD0OLTn3+vjsiiZsW0unLrQg6v
OqnQg7BbuvdfX+c5VfDbhWrYcSJJg5b40wB1zU/NyIRrv5gZZHpm0xW1i2eJfaEypJQcW6oGqN/r
zF2gluKxVhoDU7oYQtkdGtC4/mBS/fN16+apAbeEYWCqdu4c2adSFeZ6UmGIpwHBE1KBb9ES3fz6
uv9pFQ0Ax9I1nhv5fJVMiavRjKnhhSWvO9oTYtr0sPzAsvNsFM7NhbaHiJLhBeadpnw28xezRfOW
osKXDbpnjlFVtegdmuU+XaKo+nP4xNjon7V5P1+TCZcPkIrERsAa9Ww1xJah0ZNXSFlk89As6A18
GeOo7oNn44zUyVXhZIQdu2EJUCxyR3/cmeAGAy8dno0Q84A0qCRB1Rgu+LfIWIf5zC6Tj/ChszH/
aUmG+7g1gF8gnTyp1b5/GIhps3nBFdCHjLJ7bxNDuxZxPB5kMiHu5HUqXjn0Z1fG+OCjWLEzrAgd
HGetgiAEuA6C8TkFM9OVWRXIFdxMt3lrZjQV77M4+REwHuD06oGZZiC4fh0/+D5/2j3cZFDEb1pI
PEC/GeN/dwJUhlzbBk5HiChyAIwIxQmjoq4YmNBHqfr86yfiTBkLTAksZIC/AYnZ0AvPHwm1Tuoi
USxqm1HjtdPbMy+GNF+WezEWlFmsb96EIhYPVmOF5Ua0ZniV4Bnw9OsP8tP24nNw7CrQeInGJQn0
x+966eRU1SRRYP0C6kMc3koLobTUUpBgsIQhV9r4cE//w7dscM5rqnI6CoEFf1w0CSHAZxaeOKIX
4qGokDjA/kltUXiozMdoY0fWmsZO1tpR8UH830/fMxaNp7gWhGffAizO6Lc4lZ564Lhw8xEZjCxW
IKhEsrr3KNZpYX7r7hI0Rbwaz5KiGgbL2ae7/92mWjpjkGddgQxJf3oYhtHMnMYyPucdjhutxWTw
gwXPTqXTgry8OGoZ+HKF5wvWdtrH6lAlJIKazENTMcIZ+vA8P9s0jI1VHP4BCRgHo0r+6aS1kpyc
bCl2+6yo/dZOFW/VO+Ioq0lNt4Y8f/TiPNswfy54Wu7kLoMU9mzDGAXO5UR94r8WaepzTsP6OHP4
MTERuLoyB4pBjJIPTt6zncKi8M3pONDM69Qm5ycC8EYLinNSF0nTW8gIxrWr4S1XjfmDL+0fFhLq
tywLVJA6Svkfd0m8JEqttljZLTwWUNaiBQIPAEuqZr+LTJ9wYpIyaC9YkMTN/0PdmS03jmN5/1W+
F2AH9+VWomRJlrd0OrcbRm7mvi8g+fTzg2vmG5tWS515Nx0dFdXRlQUBPAAOzvkvC4CBUMWkxjwC
0FKuEv9lUhnpqe/J6Z2P/XeMU8YCMEFaQdf0xUzo7bSywLaS1rCjdYUBL0WQpHApeIpuuElqawZN
ODvhg1G2we0s/SpXNPs6TO7GfA6u0PqysxuYTtklc6P3i40/BzIZhK2JHpG9WOyiG9wqaZFj02ee
dYEKoih3eyQl5d+dX4FTQxlEDk9kkoR3ix3PWYT6ARYoWj08Ob14GvL+SeXv/3wYklfuLk2TssyL
GSVxYlYQHsN1pyV0fbUs25iJi5p312SbPx8KFQe4ugaRShC9/aRxDxZ+SNEFEm0+raN4Dm7h96Lk
Jf/u/FDvtzxekbSgOKjhxXNXvB2KAkuGAQ30JbKsZEe1mf09Dv28z1POGPobOOZBEP95ftTFS4Q9
T/rP5QBihABxljcTGk1KkBgtaLos8iBX8ta8FVbf33ltR5xGkfg8xw2gBpd2DuzC/EKmfCJkHOIT
eV/otVwci2/JY1m4eAXI+3+o9HtHzfRvZSZzgxyfo0vX0/vRmCrgHJjBHgSD5asnz7OqhwGPP0kz
PSkYA647u3v6D86C9wPR6nOkygSdQxgVi4+pJfBahmii0DmPLzuBxtlf7QQExtBul+m4q0KWeBsz
XVWOsdTDWtf2PPgx3+hTPfYDbSv+7nygnJjRi6E4LTtu9ncpjOg6NzS0iqVrk4Pc27kaH/5mbxMI
EtUGMI4T21ksXGZZZMA1fVLXjMpr6q2/csMsrpOo+3V+Pu8SBySH0GiDNAZ1hdR7sXQWOpZN0lHu
SEwt2ZmWQMzy4kl1YhD8UDAsJ9dGpXs5SOfkU1wmboAnYFE8mlbUPrOjzO0fTwWHH452DJDoji6z
k1yUQObaMVilOL8/cL8U13XXX3rTvg8AtFmgF0J/MzgoXjwZXqV25LcxolwQaPQSs2LfZG7DVW8m
pM8ephSXaJcnhwMYCQKRVAR6/NvQDqa2QDGVUqleiukpA3+yrydKFRnIus359Ts1FGw+Mkke0xis
LWLOqOcJTXtOhSZPgxEB07i8VlMe7mUdA6Y/P9i7kKD8gBOByVtPRSJh+daESO+BmvGUVRKo5lbh
/bdRI4LvD0chazQBQ3AwEA+oZb1dPWVOm8FkmFUsww33vMGvJvePF45RWDQJdeQ65s56O0pfJYOC
12awCnm0i10vWce80nPnA7mkWV8od7xLwhkNEAfiLyT8vOEWOxZL6da1QwTfnTiNPxlGCXZBNeoP
kwb3IUjs8IKjwrsvxXiQ9sGTcFOQ1y3GU5PExTDU8FYvJWXFxtNixJp+98dfinEMpqPza9/lTAFP
mxINh2AVZUowXaMMynPQDUZ0j/808vhQlIpc8jPqRshvvf1aiOYC5I0RfdBzzIZprumw6jCb9JoL
A1nvUhlGkpkZFkyga/jr25HaUIgCoKs89ji7By8db+Ig0H/koBGOVWsEERCCqryrPJqdkGmNzNfC
KQHf0agJMP0oTWykY8hVVwVSh9fqlPdH8A2472ldjkGOM/W3fTdY36zSNpD+i1DWdbR8/hR5E7UD
Cp/Tk212eP7UASrhW6cGv0Xj1ozxCiLFQZ3G4vGPE3Id7tOWTsOO/uXnOhBGcsgDK/zaWt0YbXX5
ynoa4fHfUlNvjRXNG6w9LLVon8RcIYzednlgosSoGvc1xi2z3wJoOHqjFH12kYZNNphE2tSVEUb5
PQ+jna84yzGBDht73M3hVLq3Xdxq3xLECWhbOT1Fnz+NMFjhODTo1O5kHWYRx22G8G3SO96qD8lh
21QpaDxdjOP3uxOfae5SuosUeoHovv3mAcuh2jrXg+mWlJOMbAxuC68nhxRKcKtN1bz/s2kh68ND
C1AVjjBSbWYxYNmIjBKRpQAbSdvn0YP/nxXDJbjx8hBgFA5S6qtUyKiWLxHAiasAVQXusWpGg1Q8
Js2aLSV/PD+X5Q3EKB4YM2qPHASU5BbHdZDFet9GakDvvi+v0eMIK1RBAl4AObjdCw+NE1PihcYG
JfUnEV6mC2lS9XFZ9sqqF4q5KnOuhZDG5T+HwB9hFf8Dpsd/Bmf8P8QH0SVR4t/zQbDdXEAY5T//
D4TR1IEcysoLYpjIdpFk/X8Io/UvGjZA0CHrvwDfObv/B8Lo/AvXPbCr/EnQ3C/6xf8jRcy/j1QD
LSbKOi9+6H+CYSQ0+GWvSQYwJ8gpXqp7vKIYbnGDtL3VjEmn6AhZK3m4ng1wdF0UqMbvIsMhjsM6
1xMoSq2ef9fyolXXZpv0W8MNk3KbWRpRTeMU+ZbATktshTs3Hzd5Ofa0CHNwA+sy5Adci1SB1uhE
lfvTHRH+3o5NyvGCFXDnKgevV2K4q5E1xNbeUIPgiWZC6vkjaGZcAMDvVLiSxLiqSM41avM5sji1
VsebSevq4qedF9yRK9DGEUKzWud1RXGr5Y7ZP8ZON2LZ5k7d2MGcsPGZhPuG/PKzkTdiwPul9tJN
3UNh2+WZ07cfxqBG+gWNdsvw66bR4TpSxh+tZ0PrkWlf610/pjc9joHqvUtj80dChqMBPp9oC4yr
fkTt91Od5X2xt4ux1q+mzpljUPj4v6xR0m/ceq30LlAVHFGm5Bt4luljltjtXd0jqQZicI26Qrhz
Ci362Sr2pzKAChwOq4F6+lHPsF5RobSOxu8+jh5qrHxjmGzY0xY9wNCi1lRw9Bizu0l5o6AI9TQj
WEfFtm2OUp1vgyoo5SIpgO/Mn4PUZE3jqr5pU/MwJOF12HXfR3FLzXBbFNF1mkPWrjEJQKB32sfA
91aNGTkf7M46eiHsZN09mlLRpTN3Tgk+pEWCfU6rT9Nc32ALP+g3Sl7WB9G0d/MUmYM/TXRCHBE9
COSutoDcE2NVdv1hHNvbOdCtbetIx0MKFhv0ntMvs1mOtxRJzVt65ke1Q6+FwOAhsYtS61HwI4Fe
hJ/sKDJ2TaSkD7k+gC2dBijWJAGhaJqrHOuczejCJqby/NQpTbUeEoiAuR5Rp6sUKtpdcMgSqLrD
BJ40HTPb21HjV49OWDxSqfb1Jv9UpV3o08lCMrDprXht92MF+3Wuoqeh0cuDbeMQoU21G4Gmiq5V
77ftuKGPOYqDOxC1NPivzVEo8Pxnh0xX0TciOIBkuA0LO7E2pWGYH8vQU8JNhU1b42sC4wWPQECy
qdrFVvMhNmdccZyg2A7NeBs7ECI9vv4KccDbwVCrNd/ejxLcmZuo3Fn29GGoy51TxZ0v5q64on/9
pGVii3kZPH4MhO8liIArQzPXEGCIhdh6IRY1eyutqErX+dTfZKTSsI2mQ5T183VQ2DCfe/7itFgQ
rErbvu+pOSl7tcY4jab3ypvwJ1mjBvhDKzpQyDUaFzikVWtUs345VZ9Wa5AC31G+No4dRrO+TDkP
sZfG144NN82WIAczHXfgh+sMuH7dYiAz6xGwObjUc4VXdVv0cGly4yYhdVnZiRLctL2J9wKoFp9Z
efd6HJrDhtK+XW7NdvyOa+4vYWgFCJlcu8UfPCt2ZqlMR4Cm2lWSATBdTxF/mka+4wuhKhuBXYB+
QGO1C69mO4rXtNUtWkwd6qmd2BQ95b2tblAkxlCpvkIJF9eiuugxrwTJjczajCIw8hJpOPRHUtEk
v8tr5VlT+rs2qp7twAZIa8QK/cmp7D6244DaQzR+TB1QKlKaPeo6qkyQ4l3O2qNqBQeUk75MTpEp
P3Kj1qOVjQ+MW+4TDYx57Ko5GXVQGD9bj7eAKgp8QJXGu9Fd7RarR7jgsZfRny+Ve9OGIxxXt3HR
mtec56u+ysy7bEj4h1yl50QD1K0OnQkSna8Zor1GHVx7xhfS8zF/SVfGUP9uRB48N5HzLfNQJB7w
k/CkUdasVrCmx+BzMEw3CEsp+7HL5ye9AImsBl69TwbjFnKMka6jkoQa7nWefi8DpbgLCwE80wLU
25go2RXJPQJ2t1MaNgBXwc1uB0fRtgpC6z59IpcOTuMC3rTCFUp8kKysBtswca0l8w1Ac2PDfuL/
skf1s1bj2WF6baQ8aIhZXvOozzhqUP2qkvLR6QLfnVX+R4t+noV1qwIxyMVxXbTqFRbP1i2ybcBh
g671bTtyxa6qOTJgMNHgxR95wvV8brkwQky917FUETCirzC9vzhW6RwnWFVFvStdnFaGWqaD7XFG
BH9K5j1g7f5LTgFh5Xj9vmiO1rwfPQyBsvourfFVTwW0G8Mi9sv6U9io3XUYjMhPUQXZRDpOqC3t
7D7+yUnXr5IotG6QrzM/GKMZ/jKG31mVbQxYmRjPtm16H3M4IBv34HXQnbXxqgvSIy8N9J+q+i6m
EbbKclv9ZrW8xb3imEXGB9v9XnXWcAzVBLBts2vm4A4O2Y1a9u0ONXj4aGWdbekUlj+8sL+r4ECI
SLsBjHeYkuwh1fc4G4Ciild1cNDCDoUIpD6aEikCcaPE/RGh7n5daMrTNFkgxZW7uqPHGRbNPtfD
3xy+Aso5bLe1bkV3VK6yLW27o6s8V9pDLwHabbYlOfg8eDO1GBvDEwO+lFelnqwvXJl5nMW+qNOf
FedkWX3UjR8uZL4BVnaT/AI5TMe8RPkCeQ2MhNXmBmn69QjDqirCjxTK2Gb4eoOVTpRw3bbaWoni
nd3dNspjrjSf634fU9anl8eRHPjh/Nu1FfgRgLkcxe/HepslYpcX/a09c/h8m1tAuJwo4PJXg+2s
HXzAHPOGLXtPPrnOclIefCnrGThdL7gGOIzjxE/xGwrj4dDq467T6ivb+Zk11p0bG/dRXm7S2gWv
1hJGFfnFV0s55oaJYF+NE7KbYLY5eDd5L0/Fz2mGRgM+WZm30c1fjapzTunxPba8rFd4GMEFr5vZ
3jQBzEScI12lPnrQJldBiL0Ql7ZXPswtkjCRicacvo108o/Ru6tQr2zTfNfb93WL8g/bAXJflCDr
UPYAjQWCEyBsqocELwDMxcma18ICt4wFa+NLSc0dyNv9bFxZ+D2Mg3FFMcDXKqIFMGgFJ/Eg+iz1
nQBSPS5LYkQuxa41DJC9quIaDmf0d2pF31umwF9PseJdOJGXuiDJ67a9KZOOvV90X9rJNPZgTEFF
2tgqY/oVxM2DLuIPeXPnREm5G3Kt9vt6vtPd9lrDTEnvNo2B37LulChcprnDEVmmHywjRzTO8IYd
9Sx3DXsEPKx0SijNZ2dK7z1v3If8kZUwPV/k+SOwbHM9WVa/w0k2XmPzsM3T5rpBsHQlqunoqtFj
bWSqb3Hfsf/2WXZVdomBobDAWEFUkEWLL2YhooMQLdENFQSYh03ak9CvXyPE/j3S7b3jJJ/LMCI9
FNg3T9EmwmzYqOPV5LR708o+6oxcNDESBzbAVd1FTqH3PaiYq1m/NbuHWpcRTz2n6o0tFJs1dzGA
x3gNEPmoxSq4vZCFWaUl2jsOzlzoaOSVu4vjctrOYbcJSI6n2Fp7gmCNx11mI1KfAbKWOG4A0X4U
5NtKUb8YUhgI6Ypgqh5zs7xN8HfAX894atXms/xTdpN9Usf0MU6Ubx7iKc7QfVA09blThifh1cmq
ISVYefgxd3VqUhHylLtZQO2bgm2dJdscbzU10w6KkR+cWOOuV4Ftj/qjZrZPI9wgo/zRYuEVOpBp
US28VjObCLC/ae341QN97DbOTdirG3suDKyIUT3Sw6sirp7GMrg1sUfr8erbJr2X8xgprE3YqcaT
cKCX2LYSbCzXQrljrjlzUXhWoK+uLfyI93psbhzA/CiERDWVV3vy8xCuZQL3xprDLY+CGN7LeAX6
51s3xA2uxWO9Cxr8McnoUa3bYPy96bsaKHr2EAYHrzC+UnHE4rDadGO4ySFAreDI8mPBgWJktoUX
dAiRUlXyCkUfb9xZPc+pJPo6u/aEv97U7opK/a4jmz3q8aqE+uFyOuJVgOyz7cu2R2ceSgdbrNr7
7rTKRy9wPobZcGWX2gr1U+CO9vgDOZBA0bF7qyCt6lqELp13ZyfD6OdeTvN+vk48dRXOlnVA4jO5
tkeya9OqdhD/OIUMMmUERFMdOW24XUK9Qh1zo+v51gHKeYhQO3Gc6UOMmj1kUpqbxTFoeD2QqXDK
bOq2/Jal9gbirC9olesOgMUBCVgrOyLdfYjmu1KtVjh+02jfGN1zWCqbfi4e4gnVJqyby7Ih+ev8
kTUyizsVNkFedKVvkRkHgqwqVB9mBIMg/+5Mbrc0dFdYKvtqntDzbG4UW1r23TnF+Fhb0Q2+aist
/C7IJ/1x8rahbd+k0eAnnfhUDtiqQR4YVjMmPR+p7XM/GM2srdvwNsFHC81l5dk2RkR5mhxK8Qy8
M5yubW20Mj9DLlTl8VJnP9PQM+ErOBZpnpqWvHCCpp14DRlu8tnpU5otrjmSi0OQDX5mEd6OaIyh
D/whKr0MonVRYVHpGAGvnjmf1N9Om+g/NdGFH5qoMJm4FqOiVjX5N09tc3Nt4GP93AQFx3qdJFwv
ueFNjxhWOAYO7tNU30TCQz6tk342yNQW6RplVzS39BfPG5zhtLuBN5wCAlFrUfOyjQYUa9A135Ey
xjtHf/HRcYKQJmKKmjIFwhevHQ1MpODOwoInc0sYlK3ZoFr24tGj9r3Nbf3i3QMrQVERtJHGPo70
+FHLYMSttMHtPn0xAdIj7dZ+8QWSDkG9HqnfjBfboP7FQgjJbXCsozJNWAuNxSZqSJJ9IzI7yIk5
FetV/OJKNCoKVPAqbwL0q9EOvYYllJFdDTACfcWw7KfwxeWIYx/+Qozdkt+/+CAJaYlk5r10rH+x
S9KNvrW3qXRRml2BdktQJ/EtP0x8DJUeNTc8R0DX1LPzmDsOQRNLb6ZkrNKPyMJaT9j4iGfF0jBx
mtXGy3jcFWm8VjVp/A5tlZeFGFWuVyuzEsRwzYwETi9NhD9natwz8gAAutfhAIfRdzgwnLU58Nzk
odzYHwK0bz+6yYwKLi1DaOtaZQnlmLTw2dfdCNh029qFQANEnfN0Y8zF6PrSwxExPiqmd6ZZZez+
vnfu3DobKTNVZX9NZunq61lz+nKdjlyWa9OdMnmOC6uDga8lj1pHF4mUwLNmMn6suFctBIrvcZor
n7Qmm8KrzElj9VEIK5annql+pc2IjlMLY3byhTL/LGMw7tAU8hjUvKYWynqS5Kn1Swnwj2ql/1kh
9P8cr1un+vzvq6FPRdz9/vVC7P5/mzxuvne/2zf8bvnH/5vfLT0hJFYeHJ5GA1B6g/zD77a0f9H1
psgHAkKKRzpU1/9XLAdQrwXaGygBTRCp7fvfxVFd/xdilzSpuAYd9HfwyP4Dgveypk7FVoI7wZmB
w7ZeKrevcY+2l+d1pie6z28ZtmB5i31M5eOfmvq/hWDL+uorEjkzk/NDhVgWOGjqLGgDriFio2pw
bwfW36wl3/eb0qP8FHVqfNQcB3DGgLkv5AdDCjKU96++zQnWwrJLwfDo5/Afh54veLrF8Nkc52UA
ZNgXMOY3Sq5y7mqR4RtN5V6YqWx4LGbKULR5GYa+qL4YyoAHoesKJuL4yW3NfP4opMMn7EPYzE4b
Q4hDuLvT46/nZ3jiM7K+sk+GGhNLvWhcNkOjWFmuMMMoCah4ecoWytgl5PWyVSbXEWklqUWkgt2R
ogOvgwXWlD27gWX5Km/C4zRmxTeFcVdanJtHXHj6n+dntWRhyLiR8D/wsTZKTiBR3g7oVXWp9cLB
06RDXE2DAbZXqINRwQ/0ElUkOs9IVPI82fa6bj+j6P8tRuB+iwpA9XTht8glXHxZfguQL82mnYBi
/9vf0lLocLQoNP18GCoKLUjsjfEdZHnkRoZgbaB5sC6D9sbiN+/BrK1oVtnfwoQqj6L29fr8zzkR
0m9+jex4vAK1uHmrxrCMDd+i+k1nr/2uBtiWqrSaowshfSK2MIWizwc6knblkvPTmbIkMTZy90CU
QvXnMata/QJG4uR8WBUJbLLAYMvO/Kv5ZA5VkaIAnuOxUw8ADqhJOEm0w2OluvqLpXs11CKozKBz
RzvBphZeGne/E1E4QUKwC9s/FMP+J3yxxjAldA+FqUXbCVV7akycSH5FKQlSo1pfC6N3/zgUEAhj
d3CugV4ABvR26XA/6BDXxCLeopK/L/J52sPqzPckHu1fDAUACAgG/T7aKDJUXn0lNO9BKZhO5eci
7z4hJqHsZjfXP4Vt0PwhiEVqkJHlmBIBDTB5edZ0PeASygQQ3wVC/VHJ25sX3SUg0BLwwb+Yfz8O
qS9XA3fD2wlNmKOrRgm9nttb+223RnJsZ9tbqza1UIEoy49EH4Ldnwbg20HlSfNqFfvRqXMnIGe1
A82Fwl8P1IRUp1tpmWdfCPb3m1d+KuCchCHobpmWvB6rrOvRtBqbWoZAp6kbPXwIzC64oEL0/mIA
LGq9RB++gBC73o5iaC6J9WC1PnVNbWe0lbNDqQi6pMhZRk2xLiABTnw2JNmljL0juQbL4LCy0Ylw
eKLO19ayHDeXYh04I/Vh6oeHOrH7jQeZ+sJB+P6MYg+bchEhPhrviGROGYWGl0dIb3oGZutFkx+y
sul8N9GaCxM8saDSuZfARAVDBWX8dkGjqB5GgMVMUMUpvrSa/lGdcUIp8TbcmpHnjhfmduKq5Za1
yDTJW3SOkcWp2IZpO+p13CBaTatSbzvkWHW7xnoqE0jjIfKhJyu7bCzEZU1EXJqu7x48TdQPsVdD
kj2/ReRoby9bklvWmCMNNwFzaUcYd0Xq5FnX+Jb0QUEGOdMgkXRdCoEEPaAP6APBp55GW0P0KtGS
S/ZJJwKMc5kzG7MsqZmxOBeGotWR9mD83uuCrVEolQ/XDMH0VvveJ160r3uQ3ufn/C68qAaTQgCI
5lACG724LTAk0uauw0gTCZxk0w4xDdjS5eFWFr/Pj/T+YzMUfDaQxMyNg3wxVNUZoWvDmKObx3vS
zx09uHLpV+0buzMQYakFkLYSDNg8taaz1oPI2bvC7A9Ohh+8f/7XnJg3WB4HfxKpDwqI7G2siyLD
qknHj6iDPL9yFKf+YGVa9BHEWnLhUnm3rQD7SoYCDycZ5i9iaq9O3rnAvAYKXedXahltmjhBEFAJ
x6cgolISTr375fzU3p2+jAcQEww1EGf634ttbCv035uAE6OJPO9nyht9C9dD2Z8fZWn0gu4G+RD3
Jdgonh4vCmKvD/lkCALAXoJpVWlwrbU0mGkhlpnfKVCIDhjYNJt07JF/H40IpZcwQYJ3jA+icrv7
XIFSTZU6NKnBdPHm/G87tQKWKe3sQPBJvOjbj2vrGUjbAp1USfY7DIYxbucyiy5kjzJe3xwXEDTJ
f/gvQ4ANkyH26rvGPSozmTWjcpXGVbSOhjk9xnMaBn5V9/qVQWf3puVI9XVarzsLsQDlQhBrciLv
fgLUdL6DPLaXfK2w1lKtDIbWD6NUB+hpB34dFCX9A9267rMaHEIWod2NvZTzRIx6963o842LeIav
4yO7q5BsvHAtn1wWePKsiszdlycKtmm6kxY9OysoY9oplcpbYRJqRxsOfMwOSte4o9LYbPUCC6ep
0pTgwqH27iDly4DghCFj2WSOy/wDvCZ+cI4MzUSr7ypWY2WnU7rvwWY/z4o7EqOzdmGba+9HNSwk
Vqk0GPgjc4K/jQe7V0clLDOBa67x2Wxui7JD31DxC3CDEncLKWFv2AiSRxOGk1uKint0oQb8qlqU
1S26tnk4353fCSd+E11qaiyYTzm8oxc7IfK0MVIbmh5WY/RHGt36bVtp9f1skkIoyUwrbnKqH+cH
fX/gEZKwhsklALnCGn67EFNdiB5tCtUvWie5np7TFrhRlW+42vILGcSJ+XFlwp3l3gSg+YKtfrUH
c2EW4L3S2Ud5tHlA9LTfwB0pHlP6tjuAou5xNkz9gqju+wjn2oDBT31H3h9LLK1mRkEBTXeCQsQq
RnqRHGiLtrtsqnAzyws33sFWUI1V5vXTbadfBPO+v7wY1yRh4mKhsr2sUNDFskBox7OvIty0xgQu
vA6csv0qmky/cMy/P0rhfpGRQPaQK7wsolVJJfOxefLHzAp+5UUQfyp64+v5gHk/H0DQEi6MSLcB
K3SxcyrRIz3lMohQ++ax1hDjUcrI+Jk2dLbOD/U+NhmKV4AKuR4xkSWhREw4xGlRMvla32R7uzUr
VKa1mDO7RWEniifP/ePLSN6QGP7A0IK658gVfhWignkBrOwmP0DVfGc0tXKji8G6cOS9/05ylJfn
FqrmJNWLUdSw6Y0qY6Mr6ejD9ETmKcnT7fnVOzkK+TH4eEpSWIm9HWVGb0+McTv5mUbukreJfd0n
4Xgh5k58IzQk0GYH3U1RxpH//6sVS/HLo7qGaLWAdbEvy1pKSQX1B9OMEB9A5+HC2p0IP82lHk2F
EckOIPJvxxvTPqFjwXi5GysHI1EwCGrMrHDQfBovXY+nJgczzJFfiXR7qa7eZh1V5xb0kxJ0kZ/Q
N07U8FlVk3uip7gQ7Se+F+8qXhLypJJ309uZaYiv2fXkdqBta483E2aDXVT3u/NRcWL95F7SgFNL
spG6WD80aShRKnhRYJz6Ow9ik2TH+NpxJF39zUA80nifUqBdBrnSNw2kSqxAkAQtPtSigGlMuesY
zP2fn0hEA4QzeY/DsVzUXRU3H2I3UHtf9bTq3igtY6M4SvU4VqNx4Ru9aHm8TeJkbft/x9LffqTZ
jPTQdXh215UTHgdQTc3aANcMb7rQggejawd7myuahnyl1+CZ4vAgR66ucEj80LUqvbWDZEaLE1SJ
f+gk9A4HEm1wUZ8ukJ38KJSi+t1Yg473RppPjp/PaLD657/NUrKE9wDedfBroWaRBmFt/HYaShMl
0aCUg4+9LE5QkdHe9GPXfZmKDq0zD2FOJwjAsOTmrBz1Ng6wAjKrvwhFuZhSOYXq2ZJL1U88aCe9
GcAGgd8KdfJciDb9laQyXhjqxEaWeR6ZDooTpFaLqJ+gE8M0hotYZ3V6U4AvBm4YKtWxARm+qiKj
vmSmeHJEWgpIbuO/8M4w2ir4BEPaDb5J2WQfG3a/QwEFmGUIsv3GSKvo/vw3PXF8mCQq9HdIkujX
LY+PGQqhqU94eXplCXpsAsaHfc6FyDkxLVhJdJAgcZAELEVJugyv80HgEVkn2LwnIusPdZo0u1mN
mzulRRL2/KxORSr2igi8UF7F93yZ0+SJnth62Y0+tr7DKsRnGDCVDuw7ScqPwDyU77mBSL2PCIB4
iBvP++H2JEF/se/J4ajRcxNQdrLk6r+65tCcsjOkL3DEtTtt06RpsVeoqSMogoTecTSz6M4o3OF6
0iN9XdogIToULNc02k2Ktn11j7ydSgVywmceiMY2Ei0Y7iEs0XRhK8JXoE81u3p/4Xo+cdzLfhS0
NTIpuMbLwOf9AvZFwfbHnWJ1hYnwuPNyod0XhRA/z3+rUxFIxLOlPVhf0P7erpEnQgRX85w1igB+
RGVVozBnhdu/GIXN7NLsUxH/WMS5UDx31iu8iengBbusTcpD5SE/eX6UEw9E6gUQlkgC6aE70mfy
9QefikiopCCIceeh/UtkNfK4+RwBEU1R2tureYg3lE5h92kK8gIsLtzB26FVs71n2M+qQIXXIiPZ
Tk4a3luo2w6riSrHbtTU4dP53/r+XcVPlX6xcoMDXpZ79lVsjrFljlnJulPkmPdTFefHLGzwwANU
fSUyQLC9Vpk/zg96MrAcGq+oJiCKJJEJrwetkfcZSq8Ev9alnxsw/mtVBdAXenO+OT/SybB6NdJi
ei0VzkQtGakYCgwtwFDfRHMmLlRCTs8H5hdtawMax+JG7DsbRqvTjH7pujj6gW7E+hdpslWhe8kl
NZmTU4JmQ+mDTjF+R28XL0mDHlN5DrVUpNp2kti7plWrC1M6NYqsmwIlkuX6ZfZaOyMXhtWOvilE
v9GmqF+l1XhJG+jUwr0eZbEfU01ta82AupLzjnvsS2SqurGcPplVgJLt+VA4UZaGMi1LtASdx9ot
Fk5o5qSixC0IA+RGQ9OFF4RkrDgMYe5+Fo2nHUbDbb6MlZo9ISysHIOuj6/NfHLtSyeEjIhFKggi
B3sn9gBdSHsRlwMALk8xW+FPuoaNoTJiuahGn0fNaa6w0HkejNgvegDkcdfOK3uMQwRi4wvPoZPf
mGIROj4k2o6zeI0nfRCp44xCKN7v1c4atG5VokR54RZ5p/8kTY7pa2nIaCEaAGzlbcA6FdRnp2TJ
kfN3ruc8TB9Sctdb7trW9XXkEw9xGzqbBJX6H4pUnQ+QqvyiU9L7DhtEu5SHnwq6179nsVvNKnUE
uqjCdwPUpvqGBaCfgSywjnfi+Zg7tcKmxyVAiV4H5LBY4TQlLaEVwkUwGQhiByag5CoNLxxycpcs
gwmol6xJ8trEzuPtAje9QG5aRMJPyNlxCwQuiOyl7D09mGoKOBzLQmhPaPwZsDmS8k/F5uQHps+j
UwUmgXwnA0fPNnTm0BJ+CXX0UA9Js0a/vvlwfi1P9CHYKcCsyKX4D6zet9PU6yiF6UrRozGm6Hum
W2HsO3OvfJyAMl5r5QhfaEyGFopWEf3EgGGMVqii9/V+7jTls9Bbk05EoNDYjZFSzi7splM3KWsq
EQUORXHpIP3mUktrYPWDKihmqMYO8fAJ5ljn3M+um+/sEkagaebWx/OLIs+J5aeXeaUpK0LwNPS3
g4ZhH+tpzpk2lVm8iaMWEmGZICVrfdU65dP5wU5Fs8PK04Ygq4ZU/XYwvezhf01sFxrG+sGoXRwP
Eqv/i5sHPJ9rUNSX6oJy+77KSAYthekZs47YBwD+L/L7uRuax/NTObVlkLmVvTPa7RDB3w4SA6wm
xaY/AL66/RR0nnab4/BxKBRcOQPF9DZJYGDPogrtwvROfTEHFAPKtB590mVdkgbdkJRghHwjhAEV
Ia5+qCvsyza5jT4ubqd5+nR+ric/G008FPgA72nW4ryrS7Sg+UWjL4SHjyvOBL4yxMn2/CinTlVm
BJIOgwTULhenfBw1uitibfSDAF6o0Y7egVZMt1fhfV/Yaac+HmpYJsBWSkQATN9+vKwxbVDZKWSK
0BC3KRS9p8Dpit3YhMom57PvQyUWXwo9MP5iKSm5qrIsyrVpLnZApTotHVKFfMUY409xWRnrPC/M
C72cUx+Mmgb1KF5CqF4szvMZIns8ZAYHXYsoae6JHEFWvfT+5txGJER28CTm0JO/49VOq7iEC7vi
XTojzLLxhDdd2VNV++cD49S5SNOSRBIED4u2WLM6JCIbcxwhYWHX28dBFm1Er1F5VTERwfYvx+RF
zcQFjMvJx79UJWVoaWC2jJKq6GAOaeSWojdV2EJF7dwH3dQ+cTjau2AYh30LBPRqLhPsyr2ouM/m
+pK876k8D5MtEIU8saRQxdslNmetLbWRXZGJQN9mmjdcDbZafU/aIL6a5sL8peqz8ZV3Qos5RAsV
Ikw66z7MkvkvUpHXv2Rx4iVYTlRpNJPQ21UPcS/St4nXXBKjOhG6YMa5G6gZUNpfiqggY2GGkN9J
r+chjZBbMGY4H1mlXfi6J8YhZ/0v9s5kOW7t2ra/4rid13k4gbpo3A6QBTNZi6RIsYMgVQDYqLFR
f/0boI79mElZGXLvRtywQ8c+kogEEthYe60556B6pp9PVXA8+K1yTa9y2WorsuPyi1HAwyLZ/1Ty
6y9uXYa8RDUt8jZGY0evIggrdWMZsbYyXQXXTW9PX0naL7YN+hyGgBH4dx29w/b3D4zHPXH0Tud2
JRfeIV8XKuvxN6UDEoviTFsNdazf4jWKNyRjjkGK7zvoiPzez2KsAavE05ISUakn7pRfrOTIZOg6
ImpfJENHZ93EMEriCBq5p3XqTc5GaO0UzXTnYNH+/Zn+8kg0xSgZmQBxwxw+Ha6nzVGGW3w1SHc6
BxFUr+e0Vu5UA1bl7w/1ixsGpQyZg8sw10W1eHioZBDVECautpqQl/mjYw84deLwxFr3izeTy84N
gYVNL4X+z+FR3MYKm4aUMSisDkomz5bxYyTcrlqFAJwWokUbX8W6Jc1NVBRpceIkf1UiHxx/ubXe
reh2KmO79RJ9FTZ18wOnXXfdm7ht52QxdJa5WWzhH+VrU3EklgF31LYQTszPeqKck0K9LhOCVSIz
kl//g6vvqYvmjuL3Q0LOUPSzKGnSruISJPo0TtnKmWz9xOn/lMEcPjrU3W/852Vkzlbo8PxVpxs8
RUI+BTAGacghQOVpxgRpavMXY8KolrlNurV6l/kYuTLxPcSpMl1JLfZQAXdhcRUpDFSClrwYBXe+
1lr3XdIoERgut7gcuxmvXEeGoO33deSq+zr38E0TIejau8jQRbVJmsaJVnYUJdWmxEb2HI4VxmDs
bCVwDmUCMxrG43Q2z93Epr6VenSRxzgPfT7DNBKLMQEEyxtlSrd5iKKKKxVha0maEQGJKthOrzQ9
kmhcJJEdY+NKb60NWUJwcmFm7pqot+hisqr5YShnQVetIKnWH90akJbbm0O0BnkWtvt0mKo2SLBY
4LaLybvlp5Sk9uiDQ79M7dIh8sGv5vqKdJ/yS0PSm35WQM4pNlKjrQZVVVjOuukR2/hSl5W7zbQp
jZnIlIsLJR4Me9sPwtkuGW7Z3m06OZ2lCC5rlIeMq86lIbNohX4nioLerOy7cMTesjLHdsCd6HrJ
QHy5gC1QysRKH4woGa2H1JXzrW4NE6jebISxw75LqTdxB76LeBXNgRMMY+5Rp9mAGYh0jcuyVqon
y5Lw0HSn2VcTsn+4bUlVBtkAtrCgdZGib59qZa/01EtkD3QzqMjQ0nwRTd4Emyl0HcBxhujPMx0I
I15BKclzTMx2pbkp7eqoZaC8zTo7BXYThs6FsB2ibMxw1sct2CL1UY9yMfmtlRpXSTTFpNLErPU7
Gj/CCJxWl3pgj3FWX9RYinSc1rJZ7L1dfe4ZIfo68vxmUkW7xdWnhb1Tn/UuycTXulMon0FO9E8w
lIkwdAamBoTEFvbrxB37YrvFcN1oWCndfM4ZP6uD7rPTURdzpBjuVZNIYQJfm2HvlHjmfTQ2Guit
qGxbj6c1H3G6u5F7pbbSU84GQJrjl851W8sXBDbhgmxb+GngnXKxynrV+DEW4MxIPDHEtlca5UcJ
gdMkJAO/CukBBXesSjTWJxZLchPmYs4frZwwFkh7NEsCGoLxsxCVuyNbNf8O8ia5GbSxF9dh5JiP
aUJsIZIbwrZ9KD2xuiJUNGy4Y3KUurnX4gEeIoJBdgDQJJhKa0oei55cb5QSQ1jejDoUvxUhunUW
zF7SfLMA2pR+muHa9UOn6p9b8kGrs5ogrnTtiMh6BJU39Fvi/UM9YIxkXKfx6FkMOklDjNHTKOs2
82bpx+bEQwmmLid5KfUqde00DsBFXZm96zTKFKzNIR8kwZoU+Rlf2kJGnLRvDVsdggGN/pVcEkUh
vspKElh0qfmYoOaPfNepZpA4sUjS1YgGpVmjldLcnYdVWl0lnktBV3hk4ARSzsmNzrNM/jFBil3Q
h1gNAqzshUKEVlbsPDMBvZJUhcE4qukqetY2LEc/G2uiZ/RIAFTuFJ0B8hgnHXxhNS2q1eBavbi0
dWWwgmRuPLIolRj+iEIeF3goacTNiq1L8aQPKqTgrs9LsZ28hqdTV2M3R/bdh+lZM9gd8T46bl+o
LCwKTL/DFmGXZxS34+had0o81DphAzMWbUJhB22JvkwgRHUSY3uIBndiwaFD4aPSJ4XGKtNhO9oN
0aCMwux5n/ey0MQqJyUDzW9ngTWEBDsqoSZfkckVo3KrKsNsE9NGfK+SPZRj6oLgJpxRZ7T2f4sa
n52LSmrVy6S4ovfl3VksRfeW3ii00yCrr+3EzvaCRASSG4aEhYVEqqZ29Icp1gS/DXz9gYipijsq
K5XiRI34QRDqovVgsoRbgAY9Ahrj8E0XIW7syQkxV8KO7rhchBBo4USmlpqtQCRQmBZNvTLC9Btv
JfieQoHKgCDX92D4BVUnH97e8P/r1f0vno13xc4HBvOX7/n34sCcu/z5v825JhZcBkII947gy6b2
FxNVihT0E2+Rhvydv825i1z+bzOuBoeZ315ChBHvL/6hP/Di/ow9f18doZJYHB9v5TY7jA/7fVyO
Fi9S2y9hdihbQ8RNdTOnZpysqqj1MMBn2QiGzY9qqSQXNFhza0szbr52ZhaxnU0IyxLfqiv1VjeK
mlazmFu8C3pOaefkRf5lIjfOCRY87CNvIueLW6YzeV9hWj66BuZKvyMDV6sw3ZeKMwQdrxiXNA5j
caGHjWvCv6WALmoi4tJp4ofEYd8/aHZELF6U1bFRBYlshPIjzTozbwKzjzX8IyrrVMoKrohFkI4s
HS+sGmkKmTgGBd6FGwqCV2pZxBet2inDZTYkRbyaM1Un/CKbRO5bxuzKG0tNbHPHyzk2Cn+aG+La
qgno7ovbqsxf3Ng2ItJ3ncSN15qjpJDrndTinYAePta3YsAIdRF3bUt+W4isAZne0Fkv1H6ueh96
icVcP4U2S5xZYiUK4YCiESV4ZAOM8PM0yrF5INVx1IKqGXOiBYYizJdCAdgBqXloJfOAytmYruBi
6vGtN4fe88jcvNqFY9nHlyO2UDvzBwaVolkZljKFFt4DdBZ6IPhhuFsRYFakwqKBI4QmjKo82jSG
zhLSrcqBJZ0oC1E1UX7He0mYE1+M45RAMnx9xi7Z/1ABClrxGohnp1OLFlUcPyg/uc7Aelooz5GR
o1nyoR+PRnuR/QRBl6zN6VdofPB+LSAgBKLkLdTXM/iMTfKj7kxFv2PvUWznxGli0pK89CFUq/YF
OYwg5GUBT3tFGypkn4nsvEYZIXZUrE1+6TBwJ8lhYVfjFWiMM0bJdrUvhlyLzmSsT2FQzibv/87L
bgdC1Fet6dW3VdeRu2BDsI59OdjaraEY7a7V+2FdQ8p80KvBe2rVvHolCetabyrnUY2EMiEyN8zb
0mjyrzp1UR2YRmdiaELU+kQsEGqWUZjZU6WO6l0dYQwo+sr7gvQkuowiqrWVVWmU9LXllZQtXbEZ
EuXOqPqZXUWZnU9JZre+OVnt82CN1W0WD+azbjbkx+nEZYSkVC7s3Ww2Nu5AnFargFDKBz05TwtV
2Sw5HQYUvR37DFQbkpwidzQIiMmtH8jByzVRGtZKzup9n7UkUnW6fQHwjR9h6s2nyC0+9W+lcmaO
P4ivas6nqdTXZRGaAQ9HClSEzcGdzGVZBt5oCRJS9HpJtEpFbq+zIlXtc6fMIMWmIDvSfW0ljnee
JJpnrNxmaN1N74UyvcpUbRRrw67i/In7QAzfFtuSF+RyCJFD9HlWr3IrUuwvkZATX+80EtNJSJlF
LE48gwUsZlzpV/MYSiC+JMw6157SOjYZpbRO/HJO4x8pxVlPzWVXn3q7926AUDavrpa2zhJz7cRw
Zlq95Scl5YOnoKIkvok9AAki5Gg/QWUuinWj9pqKdqOdq1U5mULHXNHGkCKF1spAjVT9adD6BguZ
ZtQNG6gKKEjaiNTZxGaZFC+5jNNmD/GvFGdKBUx0TVw/gU1oQiIDrrE3xP2jYdfuuI3SvtQDo4tE
fFFXLpV+ODZybv0mrO3suzMUurgxq7qqNq1RNo16NgPtmO88g3kPQay1np03BenbxUqip4+IF+wp
7t+94W5+vjL+UXT5DR+ulf/9X8fNFCQBVNeAZkCl0YA77lARnMR43OlCIt9a6E+Fg8YCd1DT/mHb
4O04KOBpgTMQwmR6WORYFP2zY/ShP5Mg9lrFw/SqNfEpN+DS+nn/WlyOQgm3hM3TpcZaf3iUGSdk
ZrMlXiJRjDOsBQnQy6z4JIHb+XWVyssp5KH4/SX80J5ejorkBjsRHXim40etimwoPJdvaImdp63X
KqNB1pxK1JfpzGINQCLZ0kohVbWsvZqwncoARsxs7vPvP8dxC275GDReaM6TS48Q4egSkzTvwLkh
gDQqokcXfcQFr1qyrNyp2f3+SB9vGjp8i9gIu84bZe7wMrusm0mpkSrYRoV3D9pe28xyOjVe+3g+
dE7BlqIzYBBFrP/hUQonFz15eqFvezwP0tPlKo6K8ILs4uqPnwL0r7jHkRjSWEftdXioebLYGdpF
6Fv0ds5dNnHxoJ9SrP3ifDA4LUktDNcXUdnhQTLbUtvYFZ5fKyHFT2SSddmGGOv0NGtPSWR+8RXZ
i9qfJ9vGG3s8YScgy+4jxDOLVPJJUfsF1p4mJ+6DX50RdSgdZhQDDNKOzqiyagMu++D5syHK2Cdj
qk3P074gk7cosdGdaMn+6pywZC4ipkXMdCzwtjHhL3nvnp/astvoDU40lG6ngFjLh36/hpD8gqzI
pmVvLnH1x84Ch+EZDiXT82OrTHzZx+m53fFwN0rf7ctC/fb7Z+kXh2NbgFryDQFjukeLh9O6AKGl
DfNZKMnjWJvGuZJ5+nnTeeWVMU3mCQfkxyUSEb5qkMENTZC9zDLmetdXjuZBqLWcHB8iqO1nbfRC
n7fy7V67mmyy4vQ+P3HEj3cJR8RfxwufZQ4twNERk8ggjYsj4sAvN7NTjz6vCC9oVLjmv7+Yvzy5
ZdEwGF4zIFjuoHcnZ5mF7FEDOD7VN+lz6TBsgOF0947blJtIE8mDIwe6XL8/6q9OkJufp2BRBKPf
ODxqY2cRK0jn+Eyg+q1COvxar9J6I6tMbn9/qI+PAC5/Vnd+pfnOF3l4KCdiAaToBa/eR915ojhL
nSn7s98f5fieXN4kqF+QP/IPnoTjlbcF1T46Ofd81sevC5geMX5erNsp669zSwk3/8HxHBI8kIrw
Aj9eR0QYZZMr4N54Di6v2KSx36HreOpZVjrfdKL8xGX8eJ9QG5C0hXKDFzfckMPLmHSzsugoXF9j
nkF/xab01mMnvTehte1Rj5PgP9k1odu/P9FfHpdVRV3OE9XgcuHf3Z/t2GvN1BHAWw+5eZ9VkxYU
GbGxRWO1XyckwXdKSYf/9wf9eM/okIahGmNcWvSJR7enmXiTo0g4YG3S9NDNM9V41Wndrn5/mI9P
AQwRpuNMGkGIMvA8PLeM2ot0EbItbYV4Vgwl31iDyq3wwHb9B0fiK1kMK+QAHJu4e6E2U90gOyhV
TX5hO91UvjlLLEzEJp7S/X18FqiNaYQAEwHaDJri8LRGO2o6zaYJClV7q2ezHSjS+TpEhtzSwjjh
Uv34VTEAX9iySE9wtR1bYYRTNuEMfZreSq8G6hgSJ2qV3onr96HjuJAydBZlzgjRDf3pw3OK42rM
4sJx/Smch3DV2QPpyN2kd9PKVsrCI7rb5ZoKCN9PSu82xB+qxMv7hhI71Wbi8bCWqAczB7hTqKdc
Sb+8CEtJgV9miZ04+nQWO81QGpy1U9l1YIedupns8FSOycdHEcIWFiDe9gipWHsOr4HLDDl2u9z1
Y3hBFyWGz5tIZXakubK6m5y2fkro157wm388NexFZEqgrkI+y/kdHnRQnLAjcsD1JZd1G1tTvpJe
Fp9Y3Zbl+X0Fg8EYXhkveVSkPB/HsnIng+CgjNL2m6lovlrJlCp+kqV0ohLAWPWqASuhXMW1IIwN
GqFxKsTvwyODKxNZoY0kj3cUkp3Ds3RmmeStXXF8oj8vumimbWE22ng2FlPKrLpNTnkDPqw9HI9H
lABEimjUcUcPaecBEo5Z5v3aic3iwQzLcPZ5d0TmboZU6Z14P374Ghl+22x8kJ6jDyUe5PAE9Qqu
i4lLyddaOFdeiNYHY8Ifv6SWo7CiUsRjsEKmeXiUrBl6F0ua5WdpKomWKbWtlZoy0EpdC2AKVN/q
0OpPrQ3LfX9487Ae4HRhKEK8GjXi4VGLuQ0ZipPbm3oRQxhtfEps7XPhOVduLO+tvH81wzgwnf4+
Lu3u1NGX6vPw6AiAkB6i61/sqccPSNvO7aBNmUW4rNWsFRNEYRyJLkhna7yxa9poTt2KW1w4w1Zh
Un3WBdZQm99+/4I5+n6pH9HgLh+Dio6owmPpk9DKgvkdyHrhFKAUWhJ86IX/oY7l7SiAaRcdvbmA
h44WgyyNprlKQNNYoPCCpI4JF5tT7cQlPVoMcMwT3MM3STKiZiOYOVrnkkJHxKwPTeARdQ/EBtfS
SysTNwsU3WimF5DOg9jIuMYuO3RTNr/8/loePZrL8fEALSUP5fgSn3Z4P1l6VLnxjDzBIATuE28O
EtnhxY36RsH93v7ZjpSj8W5D14wWEr/2B3+eTYssKka7DdqIMUTKpQcIkoou921ncE+5IN/qxHe3
K4dbLOE8LQR2YIkwj1a6UZvDJtGqPlANV0EUovVeMfh2I51h2wMJafedYPKHKoU8j3vEFzpx4wWd
+a3tZUp9ZTYec2wMW31vvzQqZomV2UOHXTl6pN33dpnH4G0Sp8JnUQzE2DOR7JwV7jv1ecr0Rl2L
VKu8DflwRKL6LZVz+RQK1RQ/v8X/nQn+l6Wyev/7/N6r8h/5S/F/5D+yl4JV5HvRJu20+/bfP//e
z9mgYTHbI/aW18GSw/a2f/kZ3GuYf+F4ZwVBwEC1gRr1X7NBQ/uL3QemeJ3h/tKi4cH9J9XsbaII
Zp1IFp5bSvc/GRY6x2Z1nTKAz8S2kZcjt+txumTWDygALLTbRGfuRHJRN8ZVVJWvZaUD1NEzFoXk
hjLgoQvdPc3JPVaMy0r4mZmeY+mygdeoX5xKcwLFRhdhjN8j5hVTHl2YASy1Ga9cuNGSF9nqzwzm
p8BMysjvTbMMRN++9Ike1OiKUrhMs5QXhQWVBvd8oJv1i25udf1M3HniGmpDgzTB9KdqE7pruwzK
vVehnN5a7r52b65bRimOQ8h8EMcXOEK6bW2ucwOFyDpsA12DC+Ir7WYSvi8dwvsZYMBY8cdqrZqr
qrvx0ltYDkn5KRTnSLrqMrDC1TIGTelNbPX0Cg6AZ+6yu+xOrJC/oFH5UT8Y6qf60lJ9cHD8aqS8
j+eLbJNtrEclXE21nz+707a6o3eCNOFe0QJSg2uIKMn3WPtU3AHjua+zq1L5zNgBGcjso5GKfMUo
g9nP9OqyFlu1cbezCKQybsFWwJcb/DifV7tsvMDQdWZ3t6WCqG1Td7DjND8rsgDDq69tCVJsddKJ
gu5p+qo8K8/TV/Xtn+rbP5df45f2x89f4xf9a/tD//rP//Q/xAtT4a35tf9hfrVYk/xB0Vm/Jhys
m3DaeNs6vdABg5keXBIIDEaH7WifVflzRgb/RqX1p5dfap3IYtJuff0pezGNoO8yP73Hgf5pVHdp
C49n62tBuYvnNai6Idp6DQaqa7IBNWszxCuEM3Z53dTBOF8jesHrxM9ytC2/LnzI8tptzhyGKzPT
Ohhl/FJYm1hZY1/5MgZuj/488w0UtPuav70oae/GYGz8zvO95z4wr/1mzZ9zX0pzDTXGed7mzZmo
GPhdWxUklmltqNuoCxwnsMcNaI/phvOMie9HZtiuYJANvnk/3cSvobrx5E0OlavYj0jozkMiW8/i
Dr6IXGJHP0XK10he5/aFvsu6TbTlr5fx53H8NBrPVrG/sdWNUJ64VSOTRZ7EPMA/KwIJgoUo5U7l
hjgqgsFIMVkYOf0uTbEDBYl53liNb4w3cXdm9Ft1BqO6qpV1wQmX1saB2nqJGiZQgFAFVbS1wksj
vKwuQB6MG7AU7YV7+2zRlvUQQMeBd920+zgGisnzHUz6vVRuZL8Ym2npNyuh3jAJHH7E98nV5Wqz
clH8/djUeGKVq+HlUvGtxKcJ6wWFGczzBuxeJVe9GcgrMiQk48i1Z1w0SBDules+XvMT9WltRWs5
rUcAXQtaTr9I8x9h8ojUyU8nRKwXQ2BC2kO6KJmLE8S01S129YrlW0SREcIN7KcImkTFJ6acefF5
BiFRS14hNYBf2jfiIm0viqjzq/TCY+8aMjnls3nturpRX6hkExSDnz1gS5/y+keK4Ciagjwb1w7l
yKeZiiGuSA4hRt9lgbnWzb2Q6lnxDVA2lDUiWPoAeMEC+QkQlfL/3W/XyBj4aHyjwh93cIMMpj6B
5jyn4RTEzndvUB5bARXyLKt2k3G+pGlkle9G97H2aLoWZ7ot1E1afC7Uz2q2rogNuHJfdEHXOYZY
hHJs3g/ZubEgwtw1u3S/2HTZjTrdowAwq00fXXSXzuPAeqj55W1+66nYnHyyBZS3/1Fcd5fy8u1f
8+9+/o7K8grfqfDnZUGDLPDzv5YM5PfykvwSOexYGOfz+XECqhP5KYNnZnYrAmlG372pzSsrDLTp
ldseY6syQojJmUxfWVPGnfSoqGuSr5OOZ6om/AC2oYKoI1MB380rCkCnUYIo2kWVwpaw8J1iJ1EA
YmuFlwykcdrjrYirXWM95OtwWA/uKqVzLOYONkxoPwHclEz4GQFzVQu6ZwBusJtbaHmLV9cPOfIK
2szs6YHb4bVvvG0JvKvzmWl71VM22JtsVaCVdCpAV773Yl+I124I6lQGJmCO8sqOPpe8HkMGZ8UZ
FaPjIFnbzFfVRApKALpm1J8KMq5btgdRrzDTHdeJy7ODasHV5/WU6jctBKcclYVSv9CmWhd7i4c2
aR9Na1xXGNK81trozrwWZbjJhupHZGVBhbtcp6MiuhLA5rBK9YdQS195sX8RGdOIURl9E90Kqp9V
s4j5SWgJOztQIZDM861aMpGP+iDyDN/ttKAztZ0s7LWSVecLK8ia3JWhkOBZNuth+DFEF658TJVh
a9vAqBI1xkJyoxgEDcaamfgMtlfmlNwmVmGuFZhqYzLTscfo7GsS6pN3nY93WjT6xLKuU91EBFqT
3OgwP6ii3B/6eaPQxFXGZ0vrr1KhXUBluXay8XOe2d/0wryIzOu4+A+q1P9p/IglToSZz7+vQLcl
pec/7rrXb4lsm+Rr+74K/ftv/6sOZXy5jMDJ3mAr8ncNav1Fr4J+s0Ebgbbs+xrU+IuxjE3JSjOQ
MZ7LRvifNSjwCPK1KGrfgLt/IlZbCur3m3rqT1Yzg0RDfsVffJwLn1S1Qm68pwZ16M1+ndsm4Fec
xeRa7no32wigqbOjPZLaf9OYlOBRt55K55JmrLkuW3lu5fZZjteZ2P5rRbH3ZW9ekfJz7g7pZ2I8
r9R4fgA8PvIadPYZrYG+kWdaCniu0F8nNdo3pvqpNHExKalXBHh3v+UMv3Iiy3wAjrYLTMWX+bDN
MnBXpRCvTpra35Fhy0UqpWsPI6DvrWXVKEjZ5+1712mDQWjGbowZk8DF6j63KXEzhp6Nz+oUwjOC
gBYo6NZuY8TbqXyJUnjw5HFQWVT210pNRsCkFi6WRub7yBv6TYF4+RpJbHxmColEoKJNvEzo3B0K
sIwg5cb+BAL2LlKt8is650XXjW9K0VXzqhWdtUGpUxAhi2GFaNMaNFVauNaZWjiPdc4yOHWeGwiT
V1nuZsTOWA3yFLW6QV6/M8SY+6Go063TNXcVZiIgfBLvdRaum5I/w5Z2n+YyuvXyatfWYCpyllUm
CkFYpluvz9dZOe2GvsQBGO8nGHNOei6H9NwVxc41mqDJQT+1u9I1kNMV7P5L37XmqySp/Wqi2BJh
/HmKev5AeRWbvG68pmUPUslXK3I2hd7d8NV/Gat5PVRRoLlPqAE3s1f7iVns5mwrqYUU587JvYAO
OqnbYFc5JxNdj/DsCy1WyA0au5uinoovFYBhasbeaSV40Kj6Ko3ZWgmLElUzK7nT9CL9bCxyoqwI
rzD675o5azZjoT6PJIM9LEw2aFPq2RgKcU2WlKGUeysU383+HMbfhodt4wgkH4o+p8gkrLseDRE3
8NcmldkNtY11JrtkLwgVTEM+Yl73CvZG5k5GP21SDds/ZNZv3AdKMDtQ4PhYKeLrsDrPs+w6Cx2k
cjrbHllbFyPxVTvDnFB1qcANnVoyi2yja3OeCz9KYxBi3vBEv9sJ3laiP2oL/E9bcJc8on+/2m6a
78XX+B83dHmK7/IQZL78zZ8rrUJ/8C+WS8g7S9dniUr453KrMEz4i8EULXieO5IN3623ivOXSwgo
AiW64rxYWZb/teAquvMXQ13iMFBlMIDF6Ponu/635Nr/35rCJYuoHEkXPgb6qEsT7rDvhtlGaxMx
TJcDocebRft03g6iu3ahbKEtH/ol6W1A59a6bKqNed8VZbHW1TRbDTC5fWEtGOJMsrqZsbpRbKqC
DpHevrZVshcwE9wnua2sRDF/bsbuoZ6Sl0GM3X2YduZWBW7iK4hif95w/5YPdKS14rSIIke6QINv
eakh2Tk8raGOvLKCH3eZVbO7w+OgPlc9RNBmVrZvH1RFixxRI4LzTVD81uWptu0b6uHgyvIJEPAw
OcJsvbRUDz8CbgFPGJWmXs5xv3lyWU5YU/CtnvUpOzK3GTfayBpILI0ePWnEekHXxpH3qM5aeYtw
t4QvDWNo8NvSm8/ylJwbnyTg4onQHPEV6Ut+LYy02w+GdEAHkva8Gw1sPko8i52N4fCiaWpMLlnp
Sd1vOzFKLBu4FzQ985aZhEJaeUqf4d1zsNzvUVm8VwoeORK59NySTM15UTO5JneaW/798Lqp427S
6ma8zPF3fMqitp7ZpQMF9ktT1j+0BL4mgF5o2jZeh9gfCUnZj5Z2Hes1HPCB3g9b+Fx8cQAHnJxb
LFf98FvheVrEf0xOqXSOg5tEmggvGzQd/LXhvRRZnC0E3DTcWvVkfjFSkHJr5NrRtYiqcZ/1HiYP
5O+jb8tqLNk5u1nJViIN/2jkt1w15F5kDS6tYuRJx4oNmUjPThs5XBIi/9ymiGJ7Fx/c77+bN1HS
4dkvqRDwnJckR9zUSwn2TljQA21uLKWeL9VCHdHdk6MNHZBn14rv0rpu90zr5u9arCvreFaR0eaZ
0mxywN/3eVbScrJRX4PElAQpzdQvJEKabDvD3MBcQPzVfYtJAAUqAo0rW4pkZWhTC6SzcG9zTWkK
Ojney8SoOmJpIJvJl1pi3pmjmz87efOcWP0cgVrN6YCFMl6ZLRFeGB0tth5hC1SM6oIDp3b9jRsv
XTGJz/7QUbt8EywbLL04sZeQ62PPRDMTvCDQUV8aXdk+6elkghOdChorUiPqG+UFTS+735hSVHZA
D9S5s+M6TwNJiAmU2vsiMBqR0SX+1+vlV4/V8tgcfnXsbrk7KLdRo3zIVJJStulQedNlUfUSf8Ws
X6aTjVsQ5uEuhxgYKMow7OayHz7Pc1nT37ScsylL86cTn+TjI7RI35DNLvNpxidH0wwN0qEoKkW9
VMayJgo+s6KVORt8SUKa7KulAcw1KkXCCFKdnpkgNjRPJBcwHa2yWqc2zxI6gtFe/f6THQ6UmZBx
azM0J4B3Gbkax7IIIK5tlLVhf0tI/Uulc5lcQLGBytgJMuKfxWe/HW3R0TLRYeoKCO7oMiijBcNq
sNVbORr1FzL14k0umuLs9+f04U1GhAQlgsbeyCVwnUXi8JFVlpZ8R6TG7aRKw+8p9NayzuPzOQSO
CUVS+mpuPFdOmPqId5JnkQ8nrWfLqby/9/gMSzFCnhVbM0qZZXj4btmYPd4KCDum2270xq0ji2oz
mKqkKcZdGEPg7j3n0pW2OHNCXfctrw8vHTe9yvm5CGI8p/ZVg/za0AxPSXKPssaWrwG5EgEUcBqg
EqBVPPpsQlqdnoVA2QsNFnZrsujkCfOHiXCIWdQqPLe6XFdxa33CSEQ3RuusdZpBgenF1J64BZdy
6fBK8WmWKTxlGyOdZXv9/krhZRnHXDWyWy3Xsq0V0dgyRklbbHXVRqZ9Z+XmGFhGqJ7QchxF3f19
Gd4d+EjaYOpEt+tCzW7HAQK6UUl1DYlKsI0u6ocQ1rGfFOShT06trjvs6UECRh6VcXTqfv3wEEJ0
4z7FUkxxSsb30RUYU80csVvGt87CLg6piqGVFe1Z2BkI2ERR0reWaVAoYUFb7ktptV8kffqxsduH
AczrjegS49Kex5mef9ac+H4+Pk4LcG65mdHy8AJ8u47vbuVO8QzSq0Vya0RdvBpDp7lF6XlmIeA6
RwLCIt+o3ZUQrXdu9+yVtaiKTnyG5Y48uEf4CEsyHvHnVPFU3of3iJsUIjbKIblVzfCqniz1k4lp
d60aTrgj4ETDHxTGV27tVDe/X0t+9dXYyBn5SUCu2HQcHljnX0f5HHLg2kIp0nF7xDl4W08hcAR1
anbiXniTYXw4U2aavO/RiDCnPDwgiVs5s2Yhbi0vI+E6FDSN7RDyOc2dXdLWk1/JRl/nXRb5gz22
QTO7yXZQC0L6FKz5ozo8w0buNlNTF2urH2jKaFFNJkIJPbAKp2cZw0u0xvaz3VQaYGgjOhE788tr
9uYVoRrlkT6umDAxzU3SJbd6B+lbSY15lWTiSWiLszo3zRMV2nJFPlwxYrt4j2GzUY+dKe6ohh1a
daQrsXOPZarfVrkbb9Q5fi2Fd1F6ximBm/ZhcScikPAeQrUoiLE2HO0ALWATWax6ya2wmhGDuv6k
Nv+PsvPobRzp1vAvIsActsqSZVN2594QHclizunX34f+FrdFCSIGM5iAXpRIVp064Q2Vd+zonxdN
Fa3g5tU7AANvjv3iGNmL6ER9zupmX4Iv2Kpg1Hjz/3WjIjVHTYBoNDq4N7LRqW+1gZQRQ5Sqt9d6
Zn1W1fYV6ALW2h4EuserveOGr186ItUTN8ci3YN3OzsXY5tHdTPU4hUNEVrsZYeZ41oyfFVelf1Y
/tZT5YJo126UBDkOeIp0JQLJhghWBeO+FZJcM/Y8tP5gfMLONP7B6zaWhFNn43kiPNcvUE/24ATS
ceaYJxLvpBDdGL6qpNtuC6jkU912wTFwYtxA0xwg0kqP6e2tGjsmte47EeERyVnbKGaofQBS07wo
Thz/sv2igWeqtGIVVSZsf7VKtee0Noqzb0rDaxob6tfH71ifzsnsHYMRR4J5Mg76H8Lh34vRsr2M
XD/1X+N04pcWdrGNgckeUmdU16JRtA2pvLpOUDfc+FG094ZOexqqYfgKaMU5IFymr5oMLYGiL1Zq
EwYbWamDNYTLjRnQhVTtqDshVMB0WKLbVeHjhorCEVSxt9FLRtZZa+hrSt8/ftpJJ6N8s800+uAZ
QAd0HYlJtME/9FGtvgQI64Ob6/NDVyT2rkhNJla1ox7VOKz3dkMFsvBu7rwa8LUIhUPEoc0/z/CG
SPatfpQuQ85gUk2qfJMao1jADL9fK/MvMNHKaeJTmvNf18HY8SsFYbLEf62sYtjoRm4d1RRPr4i7
iFGR4jMTLeptJSnjh5BeES1D0bhZ3n3EE2d8BtGSnWInRnRGz3+oVvIJgLq14Z79aA79N69Lgu3o
J1v0fbt9odbe3lNp7ugtn6QokyWNuemlzJ5mAnBNtRpMKWyCrp/GlpuhZEdJFw1c7mos1fjijEH4
6/GnuZMuEIdAqDKTgFzGzOR6GU/K6TLJZnIRgoOFAgtJrd9THWupq1e1Szfa2nWIPmzsRH42SiNZ
uH/egW/XD8ov4AEnDySuBWf2C+QaObR+MJJL0VofRb63jBcJ2QfrZ6gH26K2thUNdIVZejfsyqE/
a4Wz73qAOcFfXxXIozoLnYr3Z775RYgYa3idTNySWf4yFjHuaHKPSicCOAfNo/ukDELdjTCg112U
Jk92JqAaF0VC0KnSfVqbI+Jl9Pxlu2bii2jqZlIq+i1VlXdCDTAB62I02xy1GBKuyF5IuG73ynSZ
ULxAYwL4N4+cFko0uKnpyaUFSb4dOgRnhBMtXSO39yjfB2lnvBZBNTMSu94qsRzI9WBoycUO2mof
NczbY0WDbz809kLEuE1KQNxO6TWjOkwl53siaIUpZ50TXlAN8kFN1ObK9xIUyC01XEeavPTF7zza
/6+HHuzsglT1MCxbU0SXMLaPwoa1rmj1UxU5h0BXtrkWPKd2fophK0qJuRLSoWjTfacNqE8VJ79f
yA5uaiyVRvp0i9BOBy36Pkf8J4X30RAo+6GML5gTBit8ubBfC4N9hxjCAUFnckSB6glpvrEOpd7b
LoSEe8tP81SKfrp1VMPX39ko2zQujD68oKgz7k2rLD+gI2U9W1p3CtCeFwxztOdOl5pJhaxxDtrQ
vSSp5J/TtorGlSSwlB0iHPp8Gb5I6qk9FPHBf3ZqQHe14n18/INvyw3slqDwwXjUIdfNkb1Zbnqa
RhPtUo2DRvpiJ2uzDY1NCtlh7cfpuKssyWWcttRtvBM8aV1o01+AVye94us3ZcVpx/7wggsNvGHX
JeKttXVGsK36W7b98UutwCfRSllj8iY8VHOMZCGdvt24/IJpp4D5hykyzVj+zTrUooeq047Bxamq
tzQvVQaUao7ERpouvOUZWWZKz1iKN8yJ5C6HHHy91BCGXZE3GUv12QHNtm5CWWnPiDNXT1ZSveSp
Y74EWAHliL01ubfxSyde07B/aRhiLzz3nW8+ycgA5ybwoSs7ZWP/HBG1s8yx0QZx0UZHWnl1VL3Y
ZmS8qvb4VTD0Ls00+SAncbigfnobaSduBQhyEj38Geci99BXi8JSq/CieIaxR5rKWDtq62we7+jb
8MfXnNoLdMWACrxXNP88XVahsBZpaXAJSyRdndDv0AqJ8u1o6h8qZViQb76zh+i4ogaKODWh1p7+
/J/V9MKMOsyLw4tUOB/jtIx2w0j/kkZCd3z8XLfFH2XyREgFaIFU0HwGUKpF11dRHF7aTvmd1YO2
VTy1/Ozb8a94qOXfBmOmhWh27+FYFFUiEDjMq2ZpVFYgO4cfjrgooSadTZSxfceUDkCB/jx+tjvf
jI46A0288ihg5tzNIOsh6XM3u4VQ210e1+bBFP2fBumMp0GWlmLPnWppak6zN0hReKNzw2clxygn
hQHjjjDYnkG1lDs7EOML0yUaHobYFHbYHoLIGs9MyQAOMyv66iDbWYrCOpaBpx5K3xiZZSDu+At5
n37f5P1fLeijt7DImcSPkVhQgb7z/QlV0yYjhXD4Ktc7DWVAG2nOTHPL0gKJ3Obhq5Tp59oi2UxL
DI17J6sWIsXdFzVxWJk50RRCLvV60cFDFK5uCtU1kLmdQDB19TFq/mqS+oeE6lDjNhRDJNaTZC23
To06olhZ2Un39lWarCKj/WSPmOp5tbnWPeUQds1CTLl9KwQTOiIGM4fJZXH2VhIPqZCQ6/OiZvKl
aZy3qpO1lwIwkC6XyVuXIvzyeK/eRrGpTuU4TMUFPdVZKM/zapSKwvMvNNJCpLNSexvHSrN/vMpt
yxZO6j/LzNsOyDMjD2NaPoSlSaUAF/j41BoOwke28tWMx6/YJ+8TXzqXev8T3fylccniD5i9WUQS
J8q941/YHTsJ8U4Qu8A/KQp3Ta7uWid6RmPga+KdPNPfJs7YLGy+26BAWsJuRw+N2EUP5nrvdV4R
6SiBEX0KrVt1IWsNzV/F19FAr748ft3vzcbrsmVqocCggPSPEcY8D4oR60QmVPYvWhG+yQpJWJyj
ljOkidquVS3b6UNYolsp+09TM/qbIhf2U62b6UGvCMVI9QMEVXXnXGGC9zesc0S3ULA0Q7DAxZ+8
8uixN2Pxmf5CV62kwd9LVuRZK13vkyfJCYJo48VWvrFoP2+Fr5rrpI+H59AOnJ1qDNGLascwGtrE
/KlJ6FTW+eB9rQfFO9t8pIVQc+/bc6LwKGGQp0JYnu1xTysaJ8qFuDTQtE9mMv7BWLkAVivttFZt
ToYFNrMbBZ0ty8+2DI6VT7m25Ol3m6cwzaSspsRGgeSGYVwDQ7JFqQQXg20IUi7668ACBZfXRWeq
nGKj1M3vJK7lv483w511J94g9FcH6Q6uvuuNpxr96KMB4V/w2x1WIYn+a9bY/ps3qBeZJO7YJ2Z1
SMPaWhC5uNNtZYxHu5G6jZSCGer1ypnUNEXBTOEiq4zu0LP5WyP3hruAGufQQYTgbuw8CC3SZ7mv
nddBHdS9QjBywxoovgElb2Xluhva1uvjd3Ing6WvSHylFYryDIIt1z8Nbbpy6hE5buioP3J6Iev8
i8oY/qtJp54BavTBrKNzY1JtdmpyaqzoTxUpxfMQ+UvU4DsReOq40OqECYgQwvT9/sm5srLyS4yQ
HVeUUf/DQddrJVtjtLALbpMf5oZcLSQ/9L7xmZmtEguavqNnu0mGanYc9OcKgfx915Yogz5+uXcu
MYhdVKu0cAl0c7NuNR01YaqwWRLabdvIacOdX/jpqrBMXCa1rF3HOXSPx4ve6R1xwHl72NOQKUOr
vH7AFMlVswwDx8ViBDiRXurGusrwPMp08S0aSvgjrRmgYDwQftHn8zbdiCvpaAcHRy8KEIml5ayr
OpdOqCw0azu35b9Vo39e+J3Ti56FZiByk+X1VK9QqF7/zrGTinaUE9v1OzM5ZCr2mtEA0aku1eYL
AeRHCr/s3NcD8ttFZB/tQi7XYRP8Wvgd0zrXvwOpZ04n0B9zkmmZ7qt/tp0TSZJSF15+acY0/2Ia
cXykgAxJxUr8dpjtbkyKtQOawJ8kfei2LXn8ph36dS71KT5Pw1btQ+PcSXDL6jEWuz4PslU69NJT
HAfSf7096T6QLapkbQjhGPOGrmLQNc8IJhe56BtUIEo6/3X4yRmB4PeoHC/sppstzHI42RKnScZI
rGcvJ6JUQFNG8ymhmxC44JjAQrILBP7SeGcGKYa1qhYvxMubQDAtir4MQQDeJDzI6y9SsoWhKrJo
RydmTW8a+c06GQ6PP/z7WP7qw2vydCqnRoGJKMlcvYO6FU97OUewuQr3tEloa6erLApXTXN0hDXZ
zmwSf981f+L2KZOOfSS7qJQiVMScJX+S+miDHvKvXnT7rAh3Rv7Jgwqni5Z/6ws/9gZgR+rCmSbr
JXjhoT2XpChTSx4BaktuzeBgayXtmzWW4X6qgz6CV4sOsWgk8OLOG2LYgNATNEvT2GN2hTplOrFC
rIPA+fb4+CXeRptJr4a+GHAVfhUtsutvRUWOjOkw+JeGafrOLz1x8CmSjmVbruTAjA56zjSYksF/
QXYuRCuIU6V3QbOvwSv5q9q2m5VT8tLqQfxBAb9/BXY17h//zGmbXn1qiAV850kWSZ4aNtOO++eM
635e1goiEG8Do/ldkv7061dQ3ekqFl2yebzW7ZVKTUWiwQFl+AUHfBbY9GiMyBap43LJNt0y011L
9N2qCFvSRj+3ToFZqU9TvqtndvhkBoq8YpDwU2sE8s7MG3ePf9BttYeQABedSl0MK4BQe/30NnKo
pCCqc2n0ytn3TYW8PEUfTUqwQ2/N2InnsnW+TVrU+862y62VFaq0gbzMNyzQrkDa01t7RlF9tEEE
/YKzQTdY9uqy2CJh6a0Gx/4LOhhjwce//Oaz8cNpITKDIYuHBT2LPnqUj6Mie/plDLrt2AtIxmr2
yoCO64IB0H9fDIgkvSySkGnB67cEHAvrZVw9sEKJhrNpYNjqpUwba0SwDpUTqAvr3UQ5Ho7mi45C
AKeUvXK9Xp2yAZOu4eFSvCVy1cEso5WXotzdVdiF8GHYieDjrldJEjMvkDvVLwip9+s2h7aKfMWS
ttp7l+rqgBEB6ABO+grG1KKbbTFwyWEcS711wbGnPctS3XxCXxL1gqoz3mwtlel6JlQYIQzNVVVF
3boG22htOwlkzLZRGhSbgEq1l4zkxIdVN3h/rXqwvtpD5X3omhKyL3JCkLynhHUdB7RvqOLkLl21
fWlvVSvzX6wIUzWA1WB8RF9VuGFQ0h8GvzdoFaoSoLkhg/hDVpIcw9LuV77E/6+BTOY/nKA95DJt
3LXjlWq5RsU3yFcF0ncSRPVY3TAg8bgAwTpGuckJUSToo+jm7Dw9BmSe41oBr92KvY3EtbWkD3lz
EripEAcCEEhZjkT4LDemahmDJnfkiy5SATk0LVZ1Xun8qjgC+gYu5fFh0G6yIgDs6FohYTP1YfCh
vd43dWJEbY3xhqu08sm2vimt9r1u7LMIYvDAJf5V0O6/Z8Hw1sURFh0x8S0+YJcGl3JNw3SravVB
7RpoN3+q5m+sw37hDPvQ/Uuxyot4VzNVFp6ErPirxowiCoOnnEFSStMukT7Z7VCvGce8NhDvMyXd
yrG0qbuF+fhNMTA9JfM/1OzQ6AMjff2UDcl7J3f56DZDS6WvltW594v4txjbj49f6N2V4CT8bzDC
aPd6JTTBgtYO9NFtQ2v4wpAbJdEKblJdL2lU3labPBQNZYpcWB5QIWaBDESggpBLMbqZ0YN+1H9V
cfxqmwABs7Y6iDbTVvpQ/xWlh8oUBNgwvnRcyhHOorlNA18uFjbTLdZm+kVciuSR8Akpia4fHmUT
IQ8Q8dygghsXoSd+zFQotlatw6UFLpdvS7U390ms2OcQHbouNU9VAj1A6zFisPDt2bVmbr9YWq6i
Xh6XCwP3myiJT7hiAXNFbZOJ0bzdn8kUf1ZmKS7+HeHRsAsywKi6PN4CyvSYV0GSVchrpy/DnESf
KEP/ZiFt59SwHVTZjaj7doradVhFObFx7MhFV3Xg2d+azLkgb6YezBi+tTfKYORgguxNEYSw4/PG
em4D73cXTIgoIQI+JXywVSvpi7JZd94Jk0N4HVyJkzTI7GxEoZ4reiA1rmVyC7YOSsWWLoxdoowq
tmR9FZ8cdOefhR9Xq1yv5D0VfHDp0zL47PlaecG6Rd4nGuZ/sgyWTulTFIfLEoEHpWxgweeVgwJX
k6xbBuwrvGP8fdtYkrXS/JRHynTaZnIsr9BcT/ZILu2cNKl+RWqls2fkxjsWhuejcTHU+9SJ4bEp
HbybwRI72gjqkX3ebYMaefx+UMWJ4eOfZBDNvkWh64MYOnsnoU6Anq/DRswV8b3rZcetc3RIGej3
W681Xri1z5UWOrCVk27hVLyb1822A+wPg2H2VHySoV1vhzxCsSDS6t41se5ENcGo/Ve/jlad740g
7AsZ8YLhc6WE3gvTd8sVuj48AR8Ul3IsbFfDl+ncJJbYF0Ff7UfNyZ7qBnOWrvL7lxx8ydPgRdYf
XUm0DQ1/GW3hvDo4dF8XNvbtXcEggeSfv0H+0O64fpDW7CMDK4XOLZHy3gYdhQjbF6u+VJH/sLt+
FbXwklU9tPUu6ktlCakwnZv5iwSUj+q0Qk5KDX+9flIw46jkpHXVMLQ+K1IF7tnq7VPfkZGSgAx7
1F2LT43hV98riSql6ctNpXiYZjW22Dw+5e8t5dmvmZxzGRwS8ADezoLdgD9Y2+S15UKXC4+yWYBz
tUfDOpv98DbajYwnhFWLTRS2Gq32sPqRNFnzS2lwSmLgUH1ECR3+Mcnhc1jKzmsBkv1p0FLrRaqS
xA3QW9lBxUpWdi4nG2bT4a4ew3Zr9j6ljTMkXK9VwFQ90UvjqIra/A4APPiAR02+pBZ5k5ZMaE3A
+GTn9NJuRr+Z5tPyLO0GZnJe7sKkCl0wN+EeBLCCTU5XLnQGbstgZ5ox04YETQ3uZuJI/htCO7D1
Ofxb21U8qdpZeTp+p4Dwn4WTV24TlfImLJVmx+5v93o/4tUT6+3vJrCyH6DwUEUYZXWNmeMSAe4m
WE6ud4gycdvSU7ypVAbUaPXUp3eZFww52ygzj7na+Qsh4yaJYGoyFdvMiilT9DmmCdJvKKuILbiO
Wj+3mSp9rtXuBGlQ+fl4E99fiEqRBuKk0jg7UWESGKj7mig5tE36bFqoflheUO3zSg0XSvPb6pSH
Asw3Tdvfm+TTq/2nNsdDWRtsNbZdqR2S32kaaq/UoPI3s0wq1wnH4BwP4iv6FMWmL7IpQUwcaO6D
sXLGpPouSTjZCGjzhyEZEq4WKfxqZlJ76CjCW6R/xnCVSIbz5/EburnL35m4jLZVh42PCdX1rx6a
2MaNtLZdGQuOVY/Y7MoUGgo2fdd258genGcc94ZPYxEF28dL3/TkWHqCbE8UJli8zuwMtJkRUOhF
jms3WAjI3ZvVW3hr2kgy12aAZI631H2697C4vNLToO9q8rTXD1tiwa5FkWS7nM5oM7aSuWnz1H/h
sza0wJIoONvMlmo8VvqlDtNtacnj0kOHqjwJXvIrrhfvyxBbnKyy3VoMygc5LbuVhvXOZizt7Dlq
G2UnKs/ZoUpb50iH2ViMxUq2TrXK34m+IG3wi/bcGSWjumKQv4/hRJMR5ohD5TiJvA5FwKsboR42
eKydR0MqscYLWqxXuLUCb8AU1ggMczvCmDzUdWC9MxL8LZugxppuiHdtVQ6uhJupTzMHuZxQqttV
luMV0ibIoqDkiLgFKElxKGUhTsE45sjFQNPVbe/opUV+DP22fg6dCAebotO1FQ0OgRRDP6zNRtY+
Pt5Bt5koRxvMO7RCG84wx+/6nYZloIi4iTQ3k9AQ7UQLabBIqmeRYMSxMmo1Wte82idy+k9FHSvr
sDZxjzJA3pArfhC1GqIFk7YQRhtwAl7SVc+Wp4utrKhLYIXbWMRvBaMwaftPQiSz36q0ZiNVImb6
FVfKDyw6ttoIedofxdvjt3J7mTGEUOgSTuMh/nO2y/tR5OB+as1VxgvJKiDVzrIOtZp/HExlIWW6
vS9YYAKOcmcCVpsHWKw38XiKDc0FLde+KFVtrJO2lzb/+Ym4nPlItNKB4MyBPghpIqquS5pbDDjH
1W0jb+Mk+Bnobb6yPJAHj5e781Bg2RntE8pB4MydMgolaQpbZ045Sh1zTpxjGKl5XbPwnW4hhjRp
eS5UNdErBB0yyzeHrOwak/rAlX3/u9EEAOgHD+JfJSMKIpv5kxj6cDf2cbkNq0R/VYPow+Mnfc8z
rpI8fsIkET85nYBrkmebMu7rsVOKUXPrMYq2WhJ3hzEV9qU2vFfgFMM3GHlcCUaZxZ+VfJKqpmvf
O1Csm3DQnks1+CKMoXuGwdA8FUPX76RatveaHWU7J/eqi68gkxiMenv04o7GXVs9DbGOWkgJIbpS
c6TtkqcwgpoTA9jOthY4mlUJVXhT+iI4hamSLeVeU6CdPbM22RCa3NNUy/MiuQwQVnecRndF0qD7
aFn9Oc5IsbQoVl3fsosvpeRc6EgR8ZgUAGtQrPbb4xd/U2pMNgr0sic0B82Ud2WLf5IFI/BpSiea
huxflB0bw2joSyf6U5ag9Zak9Y/aqNMdaGXXLAZt/3jxO5EI4fVp7kYdD3BlFiAyBfm1zso1Nw6M
s9rWarzKUuW50UsgyY+XunOUqLxRGUZIAnL6vBmtWGIYpDCz3awbELJz0u9FG8gLu/jeQeIzkkdy
wdKYmFsOSGYuS2hNUktiaLBSY/x4JYfbj4noNEKqwrMltSilVam1NxLvTxHB23n8oLepBSqngFI4
zCqp5tzKOQolzW60xHE73zqr+vCiDknyatK1xoA1S85OyJWY5O1CDnXn/UJimPo95NOTEsv1BTii
cqzTbXTcLImUXe7g1YXs3FK+fncVVNiI9WzWGzfyRElanFM9x5Ugnl5iIZ81pY9fH7/BOzUR9DDO
98SDn+Yls2TdaHx8jHvTdvNYuzAl9FcKBJ6TFuT5OTf14k3L9OEZVe7Pod/Lr0aQGDuvsqpdrKfd
MbJ8lIiNeuGCuz2o2EAxqQSpz4DDmsN1CwWVJ0gittvqw3epreqnsIA+6DkZ3o+hXKNlZKIEtw4J
QSfJ0+2Fu+h2X3G7OiyvwZ7n/c+mK6WNL2SkUFXoXj2curTLNmgnCzRaEQjfYO+abmhaLkGbprB/
HSLhCJBYTfMW1AjmN1McCNkeCsXCSTP7GkctcDOEI7IufGN0+0OT2nYhJN0y4enSUwszeJ0Ug9ll
1xs5aiPFr0ppdMnNmv1QGmKfOyMet4NXPmOoucPeRnnCZizbwFVIsAFEVqwDx4CUqtYsdWLuPD/0
FOoE4haUs3lVJEt5R4FKeG7y1NjKIZfUyhZh8j1isvJUpUPu1qmt/JYdX0K+oFkPY7Rx+h6oEQRy
7fO7ZbXqjcm20OXgkmsarSSNe/0/h1dEyiCEM31TCHxzgm8oklIuVHJK9AzNi+mkz3HTBAtH4L2B
N9sNJJIE8OnSAv88+zaAjptQYVrm+lkyxqsgwHQ4FHW/S4b6KYgSDCLrcdimjazuHK35UI05GqW6
5/xdiBB3PgvXpQzcjtkR6eCsYvSkoSGNlRS3G5To6Idjdsx1gwKIFlKIEp6U69+9YGg3ZtpE+7iy
BiSfi2MDffBbhUb7s5OjGEPNh1siU7ciOfpqkpycZqmqvo0apBboodPYAQqvzXN9k4FvJYWK6Y44
af/xK4SKslbZ4Em5GjTrEPThp1ipxu8ZGlMLW+K9eXL9tVib/iFztmngPEfWSA1GZZ3Tm67j4MRq
Wee60HKUbJGukk4j4mzJ76Ltf2WhjbJddEzN5mTTkFilI3kedBbHPvbh8yQa19pPoYmoAKrrldH+
kRzj+PiD3iYi7F3EFoDQInZF3+T60AdBBjbQD/SXwNb/pq3IX5LYzzcONrkLK93WRFP1AAN+Snfg
XarXK2GDWklJ3mkvuTLou0JLtF0XW9m2AnCxnQr3hXTgdnjFWkhIgb0hy3RgDlwviA0eA5E61l7K
DrEOW8bBVooFnF7MUn+pqWOczCINkIgm3zcim394wZaWCI5JZiB99+3Q2pVtIXDtNJeShht1L3o9
EMXpRbBBJsjQ9F3+yT4lons2aLXp+t4LoIC8zLfZEPwK9K8SKrgCgaM2Mp/aND1nRozMtIFXsfqz
NsZX06+eKulg2mgLfZSkD76Ek6ojv5Tqs7BfzRbEbYCdr9A2pcNsHLmlHhRuXx3qbN9K1tJmv5P5
8SRk0RhdYWAELOT6SSjux9TkbxpsweegRDdWGstyhVJk/up7drSp0Or42phKtUYBKt9XubTAsLmN
SVQS6FExMHivFWc7C7Ut1fFDU3XNTijnPJZeE83ZNp3+rLQFaD/RfXp8aN5rg/kBZ1cBfGbegr7A
LCXwldosg96nGjaSk46FSMugAiO/TVRV26h5s0H76xKQdFnsxiFdNwHQSDM7JkX22ZfNdTG+9Xa+
lo1T4J0z3VuFUu4O/baOsJet1UOsreGSr5W0fnv8y+9cJLwreFOEERWspDNVZv/su0LOrDSINNWl
rO5fAuRO37AbDl0rr/DtSaYL3mr9raFL8r6qdGPrCVWgtQ0Q/fEvebcDmL1DGjwcAw4ote/8SutV
kdptkKDPq47gDvSn0JbWeaJeItFtnehNCV+TJtxgL30ohvrIIQIpMGwlo9jSM7o4wU4NpEubf+4l
HLe3Rvk5lPalgTac/UvILwb6dflFi7KPpl8cClSWO0v9LNKjiVZ/a/uuFVbbUH5pSrpzKYMVPwAI
UUe/cC3aF+r4Cqf+Q5wWNPBq5iCjZH1OG+d5Ug6gdFni8L/7Ic7fBknXpOlChwWy8fV3MbOpWM1b
2S3RZtIlwv6II2n0RerxPCf1EdZlCD/S8KsYNqYYBAi3Vc5B/3fUvvSagka0Szet74Jd7sOah0mN
h+SxsbXvaOGZCGDjYi0id0x3df0pQ1ZINg6PP+id4gFxCZgRlJiEthsDRnRjUG8rm9HVA2M8B5KK
5AHV4iXJMS4WoxrvwyrrnpvMw4lAKj3A6FEyrOBTN9iPyfGT1cYNPjytvURWuC2eADCQSRJpEa4z
516bXRtpQw4i2O1rtFArfJSE2RkHxY5tPEUtieZuUn8nER12JHHtrxpz550xhsibO9nHzEv6r0j9
LgSRe4GToS/cWlAMDC7mfhldr3p6iJ+8Sy6knCpd/UZ6GxxDpvSvbRIINLNLaauVKhg1Os0nK9CW
5Axvb39aH0gHTkxkXs3cs6+VnNDINPAdvhYdFGQCwAjA2Hoag2Ap0bil/U9tFpp61DQ25IA5Y8Tw
kO1ra29wK3toT6htnUe9iE8GtLVnP0KJruigyZSpHHzzAdPWoIASNiy+3U/cwskmDWNuxVwTzbPT
qsoPR/Ktg1r65qs8jNazJjx54V65HavTSmBLT4ZGJPaI5l0fykaJhF0UTu82cnKCVtG7ombwvQpk
lX6gQDWZCL0ye0t/reQheJIFg3PPEf2pbiP/hBChWKl2MLxUZdK7ShLaL51hoZ9l1ecyCootFdTe
9yv0C9IiujS19NM3EWZZCLX3Mi8dOCJyYiR5AEauHyNpRh0QW6O9hOXkceB7G2A8bjtqzdrJ9YXF
bs8aWRd1MnMsIE83rmxA9+zAKArtpZfQhy+Q5d8UVfnncay53bewfhgXE1OoerjQrp8oCocwB4qK
dYoepG5hV2+DcIznMcr/c+0/LcSIlL4WdmVziy6Y716rqxWa8r6UHpyi/V3GzinsRLjulOickvuv
ygjF/sfPd5vRMJdlGAh5Bagsu+/6+drMi5xQxpJEWI7/Gc3ob+oQfESaGTCLYzeHKEDS//GSt99t
WvJdQR1E0Q2XzoOVbSVjnbmSb5tnZH/Uc20sgaPuPRdl4/ROJ76opV4/l9xpbYLKB7kO0I9tWA82
Pdcs3Fomfiu9qvYrKW6jhWN8WwmadFlRyIGuRjE4Bzxadup7YrRyNx2Mbs8VLL1Vud68lKH9wyn1
M+NxhR60NpwzjxbHwnm45QZAPfh3+enn/ZNxCfS5xzCqcneUy1WbvHrxswQqq2udrdY1G5qKH72k
PejA3bPmZ2a3NNPQDirTD0VYMyj7VJC7R/V+LM6thZ2FqX238/Li+AJXDeUtcJbkGu/tBOot1NwY
2kOgmv78nx/syGma24MoaBgj1Vx7jrq1nWzJ8PTeVmDiQv3DFTgZx12vIstQpI1AzpHBifxjLHAg
a/EoGewkXQ1hU16sUV/KA+6siXQR7HHCuc3DzT6FWgxmNZpG4k7jfRP0q25Ub4aUbIQ2bDEGXpeI
KDftT8QlXsL8Q+LYbxneG1zeJ7VLLroW7NNu6UzcRmdwCRPaiK0JkG8Oq+7HbGjySEndMOu+1KaV
0RGRzeOoJ6hqFPliWXz7EkDgEZ1Jh5jBENiuX3yuloXgmRs3bvX0SxTH/q4s7PGzGFQgVyou4etY
D7uXqFK9Y607b4j7m59SUZANWegMYl2vwrMwfe0tqVNxDHNr/JE4RvDxcUC6U6pMAHoCL/kR4knm
LFhkwgAIVuZoiZO8HCpk6M91p5k4qJjR196pL15a7UosOIFqSGb6qRiNYp1RbyzcAbcfiMKWm5OM
FkwavcjrFxbait/FFehFuUScVJM6addUTrHPcoNpoZItKbXd9ptZj6RjAkszo54PpkAcFmEGJcsV
rY9ZS1LkW6O2w+ek1He13SvnrENXoBH9ks/gLd1kwqAwEAWDN01Q9NmZxCtGk+zWatxIyMZWpJW6
bwdDOnkVDI+k7qTXwO+hDOU1EmlQer8J/hSMhDDc0cOcqUucJbmcO7uV+hAgFKAoNsF73fRPMIq0
spcThjZuUqvmgUzWOxn4Y2yY0mXfANs62zbuvz3eebcBkLsCTMzUeDaQzJrdvvXgd0Um+pZGOCWp
reCoMCponj1e5TaHAan0ThJB7pT54/Tn/zxZWBhSWMZl4SKWUYEfTKq9reTy6xg4YmHeeu+BJv4Q
7FwAAnzj66XyOi4G2/ZytxfkDR6YFnpC5bhwz76PJK5r2In6C7yC4Mp7mytYwQelnEll7//YO6/e
uNE1z3+VRt+zhzks5gywDJUUqmTJtuwbQrZl5py52O++P8o956iqNKr13i0wF42GWy2/5Ms3POEf
8GyjC61P+OIRQF3nmaY7chNVXllo38pJHa96dOSerRZKu2KQYad1AnODLgI+Qlnj6Nr8NBIZrQbZ
j2wo9ApaAily0KWeeZPQq99/90uwrkhLIAyD/aRmeDw9td4aeMEq/m0fdtRpEnh7hZ4366GmfPv+
UG8kfQQhS0Ap8u058k8+RZOh5gscptpD9XhqyfI+4G3ie0MSBKssMi075eTeKKJA896cFy3Gtrmw
8JYhXn+mxbWH0EunamdRVDh93XbsjDrX2haHrVBYDWYUeHi3m5/wyIk2Q1JEm15rGizVlOuiT7Ho
vTAFp1taQclpOWHQN2ZvqacorGiKjKg0B+O2Q/L5ajDlahtVwWr0F6k3MfbymF0dKupMbp58iTrd
3wo99L+WfONDKfSyk6RVuJpC+XH082FTRFLnvf+MZ4/I1JD4UQ5nGXMpLxvq1d7EkhjOyKRGh96q
foTDoFFzMeutqCXFXqkBzCpR3j2+P+ZZ/w0F1YUnQ4xKwMm/TgYNckTPizSKD5miBvdDYMEv0mIU
ZFJanuYI9xo51XAjKHLrjI2QX6NVnjmJPpeaHWrlpYTg9Np7eRx5gcot0QnZ1vEcdEAJgOSZ0WEQ
rG+x3D5mirZOTXZkXhX9hTW5vNvRmlze/dVgJ1uQnDmiXG9EB7WLzCs/aX2QAmjlvj/F568EcXFp
5RLcEpSf3axSH8jT2EcHubWyBzP1yUH4yk49jvpGIqO8sNRPj3jKHPhDwZ7HMoLo4bTIL1PPifyc
txoC7dusqclWS9rSCSf8B99/szdHWvo3pKjcXKcnfKEK5G/dGB1w6TA1O0e7y07HXpltksf4QnZ6
dtC/vBdRL9C/5UoRl6d5tT2GBCYnRzzsAal1SiVeKebSvYqQEBzGcXZmv/tQJqCOKIfDxDFwZZw2
Yjavyiy5mfDXVCWK4ikJDIGNjazKKlCCa9RkdlGQXAj6T6Op5VkXwrm6APIWi9rjZ0VGz/Bj3YoO
YTnJEEBy88PcyrlX9uhQFGI0uMWk+Z5ajpfyzre+CY0uDSlHsln6gMcj54lZ1/nAyFGm4WfXxcpV
lPq+HYhq/puko+Ul6Qwv7wkShSv+eChh1ietjpDhCiMjcwasERzBGoYL3/18ky67FEgey4wo8bSt
6YeJ0MZ9EB9KeI00CxLCMJiEq/eX8lublKuB9IylhYDJ8vNXi0tH5BCK4hAdfMu/TQO/39fUZHeV
MIy3ETpq2/+X4RaeLkoXOKicXMgAd3AXKdmj0DwQItV/EmJWniWY3+RUHr33Bzu/V5hB6uP0yXAc
IBI7fjfkVuUyHkWOubHHfD4OnyuxWkyDY0zhMvMQy83390c8X4QKUgtM5EuFGdTr8Yj9LJf4xg60
wVUdXHE61iukPzu7V6rhwul6VukgQJMg7lDs4IBdYNbHYyW9BqEqlzUgG8pKbvzVSBXUHc0GOvLQ
7oShFVwzNL9pxb0cyJsxuknVQzF+DLNDUwM5VHcSGGY5pBya4vcqjLJTG/lHaeGFS0O7MlMFJani
wmOf5Zk8NvU9apWLTB8An2XZv1pwQxnpo0V6uU9wpLHjTBlcdMqJXcMYW9BKKz/HKAbaetvqt5LY
97teQuUFw/X2wsp/41uR5EDLJfXA4vuUbanVba3HCeLcmINLV0trfjMKEZxWwNsXXnp5p+P71lgc
BIApcDiRhpy0m5Dx1yorE8Z9HgYoNqEauBrFOv/8/uI738rHo5wsviIoS732g4kypgk2XZExcDCl
daLQ1MINb/3+aC8dw9OXWvzOoKbjaQwq/fhDSgLCO2bdTPsgl1ZC4z+Upuw7GOEtFfsc2+bhixBj
Zitd5/FBH3Zx9SGKP03xXvOv5fF7gE9zfJATDLYnp6t6p9QPwOT2afnUJN+aepcNP4I2cGYRAZ6V
LP8w529zh5Q9HgOWR8nF7vwvA/Lik7WzTPRcWsS/H9vyEIzXkfVtsBRMCmoY15tYiB1Lule0O2F+
EEWPzFYY7loLvbB4rVU/rX47SJ+Qze8pR2K+YRvhT8HCgjnDc2SjLzpD3/Lg84DxXx5/p5+ehFBY
micjes7znxkMedNXCTN2U7OT5M+ldWt2IKBkN0dKWAC/baRbbE8uRDtnuQ3BMqixRcWYujzlg9P5
N7VoDMmlQA92tCg7S/qEDL/2vbXG4KqSwwB5+EzaQpdQrwtgfTa6uxjkvr8KXsLkk1VAWrGgBYnc
Ufhedtmr7ZwlowmZyx/2Lf7McyTu4nIzae0TFhIUisL0mSZg6s6p9l0yY0eUnuKJSl9udwBxKjzr
lF0f4bzePJrjj1l6tqRNasLnEG479UkAWVHM5U1SXI3tKi6Mz2oh32nZkzHSPUYZw6Fsd+FUOA9g
gAiTm9Ls4Mo9o/pqYhgag54qezmCf62EDwKVUyeCpLNScy2/QrPfVqxKuzDsWTtXeWnTgQddXNgA
OZyE5FKVI3GmjdO+U/lIsdFU63FG/DLV/HatxiDy0B7upcdI8ddtlqf3SadoN1GRlocE59Sbtut8
Rwca+9sXNmUZfPnQGwXTfAaMLJJEC9M4EPcNgrQF4tUrtc9Nh5qZXS1AtPeX0/lBickLZwllP8Va
EKDHq0k0s0CcooLRkLxdTWWXQ4AdL4EhzpqjTDa3NEf/IqGJ4PHJ1jGg58pSKUNrz4Stz4ncboEy
22l632cZa7APaaVpeA8JgRMHoDNn6Vvs59/1olTsvG7u0Rpd10nq9COce2U26guRy/lRvjDruNWp
W5A4nWaDUcyP2wl5g7LUBiS+FOFBs4TI8fEyuqfFovx8f97P70L+QqYeKVOQyMC6j+cd4Y1KpzQu
7mUBZnZrhQ0+5MXoKfql2PmN/QVLn4tKo5G40FuOR5ozdQ6FANiCgdyZi0VvsoX229l+OF8H4Zqi
mv990LqP77/fmdrR8sWJOUARAbYGALZM+KtjSskKsEVhOu8H2OGfMkCKV7S+CgT3pWmfU9DGt7oa
ML0hx1cF4XvRCmhXRVPptEoAlII8b93DSN3qMOCxBq577KKG5Ov7j3kesJrcp5wE1EIWXP9JnBDh
7hFPjY52h+IXELsa6S6vGv22VOfIGSIt9pS+u9T9fOPbUwQBgQzummzmFCmQI+VW+4PEFyFjnkfJ
pNqNHwRQgP7CKjvDCPIVYJqDgIR6Q/p0KuQ4CRMwLdMCsyLHuiv1on5I6/ljWiYziEurVZ+nBo0u
q0zv6ADYOr6UX0pLG9cquopf6jF5UIK+XvWtovx2hAYvRSeX4/GoVpxSyOQ0q8NmLOs9rY0AbSRN
sMuxzC4cb28tw6XT93K3LN/5ZBmmVQlwRqvqfdTMoIrScLoyEfCzJaiDN60iqKt4rDxRbqMVgYju
RsaAFHhe79GKUDxAWfmq6MQv0M5mJ10cWKZkHC895PkhvChg0QaAY8EOPcWCG62MNLdWl/sQGthH
VRvK29mMH7Mxsh61OkxuYt14kqys/SAYeHY3RtQB8Gz6O8SpP8dRTY+iEtNLV8NZu0RZlPMoKdDE
5ANRLjzewmbbAQ3Xu2Lfdo8ROmQ72a/rnZpqw2Oeg+TJAwtupj9p1zMeQYcWUxhPzMrwsROH3ZBd
cp58a5ZYLnDzwPfBKTt5nK7F/KZr6KimQVg+RE0Rrvo8mb33T4S3RiF3pe4DFQPusHz80h0Y7rYC
Zr83zCy87uYI1V99umS5sSy74yAOZNjCzaJRu8i8nJw7aQrKQayKCiI++RBkysqrsPF2dSEEZD/G
v9kgWb4kY1GLJnBUALIev9SgmeU8lnKxx12svRI7kQBwMC70Ec+PNc4ZmrzELYsVy+lWk1sxIPPW
S0Q6ggBieXNXjFL63UKB8f1P9NbCpOy0tLDYL4vs2fHryNIcGqlgNXsuMkQ8OsnfyEa81uNmWhdo
Qvwoa3kTte30tR+nyAHm2jmdrCQoRSsPsZFf0ic7w8syv8sZC0mYeYbHcBLelC0YjBgD130TDpsO
u3kzLpHpwtTXh8ycJaJTZINyH7Jj3MISPbEdLHcWu+4zvosL81O1Cpr1xWBbIbo1Fuq71/yuaSdZ
23vxgCAud6PWfzWzGLf4OZse+tYSt02BU6GYtvVsh0oEfC7NlG/vT/YSHhytVLo5hCcLnJueKR/3
eK7LbpxR+5zEvdgAX1HDOUIKsLB2nYROSJaZ0bYHjflQSGW0jURhvlCTO//WnIvIpdEoVxfi22lR
zkzD2prjVNqnY5Y8+Ka1KeN53PipsgJpCdq9b/w1cl9f8zJOHK3oddfAzkGescub5iG/0AQ8W+Q8
zsJYos2OFcGZi00g6S3NpUza07xPd6kchNcT9L+nKvMv5ZtnJ9EyFP1GSHesL+Rvjmfe78J20qxC
orpQzAdBMxpnlOmRv/99z8JDRjFxaaUmA1MCJsnxKFAL0hB5e3G/kIOdVG6zjVJIA3pj07hna9X3
lab1XoXg+oVr74wjwJVHUZcMlroaNIHT0jVg8ao3rbbZY52MrVyWNI8CLiHumA3yVdVK08YItc+5
CBAxLgKwk1j97acuNO8nA0tZmsk91iGBf58iNr4pe3x1i7r6Cmb9QJYu2lJitbvJGrO9EDbc45Rl
fqrpwjdBIFHelMhmrZQRV9ahFFYlCAk3zTXhC20TeTX11iXTkbNYk9elCgtZlX9olpwE4mkRWT3u
0nQeqxpZVOpXrjHj9xlPEkYBitWha2Ukl4pGy9F+vH8ZdWnRACXEFejMTdOYzSTr1WaPyt8aVIfR
fNKoAAplD0Ta64itKzVx5GKd1Q/o4tjDsGshYwj5YxCDDc/ugqZxl2O2VFVqnXf+gGCEXC76Zxsh
xsvKeioHeZW0sZsWt20o4ICwQr457Oh+SNmm9BWsLBHaiVrHVBMvkJn+EN3DGzjnQaI5Qlu4YT+s
YiNewcTbGOngwcN1UcPLgCeENZKfebgZ1dxr4tRdAsUUUcSUX/Mxqh03rRoA+ASuAr7Y9BStXuUm
xtP8OxhE7JbNlZpGri9sQW+vU0NykuCbyNOM6rqT5XXjT+uMGgkCUnUfxlyMUOPf32Pn6S8FDvpj
BnnlUjc+bUnneiPSq6rFvd/NdinMvZ1gMoh2m3UtKFOwn5it9QiayZX1tIb70swIUCbVbtKNn4JS
FdtUyw3Xp0XhYAwdeAKMA7epTeWG9O2SqPCZ5gVocmS/KHWxZjj6T402rMT0JSGVKTFpbbHJy6i6
RqVVomg4CFfqHEi3oZhGdgikWxpM1RPr1veaVJGu8Jj+AsRhnxu0yBcxmcqZk3hY+YqVH5RsvnTz
np+RYAxo8VPmpetAH/L49NJntVWaCaxUSbXAnbIxWE2yUd29//3eGmUhLdCsIfCkdX08ilWKWg8x
sIPqZ2IlViCEq4sotL0/yhtXHdEMiDWkkZaS2GlQWHd56ItK0x2wQTJ2dMK+yHgh2HUmP48ifD5F
zfB97NfU5ZykbhCwMeLZsrMgia6YX8m98DzL5B0fHcDBaJOTpIHSRbrh+LWLrNbqQEjKQ23liqMU
ybA3c1S78yjQVlEVPuFR3HsDAD8nLwi9MLA3nChp799/jvPZX2AczAci19DPT6dFi4IxxvclP8yW
8WSpMY5qgVhcuAbPBlGBwuN+gYwTPeazJkluNQFmH7GwnxHdvIaPSPWvGYsLp/FZMLWMgqwhix+C
EgnA8YzGEctUkSZhL6jF7LVpX3qdXvQbqwQHYZphvOqiQd8Kk2mswQcKFyL0Fy2Eoy+KZxnA0EWe
nPIMdc/j8RV5zpVYG7RbbYgQY8ee1ZZG3GqqIgxcUjwVhhZ1QtuKqOCbE+ppUfZjsnrFjpL0oDRI
lTVyMjkI4nyO+x4gUSD02CvWhnwYrdjYmLSdr5KmH+wJw3fv/YVwdoGS/cHpQtgLz5lFB/j46Ysx
y9q21ZJ9klWSS/Uph08VUzAa2nUtRVs96sRLe/Ls+kRwhrt60ZLlk/Hljses1bFmGmnxZLgoOS12
JochRjrEGAv1uxEp0XYsqE1L86zd4IeBz6Wvl9tmjsz1hLyj8/4MnEWf1CbZBItmKWpj1HaOn8ZC
Y98vo7mEa2HitqJFyucKQeGfwiSoF3b/+YagcSZjo0ujDqzk6a4LR031EwG4QiXkyYqyA3AlZBQv
jHIWfTJroHRhoSxflbbK8Qt18Bsmahfx3je6fBWH+KAmyJetkDkPPlXZEH1OCj9c1bS9Lox83hZF
EAzjUFy34DkuWeTx0Mk4+Gqnt+W+G1rNHUOxu8GBIcZ/MF4V6pisAniddp2GxdbA46BHrNGJc7X/
9v4nPT8SFnEjLlwANBThT9FivjGo9GqabK9p4ESQFGnXrWY4UjwNd2U8Tcig0+Ap1AGJZb+RL8zC
+ZYiqUIiH/Dki8jHSUw6yLhEzOKQ7aHWhHYOYWqtdlrvsgM/xH1ierkUX/JUO6/JAX7g/DFFshpq
LKcVaeRQZ0S+TPmWi0v1CFBLj0ivzNw2UYMvgSBmm1CcIfgXSJ7alH1Cuxg75NgDPbnJy0R2inYu
aT4q4let7Nj0SZkoV0oqWr+73xZmNZIYsKtpuAIrP14j8Zz3ZjmO4q0qyB/pkvdUnFS0e/z+wvVz
9h3AZ5AEAW+hTAune9mNr6rlQgZeoiwYaBb2RpZ9MbCdzAukJ+o6+eRn/qVe8vL3HV0Ey3h0HpYC
1Evt8Xi8uVbzmla/eAv1tLVDY4wcPUjTC291dlwtoyAZTa5D+Znq6/EoeZL6iMUN4q0gZOhg4w23
lTmxbcrs84UK13nwxFgqVJYXLhsHycnRWI6RlGVzI96GunyvLMBazF0SRwUR9ax2Y7/uG/HGL+X7
SG9sGZx9ZSd1YK2DjG5pPpo/3t/WLyrVpzOsgnMgpKC5QOh4/O5KZ9bRaFXirRmUk5vroe8hBRLv
pELp7FT0rXUshslm9sX4Z6njjGnDSQ6/WvKsoNzeZpaHoVazrgOjtbEez1c+rYq1bqbVBqXJH6Oe
hhvgk8JaTLRnP0lKt6rliWNKUK60Icluo7kInyrdnx5rtNs3aSFrV12k6vsqbyWH8xz7VbWvrrnI
rAcp7y666yxn9/EM0MQEnEO8AYMN//jjGTCMIo47uYRdKHW6qw9Qx4deukti2bGKQYOVzH9uhhrd
PsUMnKoWqgsBw3mvnLICXk1EXSCDlnLr8SP4uhHLQQ4XRM6FnaIJ150SNF5VG+NVhlbfrgnTp2Hu
46tcREMQg8kS3kGs4LWRZNF1mjKhSjBLa5xp+596m6qu39QYNKfQ7+My2NQEOeuYK9uriH68QRrF
68bMyl0VKa0jCkjvO/MEo3KeFP0m9yPVNotMuJYUqcJvMeesN9BsivLD+6vvjSMWYRDq5IueD6Lt
p+dJNQpl3FUJDJtJEVYqSvS+rjQIbURSxXEZtd11Jli1WyfzJh3m+7ZK3VTB+lbsG22bxfRgCQJb
/57+p+VS1Nh35qBcOF3PDz0eEg4IaRUxBhfB8dcxA3BUtdkIYMXVatdMIZKJKcyl2ASjEtXxaDe9
Il648c5PPiq1NJ0oeVlcfKfKezFWROXCx9hXQTDfoxlW34hhfKnFt6zto7W/kI8UMJmLHggCaCf3
KvrNFS+BgILI+pcndfCKcUi8dogrAKUXPQjOTz+KCjSPCKOo7wNpWN761f1h6py0WjpJ+zgp0fcu
G52aSDc2j8WgCl7l1zgTKNHt1EjyNlZCzUkKdONlYWxcOU7He2Bvl0K7s6+7PBJiXsQWHGw0VI4f
KW/QADEmlHSQn3vkn8xJszL7nhXAVAJVjD5O/iUh9rNv+zIkiHbEe8hzXvRzX80CBtGjPhW+tJ8i
LXBaZE/deCyG3y0Bo4JEz3IReaVJRFH8+MVEEdnqhIboXq2lYGXOqfnYId2+yYRCuX9/H58Fh0Rm
DEMnigmEKXayQ+JyiJEdRkZPrJPuNkquOqvGCNCyhNRBXEgRHVrsnoza+w6S8IXBzxEymHy9iEdS
DaLdcoqJmBP8zCK9zfYD8ndrpBf9TaIZNQUJSYK4ib2V6A2V+CCaYen1TSrhUlD0XkZR3C4HzXeC
QJ8uHOnnYfvyUMCOmZeFUnjKWTeTXuBiD7N9pKjNlqK26BZFYa2ToNbshKbRthflD6E2OokYo9oU
JRtfTi+VVc+xYDwG1ZFF3oY0gkTieBEoQCox+BnSfV5JN5MYBTdobSoeUTZAJqkq3BROh2t1YuKO
OebeaZJfCK7O9xdRBakDyQPVhDObjGwOEq6WHo54p96rqhBs2xjVLCEsWxctLy9Vqktb+o23BqcF
QBqOjohJjroEfK82WIpcZ9tkRbqfyrxGhrW0vtahgBtdm1C6HEwReAeVg5iKGYu0qbxmtCgSvL8p
znf58UOcxBUZNaKkrrt0LySRsKp0IfbSIg4+/vYokPvp8dCghYR/Cg/LWksSkiwO9/IQgrETJcEd
ckhM74/ywkY9vigow9AyhLaNCCA11+MZjSZRrdopD/eBNbhc5naWfEqVyIWrtBq1R0s+xNquVT6p
Q+4YsWoDorWttHMnAavh7tbwJ/SYI3wKRbuNnuQ5uVXynaY+d4GKYfy9HH70R1wlEqCX3eCYDVCT
Kt0Qma/MfPgIEeraDPpPZf21wCPNq8tvqB3//veCAMgdCIiAi+CUlQzppwu6SA72eKpcmZkg4xXR
XIx4zoqVgBRMQIRICS4kgdN4G43ZkQilCvcJwvWbUpsMx4eht5msYhUKRuBh0VE7gxlbjgGWbpOn
smQDcGgufNE3VufC+gLfDHaWZO7kdmgQ9bA69EX2Qx8rNDcwGxSXCun76+Z888MtY90sJwBytaen
YNlZfRAZebDP5/phEGfrvmqM9kHgoMIFJTJIcVjAH357UMJp4CDE9YC3TgP6sAFEFZpIC81ik25n
jCKuAJbjv+KPqzQRepdI9JLT6fmLkhIzkaSq2GlDbj/eH406hnSF2xxVFfCBmh5rn0Rzbl0zHyWX
ZRRcRVWWrt9/0RcbjuNdyaiAkwCagMdBpeJ4VCujj1ZNdb5vrf1c+I4U4m+opSiOZXYBw2AeVh0c
7fxhBIMrDg+pQDanev6wLf1NSa1KT27bbotwi22Yd330Va0sR5+mTTJtJAV3GuhfcLOyYqUMoR0r
91J2o4S3hkUZONCaO32WVpMIZr1JbSxm7Yhr1Yqyld9m6wapzF5q3Ra5TKNJnjKAz96Ugpk1awCL
YYtb0FAPm/enZMmUXs8IJQkqdLjNGgvyBoDk8YwYM3tbHKLhQ87lsKlEfNEqzCA3QiEq9ObQUGiN
3vCyTr10RL5EbUdDo3W76EYtIjWopJ4ixUwrC2cupfQDQpmy3SJAe9+l2qGW22CLfwsttIC59s3M
95SY7a13g7qJW5DkmT4hl9VnMq68erRD/0d1OISmVcWRaWDeej9n2G6N/qf3J+us34e0BJm/ucgO
sorOrB7HMUhCtdaFO1LvDSIq5a4whGhfhmnjCaVWb4SucVNNLF1hIICZRtH0fFWQDrEZWZuxxeG4
o6SuTzJ2472k3E9mX7ttESSHTI7lC8v9LNBbEDsQ8jEn4QSl+XGyyQrBqjqjr5U7XwpIFGS1WUEk
KB5BmH8V/A4VMkQMHFH2i5tgNjW70q3OSaK+c83GSFZYKvUO7uHxb17BwPbo7C1p7MLgoFJ8vOaS
YhYKqxjlO78IQi/WhcbtgtC/UDk6PbBfRoEig70ZHHy6tMejjGUa5sO8WGlMUbnCfo9tV1Xt9v0l
8aLC8noVA/ADeAW0G4QfIf3pvdBnUiq1qaDdxZJVrfRanZwSpVf40OITygC7IVESLzHTB33R6Jia
zsv7uPSmEdFfy2xrr8jGZGPllrRDbOVzjYuP3YX3YRiFSCWbH2NNHN1eyYsddXad04EMCGWVypED
KfRy1aiuLT/TNmFY5o40C8mK4qzmqGJmoNzZovqGT7WTV6r6YCZ66qiJUaEfZ6YXbq6z7cxEMAt0
FDhciUNfFuOrGDIqh9lqsQm8I9bxtBV6787k9NvIo8x/NTrFTehC8duXX9vn6N6/cIUtS+bkKyzo
eoA7SzmSLPH4YyO03Mph3cp3AD43sDjV2nB1dS2RLrz/vc/IYi+vCeoCQSqI6CC9j0fCetHM2P3y
XXltrvV1cjuuyq20gmltB55ki6vMUdblp94z7rS1sRPdfB24oS2s3n+O0/vz9DHk48cY9a6LerGS
71AJtjWk4FLtq1Kua1kHvnlhjZ/uJGJlcC1L7EVkgpTIySurylJNCVFbG6VcuzHM4FOTW9aF7Pvt
QcBOU9bjYj7VvSWgqmo/zQBPR7gpFlEceRjIRRdeZbngj9YJuiRAIOj1L9J1XD/H06YNIVKuc5nv
9S7AvRmuNXLQRbAw830XsYyvtAayQwVmzhGS+dLiOX/HBUv4q5pDWfuUsUdxeIKHyuiVmOiwJ6di
ybAuGVeejALYa0EZ4L+7tNcp4SnH75ilVH4yhCf2VHCzzp6BHW9SEuq791fgKTjy1zjUwNEAoRbG
nj8eB40Rn92gZvtRjMdtmI8DndrCKYrE4DqXWsxF27J2al+rXTNB0xUw/PzQaKK/lno86dqsL2xW
QuFJSt1fTeEU2nMC9buqO30dlOO2CzdJH30b8PpzWqm+MsvkHlp4vC7k8vuk+8mFPvpJMPTrjegL
0cNaENCn8gkTrHG/zZVsX1nB3aRS7q35ThpEUBsVn8hWAzQqS0k0f28zv4yr0iHiBCeioj17PJMT
QEgDDXMKMo2kfUyzNNqVHSldq2aBnVbG56a8ZAf9xiIBkQJCmYIar3uKWEhULpKhitJ9a6jhxp9m
00kVqFEva+Tfvo//I3guDr92VvMf/86fvxflRPM2bE/++B/78jm/b+vn5/bmqfz35Vf/+b/+x/Ef
+c2//2b3qX06+oOXwx2d7rrnevrw3GAq9DImz7D8n/+3P/zj+eVveZjK53/8+b3o8nb529Aby//8
+0fbH//4kzCJbGrBo/7b60H+/j9unzJ++aHLv/2xbdKn/Efz9u8+PzXtP/7UtL+WDjC5xmIkuwiq
/fnH8Pz3T5CwWs4AtCWJgZfKbl7UbfiPP2X9L1BP3KQ8xVIiXOSMmqL7zx9xu6E+S5pIPQRJxP98
xqOP8a+P80feZYciytvmH38eL3f0HShzSQrOQtSy6Zaf8U7lbIZ/16muIS6WpGpDihk+xkryjdYs
oMJCIv+rLpzzJ9SVX6Muewt013JwnEID+A+RPsUhfaKyLeyWJiMY53QXT1G261Vq2XWR2bmurOMs
PQRaaDh4/kVXSR1+jHOrc0G8zo6Yx38DZn9rrd5E3+uiKX62xwvzeIH//7qiOVX+6xX9P791f9x0
zdMbq5nf++dqXjK1hcjCab9AZ16tZhwPAHQTaCPigU3zv1az9hcVInxvKZnAGkPv+l+rmR/x13Dy
4cnOniPd+o3VfNIbWxYWMQonmgqbFxOQUx4J6vXFIOAp5VZtsFMmyfKm2HdDHzkWcZYlTwvjxBu0
8N6SUhvpiWHTi0HrKlqyov6RIJwLMhkswhYiFzphmln8ih3/e4X9iULle4vrELXfn6I6f/PIXH71
1/oSWAd/IS6B2j70SfpsCynh13EpcE79Bbqab7vwFRbDsH+uMEFW/loEiMBDL/A3WhtEPH8fmIKs
/YVYN/Lq/BKIR1P+nSXGk72OHgE7sIJZZTTNFrPVU8843WqrEjfI+VYbC4GaSGeLdRDY+RglboAJ
46/1cnR5vj6fT5WVGM8ElEpcsJCKwBgvB/irlKpWYYrhzSvfCjnVWzFU6QlFReg0vX47D/JXUUqL
VeFDvhf8Q5Y9CkGl2HUlT+tXX+vvi+P1g5yHeqS47Fw0kKmYI1d1EqAUc6a3Q1MUtyVFrmqWZ9tH
WNGWsjG8qpqnJsv9tRKFg12oobGpa+1n0Az3OcLhrjp22m1uNHf4Oud4IQ8PRtFE9pip0gdZ9Tdt
DOYTd5AKnIOCIH0rKm4b9NF2/iLr5Yw6z3DJxgsAzumHXKqctAEWnUJqrac3X6lVOACNlXyThfgV
Ol1tg5dXvlOGtKm+qfKuEzdquoPGGbSrut2kzV0EU+dg4VLY2Ya60QRHfy52WWLX9bpBaMH0Ztmr
8b4EyK3dVgjeNjcFvaPrOKIiD6rdbgQ7N+iQupoXbPXKVQwnUD9kll3jHxkj67mSf2iJnQgrAMDz
7RDbZb4JP0tf08mZjHWEJAIWRrIzVNuCLuHeyj/pAopexfdc2un6pjO2xuhp8LzRY3UMGHypa/Vc
l2spW3cYq2Eqjx4AVH/DNQZ31FZYLCC3hAhwaDkR3oYfukMdkBTZ6V350fiifMEWegps42ANNpaO
QbzKms+JaVuxW/iuBKTuul/p62+BZwU2ptXS5+JO+GyZNngtUV+N1DUFb2q+j63X41ke3syK036P
agBv4FTc7Kp0/a+VuNEsO0ntiTZfhn2PrUm2fIONyFZzjfvKdMDV+M+NsTIT2xzt4ir4xlfT7hve
Kt7QDqjQhXhQbH3tr9U1sI3KDm+iz3Pg+tNmrrbw67HW+rTyb6zr7sq/nQxbe8AnepVej4/IIKs3
ee60gdsHbvBtHmzTmXb1Stv6HzCbG2Mba4OxvCEaH8e1cugFJF1sy9WhduytL+lauJ6/ZN/yG2zj
s5K2tBOsfEdeDz9jTCHv0uvBsa6tbeiJbtPbgVN+nbbmavwUOLWDzIDHO24T9lRopx4dNTRkaKiX
P+Of1mjHP/PJjsVtbzraDpzVqrjCT5fNNx/iGxV2xc38JV9rTrStENyNnW4FB+JHsi0ep3htfTCv
57V1A5B7az33t+mtdYestwDI93Z+YtvC0lDsqqfzZEcHycvv8jsIIwRYowoq2KEnpQyOLjql9t/X
ILnJkjoYi1A5xHjoY+jEgyxeemL/dcz1vz54996HT577v//4TFLwzAV5Tw51FIO9+Vf+ui4V7S+M
d9F24LJ8ufVIWX7dlvyEMAy1YJ6GoIyWxz8vS0X5azHKAiTzryv277tSkf9CR4jqhMXNtqQd6u/c
leQPR4fsmw9+dHu1oCdgg+PxkPmaXWvaBpZd6EVFOUPiBDIVDX24LrT+RsP6JFb7Tz7AsS6Q0HhR
452ohJyuXb5Oa+3/UPdlS5biWLa/0j9AGoj5sRjO6H58Hl8w9/BwEAiBJEASX38XmVldmWm32jrN
+qHbrB7KyiOiIs4Bae81Xualy2K/K+ZUXTqh2HuSGBwiToBmYwABGUEw034x0YsvVZNR1g4n61Ev
S6RFRyYajBB7v34zRL9CjMd3WHf1lcNQf85RL+uy/l6P8QiOtqnu5sl2eYxuzePosTFPJ69D1wMv
dJpuJbkphWx1gR/tHg2WUdYYD2XmCLXdW93rDDYkg/oTKI1NjE6A+Vr1SbBLFwQWt814G1Df5mEC
29RK5eMQ+B+NpBfeR/duE+NVdGXui6TJ8Ysvgx9f1oE+Tym9ax3vCplI1w0lqAqxawlP3XwVImYn
XzbXF2ypax5C9FvIGEpfdyYlhyzSH/tvt2qRDw0Xax4YcoVM/Su7AlH2AxSO9Usyo+vF/bnp5VQV
XSDlVCgQdhz83OnyxEioQXDz561KjmwM59KLbX3Fx9CU3mLzRnVnf6y7vOLpQ1ex45AmNzOpV9Sf
D+anVMgEShKVN2GN0oHOHiePFcjNzjVPPsbKHCsowircDSRvUZuQwSta6iq+wbjzPVu4X9txnnIk
mAwZieGjj1bMCjNzg6xtWVz4DSTOuaondSTWtchjdYILR659vrit3Af4CLNZBeg8d81hUF78oL3P
mFsclY2iJ0uBs9dkHWBE68csnFCpYvAdz6iteKF0feqbeK9ojU8ZYZ6l4Ga4tU0wXE1S69s17EBC
IVX5tHJ0hKkmxQWAJy5mPxbui93UVzD+EUT0hUt8ggm8LaQw/Kw8i05Jl++dxTypabS5101JkJNR
wAcKcTTqO0bCDmnc33Steqw8OEroVLTunLXym890Ryd8I/60F4hIyFCQkMNhVC4jnFv1eERZUS7t
u7Be1s2iGCDjUJbfTdzby3REkvt4FjXJufu2DAp3OWYG2ZdIK8mNjy+DYxBrQ7wc6a1J2D6Wt25j
9ohBa1PI2C8dkphYNGYRpAsU1ghDywpFg1tfJmIvEgB/ui7dWOYcRX/y6dfj8X9mgdr+lP9Elv53
QEn/5VL0D/b5wf982P/nJkS8XzYPPMZtqICQ4rPtur8d7V76CzIhvU1xAW86OLR/7UEB+WVrUob8
/tcF6dft6Z9He/oLwHKc+gAZNx87Fqu/sWn/eXrG5oPo+y1kFt5l8OXkVzfSH9YSMQsKrTEemAoV
4XcdR0xzFi+tUyJDyfDfIMR/uwRBS/CXewTix411AFIGaRLk5vgX//Eege23DWqLMWySQ/AKkol+
urFAbhVT83CdOME8IQ2YY64ckJvxqRA7B9S0JsvFtjbyD8h4glufzmF7Yypbs7Ju1JxCwzW2d5CR
w5y5efXdHF7G/qyCqR/yno/6uMxoFMjRz9F5mQHJ+tpV9VBlga1Cky0RgcC5rjykrMSk7Z/DRuIM
8SQIxy6SA2bmfsHfRbQ0gx0iXvIAMuOlcIKEvspqrI81nR2eob43TXOF4HrsVBQhRVgpOUnRPV6R
99R3YpTA2rh5VuDSPaR+sZRlhvcmwe90HDdfncnvC4CPTpwn3bhcasmGF2Wq/jzosb2veSzbQ+tb
ULlofYH5YtICAVcu6kFQdTsLcbssMQF1NVlv+dnGnYjKyVun93pIQwSXNKu/s7gHXhM1OzZbJCMR
lEpEI6pz5eLZhUCHHhzVLwvQ+9rexd3E0XpjyTjkyeiINxKk1QtNDRsKpGYwjN/81+Bwd8UV5Lta
v0M1qjD0N17yQuxifJjMpv6z7y3VsOxYXJezUKrOFZwcS27q1LvTTt37h2AKFSbo1ZvvWkj/nUzo
uZ+wMdDEyYBsL+5eb1RZjvqDBIoSPsJ0LG36CAKgGfG84FhGh83IEVnsxNF7Y6KAZIhsR2RarxyS
MxDIdRl1toH7WFpxa/W0fLZSz0E2p+uE45rOBs3lgVpEBt0AeYLaQa45yKNktwixNvup1hZBEVrb
p2nUHN85D1qcoEG03CwVopQytfRS5FUzhEXopPGOo1YLy8YUyJ90dFFmAaWMLjqiY3aVyEanOZFJ
9FVDk+dllln3kdcIKi/cRsq1hHhQuQfPlQoF9WyZXwO9XVVoYkH9l4+rhJSsi/U7LnuE/kFG5qtM
DhKYVy1irLnBbEmI6Aqd9sfeqoAdo4DZJsdj4nwmiKxpCuI4atqeOgx2qKVq8M02FVo/usQqP0M6
yDiAxHbEgw/1MnK9pMHQ5flmAzC6gJi8gsZJZ0po85noFHuHEGDCsjEksivR8INYXuFQRTJ3tNil
0WgEdTF2ev2dQqCPuN6E4W3GX+MxhPtfHCLaqLhENGXgI87Ojk2uXZs6edyzyduRVM+PapJwQOLo
kkMJKru7jsMthKxzTHLpDXeaskG45NeKYKg19ypvjrJEpIMtZUynjxG5bkiOQhRKXDaJZu8aBhtM
JTMyZZGsRiFEg4Ha/6n9sJ+u29FCgIYUJDXs18aj4Sl11vqxYXrUJTFc8l1IxfSDNWs0bT1prn89
WdWhB8IsCcZI2cwI0FbrKrMgYtH7GsFAVvitJDdTFNvnmCr3cWQLv6/TplO5K9lyG6I30itXkRBR
hJ0f98X/4PX7x9v3/xxCDmDt369p/+Bfg5R/2srw63/bwbxfoIDciq034QOw7I1H+/2ixp6FRQv3
JAQoAL83Kd/vBM92UcM8hbsdWj+EmW643u8XNX4E/fGWUO1txiq49P/ORf2r6eFfdDcCLSO4zfHM
bwpN0Jp/lbRDQO7gEAGuUFWD+0mXNkaC72Ayi0E6R05NnylcF8cKEfVPS8wmSCeE81SJ8Ur4br1P
mVOmk81xdB/b3i6Y8HSSBYuhz0biQqFhkJQ1HjhoTlKet2b50bvyfa3ZUsBYf1fhCd3Hfs9K2Pya
fCVDd2TROueu4kO21IF8h7/3XZjkDax8W/DBP1tTPblR4+/4ZJt9JeTZg7YUkhf+NEbeDNyz/Vnh
EhQAJbMBcJrLdP8i7LKUStj4RMgw7RE1b0uv9+KydVQCMtpMPwLHvcdfpb9GXU+uBy3LVGPb4YGh
mUTG9g0kUHTXe7aFQ3zFCZ5S3L06WhAxMURFp6fzJD1nZ+uZl2sSrbtJS8hPB/9rCNYKNusEYFG4
YW3N8tiy8d6vxy94bV+CpUJ2qaLht2M8NObS5rHqZHDAIXxIB4z6TpfCPtKP62ldEv6bDupvDc2P
Q4///Jek1n+P+tr/HDYGVP31j/pfOHyTLQ3r37/V2cBBSfz8I9/16+/4nYqIkl/Ai8JRBJP4liW6
YfO/vdgOfrRBKIhG3+y9v9JW/3yzPfILfiWgeiAyEUIltpf+9zcbP8ILuFG3v3o+8Jv/zpv9V9kZ
aDioBTDQ4+Xe4J+/RnkMlrQuOqfg1+gn76WJGBIYpwDP89rKtc07kyAMHERpKpl4hqbZfZBBUB0V
jZJzmMIPF7jra6WDOZeiS/BGeqr6MSjXa3Bxr2hJ1wzpNTr0m53CkpsjW3YuV+7iPSJd9DQjTw1l
vdKkbx3jyXXdB9FPh9YtQ+5vIo7GEOCupkuia22jaAedIxoz577Z4YMhSEgZdPUWwy768Ifv8P/D
VGyMyL8OPIiJtwBGhL6C8kFAIuwMf94VJIOrL6yIB7BVVCWNfRg2ONIYQkzihan5AAt/JUsEmPS/
cSR/6zX7771DN8tPOc3y539AD6H+Yzfzr48JGoT/A6/Upun792/UP2aMUH9eaLff8PtFGf8CISpW
T6gaUKKyOTZ/e53SX0KQthjdQjyEKcTG+Mr+eU+mvwC6hIYJ3PJfqOMg+gWiS5hkwI5tuc2g/P7G
QrsFpv/pwQG3thnCtwxuaNIhAAm3n/9hp21rimiQ1SBYOV2qk5r7PGW2NDp+reom3vmxOKVS7V1/
74/ugZpgKgPzHtN2zhfCom23ah7T0IJHAsLYPel2KB2BC6Q2mW4eLQGYiXLSfeUPedr7dY6hMMrT
DqAN4vp3lD4q6weFF0zHxVtKiTk2QnhH5mH5gZMDRfRJRrrXSYXDlZ9+widzsgRZJk3VZciy6IoA
8z90xAi6PHUwt8zp0UQLVOaEgN8g2CfNPYLectjcHU9lUwoewImPosdhwVzkiEYI4YXW94VUROTa
gGGKndKR12hRgRPFKfoOkCyzb8bTcKjIbi88WPXBeUreZ4GqXhfrHOCfAwXWziUNq0LW7wNHhLk+
eRB9TimiopLXqCtRB5nN/hveixF4GTcvizOTwnbEP8RpXyxIIslUpE5ydp8E6/dc6ae5C36szbqV
0XdPw3oiSG6kKeLMk25C5jUSQFs+5I5vzmnnHOKF54im2M0B2kw1wTqGju9DoO99U500lGrPsfBz
lTzGKdJzUVbrhEk+916O2ehGto2fc6+f9x1a1qHMau5EG+1k46LCJt4L0l+55r1Z2vSOAbp4HsZE
PHoO6l3danieJpJhVH9HpEGpXPfVm0a4wrcleDxN3QCXwUPbqLwHrJit6GfL+gbcU1QHODjlsLm5
4TX7XBPnulPreUIXSoH41FKtGo2zAXL9rX/E0ogmaEGf5axyoWGPB0skSzSz30pbPeugFZ+rmPXP
ZHypMOMhDPsDQ2CBVvPbuWW3kiBmS9xh+MycSqK6sipS39QF+soAfYwADDJUal6RlWE8DB6hWVPP
ZuZPlnUKxC3vD3Sw7U4gmimbXHQyz4O338qc0aRbxHzJQ/4EFX2pvWu6sjvQuOeocpa8x9C5IZ1N
m14qz82qfjOz0kPfhndjWj3D7nfHLPz7HcJISYZwf1T3RXs99McK6QJRfT1Gxypqc793NzYcLQMD
ePc5k6R/SvBwh/FXW/dQIJ47gKeqb5AwjuSW8BySGclvy5lEIANT9Uia9IGyH2t9rm37RMYzful1
5HdzSUBMRsv72n+m6i4CDeE3YMSG/ZyOReNB0tidoUXIzDzg7+/Zs3amTw8l464RJg+auwrK/goJ
2C3UrLmEMxuRj5l1FBTY9ElY9xa384utk4u7Bjt0S6O5I/ctaMjGiDyJTwxJTFcphQgyHR9FVN+N
8RG+9GNcgULtQ+/QqyHKa1zvGWlxjZMFju7RN0BgnG+DhqpzmLS3MNJd+2L+1pS+93JuytW2r0O9
xvumcUux+JeUtFM2O1Sgnzi0P7xV1K/rOCZ3mg2gXCo+FUC/QCP43mMToDwCeIa6gWBsRusiDzLw
SHi1sNfnLar3Mp7KW6LCB+kP912ir7utaYK1/LtbbfjMYq1hyoJ1TZAKGzvi/1Mnwxc2UnXf1eis
Vs2pdtUBKQfXc+cWMlkzGat3jMOA/XrgzSH59JCgxqrpLK3zUKFYEL65t6DXyBXnU2mSpd5xIIK5
k1ivrGFrLwInQPx4XdbiozIz8r0QYzUs5Aah3xrFzLqNzOscnAcM+2ycl5fEn+pyiermS1faZFDX
OiRbARdBFtTZ0q3AZPjoIANRtLrveu7iK09CmooilqGkaprKuHPTveJ4TEUSz6gRQs2gEhuMb4u2
DoCTV1NNM1+89iR5bDzp7tvUgXdErO4PWMt9JCiwIFdAxkr44kohXpB69trGDIBM9Sr7kyNR7ino
14hykrpiCAyDdsDiJWsPC16O0UA6h4i9G/QHBBNMgel+8n8MEgQ3Xo0RJ6Q4W2xzfb28R2jtLqqk
OjAUGHXK3XV4DMcBj6z/ATgFZAIvfQp6DIlvnWag04FimeCaacg3KlQ5xl6zd+2rwnlGYufNxQYX
CyhWVR90+3AFUsLiIc5sou+9KkHcqbwiyXqFpBD4eKMHwN+gKlw2sPPYJ5d4pO/KGJ01s7naulcA
NQJufKDkChgfCJgMDwlx12JN7hLkyfSQLNRwT1Y0KWZ1FQQPAucrEi/zxq3fgxYO+G5B4ka3R/56
DvbuJoW8I8EEKK9U/VpN4t1ReKnFaQGLssFUM8JMFuyMac+KJpZILKovYpn28eBch4a90dhAuPHU
M/majEjwwSl4RrMg5uAaPawcrEeWVMCDx4jtmnSKL9EIcUkgedYsUmTrBOWA0suVo7s7gv/vY7CO
U94jr+Awon2qjy8AxfbxpsaomwsLkgw9dkVt06/AIvRQkCJJJHqnQpR5NIzt54WeTSuOM2mQJoRB
A6rRLSl1OaYcegWwoLYYg+5tcIbHSvNPFBifEXvVIbm2KnrEdfR4giGE2w2wdz/MKB9puuSLGGie
SR18TVH6MnmgjHQ9nQK8+VmtNvFBLzHPE885Vw7qZXiIRyVFkYEbr7hK3kwEVNua1S971WaBZq9e
bc3RCHiYBYGAI0GtcNbjH+Muj8K0oAzTCQFcdAc5bNnG8jX0exgeqztPwC0npnHXiCrNFgq0eFwZ
3Qc4qppp3UGqtOsGQOWrfx4js6vMfvbbHNVOeRvNz1O0HOM+wIc/Cqjg6Woyl2AyWQfYcbzzMPCb
uT3CUdLC6UfcvYjx6QgLIU534vFyAEa6gaBnColFgj8VkWC4xFDih4IgkI/7tYcKxNCbQaKey3V+
Lr7MxjQuUkvvvF48jH5/Zx1ElETm3mmG0vhV/+YHXcbm6KET05vrfve9v5+Hb8/6J63OXv1Rh3Pe
+Pyo3Tk3jj7Egu27SeJEuBpdSED4dTNeL8l7RU7u8uzhja54gEqrUo+n0L7wlJfChR2xPaQrTlmP
50jfKJz02QepnWgotRLQfWZHOnRSBfli6hxfJ747ZIC6IVCLEJF/5qC9BtdF/95uA97kcvIiWViQ
KkRPbZIlAIHCxNgDnOHQo0Tx2VsZKHOauc780OokKimkUEPVfsNnVDRzd64DfUWHBHp/uVza5ghd
1tmwLT+ndy+AoQs6Bz/kLPLUwG+ZwMfrTc7OBfbuVuNhZECXyEgLEXIwrMNdhKwolZhPPoqDXmee
SdQdw2d6QoTAkdUoO3FXswuj4SlpVTkl4t5T10TiMWjI3Uy/Y9j3Vw9ql8FFVgw5+Su/RcEsLdYt
f01OHc75+VnUHuaPqaxo5QHDrkoe6t1I0+dgkUeK0eniMDqCgK4Qn9fh4AxCx8WzXyENdelNlEVW
5C68YAbfRZsMyW4Ch9srJNZcz72Bb4f531G1PiFem2dIeYUWbY7v09avDhGQp5y15BaNuslWvx2O
8hOpT1ORGnwnkRnOSDW8Zzx9N3YqV8+5IdK7gXbhqIevcBAIUcXq0IOuPjFXYw8wkLS2D/P6xIM6
SyU+0EEd/S4t4ML0s3hIrl0GjZmUz1MAgUZqX8JGP8PLcc2od8Y9kWugWO3gnoENFpQ012QYDsRB
erS3zmdY0kg+BkgIXCTq0KO433ES7JqmJTiIyViOLURHkVuOqErMUPwGm4eX98P82Kr1kDpdgVXn
0eIjdxDDqfqNml751cJJUqiJsSxapqekN5h1Z7cpdbvu22BEg0QdQvs0fSgg4pme3R8YXeVbxHH+
d8ZzL3UfBTg8Fg4Fna/yZfYCXjg1QXKR13kyd2JiwV6Lc4wEvkMN7aQYPf8A1Dc8oq6l2MJygFnW
t8w4PF+UHJ/kCulH1iD6O75xrOluzIpMm8gb3a3SpUcLFwp8VjfALL2vIA+JEGBURDzdxTPD6C/w
YTTceTHJUN06BMve4pOMrZNBTq5/XKU/HuI5fDSOc0lAQeCBT/BEIkYs2UlHe3noRktG+HoYEix+
wzKXSdw4L02CdaDlcfXuROlt6zoyIyEmdo90N7aN1x3RnToyiA0ylBziOAhioJfDqUur+1j6bjYM
46WBPCfnnN+i3bXLF/5F27BkciKw041+KWjn5G3PP7yobW9pW6svL1zVIWEwFMKCim4NjG7C99dc
o0B+nwyOugIRx/NIMUwGlOaCzukV0rYTCB8dKPpc5xQuwSNxWIN4OoiuGTatkHNEMZKPhSh/N/BZ
HCj4ykILnWargvhus7UeMf/sR0/i8IP6zbojR/UFjCyL2iHGwstQ/zGJ7khjeafc9KbH+NdQVLJ1
y1eMwh0E9KEZQ9bgD8lPn3dXfI1u4llg1sTLQuY4Jz2mxwmdJqjrplGO1PEGuSDUKSiW3f004Wur
Vh5BIternZU+yb0QOUeTq95HSV619O79kRysitEbJcrJ5zcGT/a5o98iSN6kOx90Gn9z2hYd735K
dOtRVX0gJeVA+h9J+lxr79n31INkwWNo+uZU2eYHiMqPUKr3oVdvsTPfUx//eicgN30jWSnX6AM5
qpD10NKmDUZmMx0Vgp39QWSUfvVY4s9NNCCKAq5guKh9FCEo+PvtDNsdqIJVYZBo5/VFuiEkhw6E
WsKyok1GxL05ICvXOzKa5uCz9xEVd6iFhI2LhtPNEIM6DhljRTSrayd0wgtRrM/ReL1LsSisg3uv
cH0ErDsRM556On82hqMljKOaitHIFIKlOPSAWpjphLKBF8abh4GzSxWqy0g6VHZjmBrXr4XOmY+L
FynSXpWJroHmH9e1iTC0WV3axAUt0O6xld+zcdlNHRhGG9sP7SyHeVXOFUyM3xRjjle3ZyaWW+4u
X+kEVe4QtFj6YwgIVv6arPEOXAREYLGPoZ2XXCavsu3xAbkJ4ttG9CyTuM5jUkBg9U7b6ZY21SFc
o8zfLhKEDZQsaVkJ3R2W1bpgZD2xIN1LhSoBcAHc88+uhoyczU8h6R3oP+N9ZWIUqHlF5+mCUuje
qJ+HGCWzFCdVF9mDhLUuroEQzT55WVsQqRQersBTWLPHTOrp2MwRRqn4I6DDoU/Uaaa4CacR3UyA
NEyFRp507rbCN3ZVY0S1S+XdStlcQqpzlKc8A65c8sEZoQUK28TNGoyth1qN81U82AajqDkuDKFT
WdNO0wsmovkqFeQHuKVsctbC0xj9kkYBTVvq8LJYbcBmjsY7Nih4veh4G04cv4l0to6JuYt1zepC
h5G+axViDoBmPPhibPFffPs6jeSkxw6gFISLGWIQeD636lNEYZmar9YEBdoUHhtqLgv1fw48mHBi
anGp/dGBCjqQ9qmuIt0BkOoBNAncvEE5Qy824wKG4DluxYBqO+Xei4qf8dee8tZVD9ziG1zxkpQo
kDeZ8c3NMkDJzBViKhMQUBW/YfjmnRS25kFcNy7ddX007F20RhRQ6URFMG2f+cqKRIu8puDjWfNc
hUOZBIBlZh2G0PBVzWXBq5F7WJH91r6OLDmCjwp2PFDgcUcdnCI13Mu5o1fICLdlTDn0Lh6Bxs6c
Vh+XcmdiA1VB2z0KOcoCTB1C8jVayp2xQwUjoKCM9maL6CpDuK5u29nu4g2lQJw3NpGDnpBBviw7
r3frnVvVnSipwWM/LXV0wSHfvSQEwB7if7bz+m22E6K+NOaXKeqhR6TgDNhkL3OozJPtqf1wmFt/
dxxw53wRvXNAT/YPcHIUrk4f+rouhDSkwbKFw/TERgkSPjot7Dn0sEcjlqMeIfdM5vBhjpvcnQyY
sijaL/5RmeDbp8A+Ogv/RUjvzMB3frvuFrQ12iwV63Uzjy+O7x57R95rvMTZIpp75S7or63C7wm+
tm1G8SMNUeBV054dD0FTUZAHodp7kj0m/g9/glaGMuQ4+/cpX2zRC/86nvUX0QK3KFLbF9md0VjL
DmSt7ttAXAvi7V1UDuBVwv+6THj02fa5NIzey9697uPU7Nx6CTJH+PSFVW+qNVdkuk/7exHxQ42q
bvB/3g2AqSisgXOyPRpXwyyOhfe+Kqty1Ya8hK6xGAW7BMpc0+pz9B/oilCYbgUmJ/1XO5ZQ6hDg
csD0zNrnydJeqHEQVthjFW6cwuEQJAq1YBZZXwF6nMCAHTzEHOeQo53iAdcf87AMeOJhqRwscDR8
Q3DrnPEu6rIIEzo8XlnSJfcUWqV2it6tCaFMiNIykgRd91MfA1kR5zZ8VHVchDjMJtyxM8AEXtMz
G8CARkB7KBAg5bYH1NTl0NpkpIfMFMq2Y421x6YkJxqU0WSTF1O1MAWgNEU7QY9VGhZcB2IbPr0h
YlABlYZHIRlJGeHmsai4wgCeRaotgnjFebRWaV24tdGvTX3XO+8D5C+aK2Ak9ff2gkXLCDehQMi5
+zoxnMVKd4Dr7UXXDyZOTioOj1HjZk5I8xZpo+lLh+fHVO7d3A/vHdQ++bJUJRnZMZ1wJOvpYcBx
UdnHNqqKYQ1Ra4yx2UzXyxLshbsd0Omemx9QybyrtCnW6jUCMDEvO22Tny22HAcAaDf3Rb82CJdx
91E8nzr0NjZ9yeeyIw+N+Un6D+TTWbag7+1rSvpzKpfSm0kedW+KPgHVcHu6H4FCu8FaAFe4KBbu
lMLa4HmXIHV23cIAq3F17uvvccDNgqwaWcFgUbv7ZE7xL4AXo0HLrxuwvEHODXzPWTW2yc5pXuII
OROo4HGxTJxI894Q/8hZj8L7W+YBRe6i+SD74EBR9SnC6DbkD4n/wWY/gwypXAZy3zMs9TJw0NWw
TBlECjcKOXgV9ras5X7pRawwviz4CpRaODOic/RnH9RfKKSBFUONtywhAG+C27B3r1aceoLTI0OE
EJpwG36SLvpDQWZG4kUsFw4mpNLPnk93Y/1twCeIDrGgL1zf6AkVpP3zYA0+XJUH0drfrs7snnTA
j4657xbQEUZF+wg2FtYlp4AuV64cAArDM+K/0nU6IvvikZF3pmHXWOL7RQX71vIsMk3hVec6fAto
grqFpQXvEj/NWx+Q1eyKq3ZPBTsP002VzsOjR5HW4TgH0cJLA5VGr9Iirh5oW53RypRz40DYYHdt
WJcrmjI6QnDxJ/nEbwVcsqtT4SK818EjRxlFQkh/HdGynt5ncrIAfKejA+V6LGH11S0E0ifwPJ68
wi4VeOd+vIbpERUfeJxOXQKeeD069YljQm7assOwSEvOn1H7x6J+F7rvDq7x9mocTqaODy1miMY8
Bkt7rWnJXItLpMKzc0ohsKLoUk6EKBgemW01DBCdQ9evyjcFxMd3DG5fYV4S5KZAw5YtTF0DYx70
Bj2vFy/EGqn9ncvrW4IwIubBF+wfGviEpbgOt8j6oTMwq2BUArpGkwUZeeQYixA5oBl0h7gCMojN
Slec0TkasuvIfVbOYZgAF+186mXD+NPwZ1+B+CopwR04xveixy/1huuKAhKBPoMt0c5ZYdPpnWfp
tZBjg+xY4KYRAfIj1r0d/QPUlnnCoAeUF0nw3NZQZ+s3v71bVWERDAqIJYPs74rzfULnHBDx5ONg
oTimyC5IVxjlvE9vTR4aSOMy2d9uQl+QFaBAkjCDpuDsEEcUNaqZMhJAxcLaNGvS+MVa7ZfDOh8Q
MoM5UZfI1znCLpmBLSgUXFoNvkS3uYymYng3XOjXCO0elwZibcBMMfZ1DELNsaoQ9ChQHHoMrMKC
xq5GD6Atm6/UurWFOOPN1FQfOhrefQcL7jS/QP4j0BfA+AkSKIyFXjde21S+deZ1dVcF05j6MTB6
JfsVmswOaM+c03ks0Us7IUShdxDqBmMcQPLU2r2MHZzCUTbam+r/sXcm240jWZp+IuTBDNiWMymS
miWXb3AklztmwMwAw/T0/TGiTlVmd3WfznX3NjzcKRGD3fuPNr/y/NNqFJuwvzaqzV99n1JNffB9
Yx2mbj+5eNdmWNsb5PtSsl+opQu2NbkhtYFWk+dZMfA321q8zc6bKq6ER68Y0VcLecQ0TK1mr9ol
WCK84cHpfo2edcxbfXTjTxTGTwUorEuXO6rImFLSaJmZZdROgySX7TGrjrPZZskPd7xrgmdQ7quu
PeZv2gTdwE1xcgBCdap/XqqC7Mbe+xDBuKnERzzIMzm1GyFh2RSZEpGKeZXUx6JaLvbsfTfplw94
vMHNvBUuAs0sifKdiporeIEHFiVJwPSH82DzQ3Z2jrQ1ONRBV943iS4/wiUJd+XsPvBs9dsCnmSL
BDUGkRDWB3s2j1MEC9SZj3Jp1lm57LzKe0xr1LB2mP9OOrXqKvdCDN1yyqeG3oj0oDpPA8wxpcQW
FreCO1lhH1oBh26sOToMESXPjV/C8Grri9Spa7PA41q2f61KyqHjvB9ehsX/DG2e8EZMTw7o0CT0
H9OrIyZta0VGUQ/tBeIvgCfXuocTmaZHIQr7sw+s8NAtJj6FrCjR0q9V8DlDta8wBE9ARUAs6RDW
x0jMF9wQCpNKGm6aJMWKE2fq0QqSp8WwfZggexVu6q1BIuU6S6TN89Slh6J2vMfa2SXCyxiv78dM
cW9Z47iqc+9T0I0GjJriEIX+IGZ79FZxP48HmlCh0VM7T95ZDAW3kFjuCift92harVOtjBNswzml
ZgHofePX+iCj6T2duBrUVE5bX7+PY3ywsuCTxIddGZLlQyreW2ovrGDurqvGVUm5bjioIwzxLo25
A7vsSPfluRf2NcpohiuscNW603QqKMIkQDA7T6W2N9Vi2XvBnfQQhfOd06YDxg2CLo9NGVQ7W0Yz
XpCiqt6RsPoFvuIII2vnuxmp0EVkWJM81+J9kr7kpZHuKupoUsAMyefSbFXsqXbedtLrT5YXhFtY
HO/O+PxOHawDGC369WSdxHmwSxLZ7ju7eaKSpnlqSfddiRmPj0xdtffo1tiWYe6+Rh311GPtbVk1
0SZGo145kt1mkLiV6haoYsns/lmBumxB9J2HsbIzPCtz2B+8pYKrNlO9oJpw8/lRof7JVoRoOzvp
shvfslZXtefgUZK/TIyc+Nok+NDXVdp6H2MdqT/DDeRNXWdcyxGkqSqV/kMLd7kS6WJ+8wwOHCSe
ITZQR1uv1KArdQEZjML9UvP3UDLMA2vVYvFPwMb4wwqCYtpCZX4Pcu5WVVa5DzqM3gYBROYTKFgg
3qBPq/E+oNwhpltpME8t1tZH578ihdbZ2JK0wGChL5TkOebcqh+xvrm/6dj1+0MTjsFZdaP3qUnj
vEvRO/yWTTHWq1kx2ds417LROgjiBZuVWBRIW5iZs8+jfxhtvzmHFqBTS7Rh6va8G6fg1Cj9ux8c
eR+IjM0ROpLzdorWkqMJrMcafOa60T5mOO95v4/mSrR38GNohGrXTteJP3Y+eS3yMmvYu5UmTJjd
ZpsX7bzJ2Gj2MrPAfZNMdZih4bPYg6u5+q39qHwmIEg+Dc3UQaAsLYrK5WefUF9t10v1WxSUIm46
wCKo2EFiRCdfvXjsTBqR5sDodkt14SJjVvaGuGQwqAmkVyNdVo1xiVxK3I+eveYoEWle3HFRe1cH
7rVmf2DCkUxU7UxEIiprx0EvowhlzcYE/rNKVMhz7WDmLgTw4JjFe6lwPvlxo7luGkIlKWW4b+wL
CngLJnHy428ZDPUWRtvWmxB1yz1CfvGFRc3ZF4sV4dfSwSUh82BnMx+cQKgZojhL79HbTe8RDZeo
/N3wAb9YtwuRegNWyiC808jYr3HpRZtB9ihhPFYKT1hgOpOiZI/3//BVjWmg97lFbmSRVPZae7qx
T7qL/fNMbtyT06c15cBe1G4TAZ3LAjZv2txqY1QXmBpSr+8uSEJ8PDXtnD4YAOCt8Z3hoQwnfr8+
tmClnWjcCXJrLoEDG5x6ZQ48lbPKlW6/L72UpDpL2u9xkix6p+p8Ovh1Ff8cSvz9a7usF7XhFLOe
3BLZTxRZ33ZCoMCqmJPvWt98GA2kE9JMZ5sjp8LYPiTiKlJQE13hU+6LKOay5MHR6YKHKVE1p2bj
YEiTdHg1UeiwKbaR8+5XifcAwCPIyQ9l5VzDsjTWqqCimv1A3orjLLO1rLhweGbd9gy2Af5d0JdC
LO0mdlv8kHMRP0YynfdTMhZ3ti6GLX1hmFujkHokkn2ekmrKHyX7hXKj+lowSCL6GJM/udTziCwy
jS+yzelTkvM+Q4PsUNWxM5EHkZssoMTSddf5INMfYxn5p2IM3se2Ufd+30wPrtsvvK5dkqhxH/Nd
J8kBEKm/U2Xi/Li9CneBYIdyZTO/jvbAReCeeEpLN8BST4wCmm3uIl/bR99v55fQhKAuU+1sYw8R
TQ4+8Whr1zyCVEkL6h3rzSq2BxFusrHQ0aqw/EBuqr5+zWASknikBa6qx7uknPtTPHaKJyK1KBJ0
4t9+XsDSYHPdtRLWl2cIUkX53B6IP+fvYszmC4DcV2tgzLtY7sUywCT3JXBMNS3NNWoF61PRMd5T
2OAfM13ah3ByuYVHbz8LlDOdiI80UYD4x1ikWludFHv2o2x8c4G09HeOmuaLN3fz1uornrFCNxv0
tOHTlDThxY1Hcz8PwXSoW1W+xS2lOLC3rm+QKUzm6sGS4I3J7YR5Zygfpn7Kd9kNje3d7GmutXc/
c21xUwWWt4VOig5VNr1RVFg9Ik8158GPknecKDaIW/mDCll7XVuds1mmqT3otsYT7I87Z9BkIDA1
vorAEApNXKgcb+BoO1fmjdzjLFq1Kg2nlQqx2QBM9/KgFYajYCoJSSh8mP+0tXeMP/BIFaxE7ENU
LhCk9wibkWXVoEAwyXdTOXrXToUEspXLT4Ae8JkW+02SkDbvVxPaizE0QOgk5UxSL8Oqh0lnY5gT
dyunGsDTsum00MSEA9xF+TYaq2bDwNBzaDCINGUnd7MZjjVoXoXmnvVlSX66aenQJDiEiIYEO8gG
X1n56TRcusRFWODVFBjRXHHTX6hpxBeVojnp6V393aROTAurd1RoazaLZ6HkoSnSFvTk2fZIoqk9
EJ2JLeqrLgXiTEjJe0QcHh+ko321ZJTBjI5rXW3CIdeatpQEYS4ITDqFR3scIIEmL2V1nvvknruN
vTzvVIXWKcmf6IMF9hLx0G4L6eaHnvljxcfG71Wlu4NCWTev4nzgsqQExwybrrsZwoEFp3u3ND2Q
ESq2a2RXYOtjMx0LNymQfBrsRX7UFe+SHQHNl8rdjXTS6c9Yq5zKjCVct+HASlZmyLmTUUwn9K8w
Ohn/Xs58vAzOOY6leiixIn51U8RX14bGvp8rS33Pfbv8KauqPYnFnsttlFowBd5wY2Cn9CcKjICW
OmfYuQBQJ3cYiOwbRZA9WnODryF1+rvRAJOPWe8clmnoPvqULI1UEKXpeLgaBPbPCxhWu6XOlSk6
mz4q9geexJYInFWPyOPFJBNu+7KoLyKhU6mlGKpeua6Vs+xF9trYKP+WdtLbeQayEC7xS8xH87LR
i0LHWo+xvsfmd5gKvNySI+kYxqScENpHVMg4NRfVyWaTU6N1P7XIeXQePSXwk7sp8oqPLMbEuA5Y
W++MZdqNNYVbbWXLT5VMEh+YQJ5VtFCu0dS/2R031WrKbQ1A10d3RGQjUBwfvTD9AQKPGMGe9bVS
hbfvG9cQdpjAT+dlJF51aGjwCqtxTwqs2lqt6R4963YwTEPFKRTVvEn7ZUHLFjfIl5Y5vhIviX0u
661z5jn+l075MjPPJUUoTRU0ewOMR7aBs0rSZXxciqLj2oU2LkUZFs16Is5vWwaF887L5MvAKh6h
hcXKB1rYjqM1U+I4FZdkLnhGEppePTT8y/gZilk8xumlSqA+sjsRPCR1Vp/CNNXfdeNxOiVnVS57
8OxVFPaMADpZdpFzO80XC8M4OKWP70VMd8GA6pC0etvxkdTWd36DOb3XImCdTJaJhz72Ug0PlEQH
BpTgF5yE/8HJkezRKlaY6NoooD3cSt5MTQFsBZABew5FP+F7sy0G+4KuZ+nQhFpV+IRsX+m1G2f7
2tEHvLRvNvCfWceLkz7E3iny9UEnwOtSU2FbtXo5VhHgfZ7SbWv7d+XS5WTyYFEvl3MSmzer5U+8
jE9zQfKDGY8Iovd/ywjw/6TfBuvb/94csPpdYWiu/8Vuw1/42xwQ/gMhf4xHjZ4ELGsYwP/2Brj/
IGQbr/vN4ULYIVL///QGBM4/yFoh84vccIJpwwh/zn84bXzxDyrFb9Y6+28n/L/ltOEj/slRgpMH
6wHuc0GyWBDiNfifjAG2X0yVqkPCiQIOc2R0LKPm3VT+XTLofucu3d9GEvyR/30qo8vX8L9+4i0V
348xOBC1969WhLyliLYggo/zEDexUyLGBFe2ihdo1mdXMKNJIzkYvHdhgl+2p5/oH/2aa4WN1/J2
2gS/M2ZkbNjrUNEU5M1s6shat34XX//pGv53dhvxr2VgrJC3BvO/OqkCLPoIDP/1hzUz1Cpgr8uZ
OgLy1RXlTqEq0ZGgPVhxTRumzqw49HHvvmg2z8cyL/c60yNb0PI6U1eEV7+BC/SSfI2wivfdBDVE
7EB3rbzsI8jR26KImtdYeLyfMBOPmCMgnIjt8AzarSW+T/O436rS23Xj5CPfirztYNLhtQGq2QRR
zW6T5Ac8XbybIQq/Jre/Tkxo7D03Gavl8D5wGot9i+LTDtDf5ZVFKpin9ouAytbulJ5x00cbm7l5
raP2Z73EZjMsFdhTlxFqQhV0vMl4MT+qfrAe0yQNd8JtiMxoAIfNbXlWS+TTsGpvhdVfIzRBu6Rm
cEKAPXs0vVnl7w71wc6k1rTp6blfBcZC1G/ddOH5cxdrVKV18571vjhGcfRj8eVzgMK85cxedxOq
ipLJe488qtxHalnO2EzFsRiTN2dKaQWfeM2qiS/IFrwAyeqAe9FEo9ut6hCsWScxqNd0ru2nZcCm
XC9Ds3WsASfCWLlfwjcFLcXenusnDqptzX1qq2zNYhpccob0Oiu+x9yqHyqR5Gc8/sbZNABq+5zl
n2ivrNxDbu0RA5Dj0ys7OAYCgGhlicS/i2dyAXImtmflojpvqWNbK5iHnr1jlbsJKnDwK55A/zUn
JayYS3EUi/uJ7pz0g9ZZqE0SEw7Tpt46lfcAZKK3pl+aTdMBb+eZbq+BBXM0lC3or7xtRCW8ZVYZ
pCdkDqybOPlThFn6DTz32c19Ba1X1cWaTqL+IMO6fVwwIWzqlIAf9FWsj7HTbhTCqXXq+GS7DFm6
w1D4q4kWClti623MKu/eg9U6YwHv9q6kwS9D4xktbfVDhZ39XM5gnZkdgdOkQdJtpJf6F20YdN2/
JBJBkY3rJpLQWYm8CqSQeGU5Vtm8KfWM05tOLiqPVs4wZM0O1hqNgEPL8D4rHO+lz6OCLyfAxq/R
PknVFtckQVBbViL4ivBmIDyfg7VtJr2jkOOhDSo07MEtdawWAtSM9h1lT0+oKQseUBKzdT/jUUkO
ZP2B9oZ63Gin7zaJlsRqpBnRf/W0jdmMCE9DYxoYGezdxm+vli2Wj9mNxg+zJP4jlWZ6O+oMDmUe
smTvoqNcsYN2TWfudAjzWAfzeAFf9Ul/y2KUM1Gy7w0+rpVnma+KKTZ0EDFK2ubtPmtZJuZLPkav
Phi673X+WTQj6T1tbLZBeSMjMDz0j0Od0HhtyZ2nY39vhyhZxzFSaoWts9t2uZ9vSjOp72EC0k61
H34kSfdWE0FxmLMGwXkuBTOsRA2Wjth9/MZ8Lm4tr05JfUakw/fCc4tXVrbusfNMcm07J73wCspv
BRXOtkxj6u6JsbxvetGykoDUYzuLf85WAxnIvfoolYQiyJvqwS3KYR21GdEQYUCtc16iyMsbZ+0m
8hOUr9u3Rdv/AUtzVvkcpfdUitkw9pFBqtm3P5TMflKdzndp+qd+tp19RrLWXR0MxCJZ9j3BFC+W
679Pgf0WQDiHrOoyvZCFTu62D/a0dovBQbNlT6eAWp0j1hLqLXhB/namBtUvD/BBOgnyEsY1QIJG
1gLBRZE6RyBV7sTB5HcRrBG9ymgrDl4kea67mphfyBHvYHsNyADhVi5USJkHrL1K3ksV0FnrTUpu
WiXNR4TtOt9V1GGhLMxQE6+bpLdf2rmd+GZ188eXpj4sPeCIjRWnOEepc+tfROCWV984wd1NruL2
zpdje5gImwD6ipLoK3BSelqsPNkMgpDN1VSBHdW9p0+AZ866qcJ+Q0NFcIm9Qj4muirZzqr5kE6+
dUxZm71VatxfS54rMpRik7x0kXEguLLB2bSzHK+JmrJTv3TNY1oYBypAH51YFCUacumtyAmZd5bd
LhuTTe4uDT1WzTqIgk0tAIH7LBAPrU4Yfru6Opli3CA4C5D0IsDwBGrigUCPS4lz6o9q/eFBg6mI
ndMwgfPU7GxjscS7BSyG68OvIO4zsDy4ushBTLI/I4DYW6s7sbU44z/7IWrvXPNXHzFw6p2bZaW8
SkNDHAM5+FzrYItY6qG+p+zc/7Jm9LaJNy6HyR+eXdUkp2yODGy3528lCNBWCvM7q9Pq2k11uw2j
0bkRGid8PeWWkOn+oYM/2XVB/a5ZzUEeSBjnNGizw5w39praWnkrcC0uFdV8cKhDyGuCJDZUW8J+
bC0X5mCyUJaVcYwCRarbNbSmj6AFJw/sZW0qsRO1us+o7b6WI7q4oUzOMScQlshbvuYUgItXA4ek
KYpyU+lqfGZrkzurz9GLxcPSXRNRPvW1j7lLu8nZ6oX37jF3YEVomvsgVv5hNhBwQ0kpeNGPqBt6
y86gg6P4rCrPOZa+k/wxEcYWYtjbO6tDk+n4UkMfFX/yLvaOOEHbO0W0z1vecZPyyramMcMaNyt9
sgs5TE+sp0jz49QGbPP8+DD3kyF/ycuqddV04GFLVmwQxk4XX4HPuuEfsHcffV67iF1VTw9z0DU3
aU8XQb2mF505aLkqV2y6EOGXVRf4Vv8CRSVdOhntN9dRB5D2xpI/lnxKDmpB7d35Y3KXTYk+p8NU
vKdWvuw6/I/rkuPvTg8TGS5KmGkXK12cECxITCd5cjeWYfebPh4A17FO261bt+NlTOdw75Gb9OQj
/OtHk22aJn0eO6c5DgB068W33b3wblJErILg7oG98cCWDzGvn61Je7WJira4ax3Lu8eUEK7j3vPP
fojisRFzv1+C6AFaB5pnatEIxOXvwFfJLrCAE6OsgTFHEGJwwdFUgPKUgB8eQGduN8Yb5/U4qOYw
FLlzdaYK1U+QnzMfJrHR0csI44rzCObbH9zvph3bE8lRqzCovTcJjvCYDhSwZnxsa+tvTcw0PWws
9cNIwqtdMr5nxWMEm7LNSRR+hJIiN8db4vjKSVq8DYbDs/PSlrejUnd9dJNCjgTviSL8nXhQZd2k
3bc8T8V73MNlB8Us1vhJUfvJogkfMrcZH0ZMHzkxG8hQljASODJGA06XF5IIAIAFSjZ+RDpheHSx
d3kgUaDGlb46M2W6qVUVvLvbh8SpX/wOB6PrNDYcQxHsPRPQMTrnz5AeF1V16A5cTVGUVZ09BJvU
FYYr3EPVsXCQNbU6xPNsD7tARkiXEInVUS62QcRJNmS0JGuzAM1636UJP+ukf5lb+biwi12Q2/yC
LP/EC5G9tLf4RSd1oVjqF8mQjYA4+1H5Ux8CpeNIEE65AZ7L17RoMk3W3HwjqVG7Ug3jscgTtUb8
KNdVFZgDfTEI7ua53rSFS9yjmuT9Ui/Pum3iHSUHBeFiE76YFFov9x+4kjckVF9kZcsngHo0szUn
qG8kSQpt8m2Feb6SHS6um5pijpGVlnOG3NJOi7XiAEMqh4ga3B6Nb9PJl9Avs3OJLXYfoIshGHMV
pGo4opioL1WAkiqVpPMtRjUrDz8dw2jsPtg5kbRgvv5upGln7S49kZqQMIUc4x0gXPA0TvIbLR66
dAodWZsi3DvFsJoCPFZj6CGy7O0rQdoEX0KWAg5GPyNpdYeJUut7v86hHap+lxbxctdg1EAhauns
PMPDNKPPwtVpKmYrC1Na5CDd4R3ZhvQH4LQ8S+3VD1le1SunRwFBQGN/Apw06MVKIsn6jrSyJl/O
5UQpt+jb96Vqvmy1jBsiLyNMkQCnK4xYwxcFmOUqgBh5pgqMAm2UXtyoE/VajdSxQXrR0vcFGLeZ
q/4mEvSJCG6C1ByMEgeBPmRuiGVZRbaBNKuLUXLrsWIuSf8nLe1g6yCsAOptw3y99JDxLmE1G5qX
PlT3Z0wnxM11jMJX5tPHOA7ifspc8Qv4aAHnaqEJmZBWosOd7IDb7iY6cPd54D91pGSvQSEfdSm+
IHeeqz5LT357Q4UX1sh+jp5zFNMHF1KLlrkw3ytW8qkOX3sRtyB1uHUrNV/t25suEphesgJXG4XH
ZlvXPjXOpBCBOjPqt2dRO8d4ltW6cCOoDbf97sxSP5fpzT7fBPbeT8t74LBww8myoEsKsAbVhgjT
nJ9MGXHiZ/oI57dqToENnfaeZd19okP7xu03y6qe5qegRakRF1H30bolW3KchrBVJb5P4uLQM91W
zSm46dog6PXCvsTPN+xs8j0QWfDASnQuGzfvax48foEtSaQnWZf1jhtoG5LIvxcTI7A9nUe3KnYd
e/g6Sp4EqV+XsUk4sgTCi9ANX9uoOvg0wm3mJFzO+cLmutgCrTfvxYUk2Gevzaw3Zm7IFy+cj/jU
k18RloA15erm5NnBZpFl965Lc4pKhGiyzeZ1JFpv07Kfb6xglKciBOtf+560Xzu4uD3kqXVZwDeO
kOL08un2lmNaZ78Xb5a/Fk8XO11gGvz/EOL/TfWK+3+MSwZC/CTR4F8gRP7C3xCiR3gxyKEdUyri
3QLzQc3+A0T0/kHkiMcMeysb9FB6/BeIGPJHtAJEFA9THIFy+T9BRPBFl7uKxqsYHzKNkf9WNwWB
PLfkmf9KponA8Ujg4lNcQDKqM4Jbcs0/BYyQagh0nbjUniRE4GGQZDh1JgVNZZbo5q2IMcVFWE2B
TbSx4mNQpfcDFT0eCrClulNVHu0bv/mpbOwljkAbvLQBVoXZAgkhr8OVyA5dfpGV6ezHJjUz1o+2
egbewoiN2enmQj6pssZ6UljonG2ELHgJUaaQ7LgJOPRP6Bn2Yb1Mr0lsDQgHkSMlYbfh/4K4GjHM
9AkJ56JCcc9KLA06H5CUOnKQiUZB/TgxghxImP2QfgcGVmSbwXTlJkm7+6ZaWDJHf6OTzD47LuS/
suZyxYlNOHrUMzJKuQ89mRH/iBm2HiDHpBBYkLhCq1Sl4x3Wgm/iO+JtGzUvaTWJdV2NF9duuodi
sBRvvJTwREe3pyZtvCPRDcSIdV55CEXd3nGPpBttK5hYVVmHMunABBE9rBs7w79YGq9alVGW7WK2
+j0BRZj8tLdYa5bDkHNdFW9OzBuJltDlpVJteJdbMkESBcXkiphTw/tLcb+c/SA3f3oTH8huXp6a
dDj5Ya/WWU3yio6dc6GQhU+teyZKfD4VdYJLj38/26ZjhMOkjH8rpE8VGgbE6abF1C8ILXlVpf8t
ylwzD3ZYqrQOT4vEHpss4jOwlntM3/Q1+qW7G1BrIoop2X04h5DSBbfThYhRUFMPR5t+mLyhvFgA
mb4NzUYGGreBV4njrFpQsa6I1gBNAqGuOXqs3mj9GB2HNh83siwDshSIxlZ9fpdr56fIlLWVFvkz
JNFgBmX8mOHIFiuzMHRiiipioX86drVgbKelOBsVqmgVYPCpkgwtdDxwnoSfBcaDmzl0dqxzWjkb
v1KbsmSbm7iOgezOI4Iv5YRngjJPaVO/h4CD3GxcC/BjTKuFdl6nrsG1ECALrTN0hQr0I/UPA+m4
GABhlh3tLAe8L2prB4htCDBGlN4aHfBYELrL4+l3b/1UBfQcRNiDq3xUd1go9OtAFHW1AMbwaGHK
xtPIt48chwMuWhzkp/CIhSGGHFQs65CVsBzGh67J43tGee9XYfUNrie3ILHadFvfNnLn2yOik0zN
/bp1rf7s2JN36gLlM2BoFW1bpIzb+qaA60d8nyXmfb8pnJPPQbnqvCG/FIkXPlZ9hyBDZOH3WM5X
UfdbHFL7Nif+qqksQsJid9jYQWHj4a7CLX7W+tVv0cfUcGEYrNLioZZSoRoPZhorZb5OBhjz0TPT
vlwM64cxeIqWoJ8euLnPUeea5yVNXUKKLFxFgOS4TrqbSaWn0cMQYyI89tiZSgZl4ehRMQr8gXrX
kyEyl3RURFrVOO4zlpMVZqEe6VOBGCD6jEIV3Q0DtRBRXuZrF4j0orUhVmeOYiy0PlincTS6vHCx
HnO3Q4MxFLyJWHnW2TglW52Hr2E2fyxdBozkxntR1skxpcW2bMg7pxnwiXzVAWVUZK1RHzR0YdQR
EWU2L9gCpD/vqB4v40ScFOJFNEKpE1xbmaBUynhdZEWQPLQSKSrUKBcFL1MeWrjaxR/JNFpLUi2G
vPwZ6NC7LLCaBK+GFztCp9uh2ORzB/K1Aaeoka65c+2pCQhVNOZ+wD52xubTH7Ipx2yskBGx6Gxu
levXLA6qV3QG8dpyqMKYCG0E7pAAKiKSW4VreO95nXPGMBHtbc4bNNr4HrdD3SPyNj6exqzyt37h
sQsM5JPmq6Ztb9aLoQJdu7W4wNGT/FZmzn0t6o95NsdsWV5KzolUR6dJ2lt2y7Ujhq1vIo6wmUb4
ENSDJPkpw3cbdisTdl8hAmEUnvzY+TmBCja+e62m+CEV+SkIUM0PFK4AqCcFgvbexaccODitEUGM
2GACMmoN6R7WfT+8j372DNyDKXQmq1n3vwBMKxYCizwUfsFJVA9p1GJ2A5/Bnj3yclrPxv8GNWH5
/BqK+DKzJqHk6yFUkPVmj1Hm2feibb0zaRIkp1YAiWvPNT11vaTJ0N2KuBsk7UWm8TflrDWASfBK
ssq4D5QY+GFJdl41o4vTKFDD3eAMbDsDsee9nf3hDosPIihKdxMomWOZtest2wYRnL0/w+n0E4GQ
hURXVOrknnxeH8qJn7ybgPY8JABz01/cLAm9ldON6aHqy/zi4sAtVzCU9T6bgYaiUcVPso3TTyss
nbcwRvlCiUzU731d5+BybNiXyXPKk2CGpnfFdn70+Camfva+MiL812lXhF+6REXZgQruUU0yM3gT
usSud4ODhbSBNEt7FEc03fNBNZV6IbtYUJ9iy/uuK3hbZCw+PIZhsy9lrbjnbv8tdKFBNRLUHJmF
NgLgpo+z8KEsMKZZHXN5SMsN74NTRiTcB5oJn9wyIqRnoN1VWIGAawRr284GisdM+mtZULjwZtLo
mDJTn+FS8p8jr/4dWRTPLY5odMb9V9KkSPsbwkhqigZY6RbnmKKS2UWt0FsrDOuvYcjEhRvrZ0sH
5YpLlFJhhProSA8iyhodxE9ZbaJrRcLTeu6W8IA88ZrE2UeduP1xktStBPXNUE13CulkK61hT8a5
tF/GYrKPfSmqg0FGs2soiHqv6zZYEz0uuOiZuljj4BH2li/JcTFjfJ4yG+hVcqSRuGXtQDZ7nOMZ
iaJNv5zTttb7cUFWAwJ7XwhC1pDi2+QXmDFc+SxF6wLAvCAW4kBiefUOiQ1FfRPANqsUq3M+JO1H
g6R+58t4OiU9ykdqnYkBoakg3RQeuncjAgKZvfix7CNaeru63BuimEBuBRaSqsn3xhnrt9pxyfTq
Ob2GkfyQfNAJqUay3hMuuSFoiBFPU5AD7giWbzajH1ysnhjVpc9eI+qcIjd4Vm39E7LzuSrtVW7j
CexxinXpdsrC5CF1EsJVYpxYiD7wTOFD3Wb2/LIsZfD+V7z2nM97UbXF/6DsvHYkR9Is/Sr7AjYw
0ihv9sK1iPDQ8oaIiIykphm1ePr9vAbbQA+wi5mbBqqrMiPTnTT7xTnf+QlYrcDB6qtTWyXDvW6D
O2/WbONyF81vmXbf2RKNl6W1xLge0VFvXXPNX0ri+64Z8jcfHeOLQk9+5xmWTwFQaipnrE9kW+rn
gk/xJoztbpO6sga/4xM5Msyshe2RMZEbDpSXuCi7IZr+5AQfnOtA7NTCpLUD7oyktPyJ1YRIEBez
G5qdn4+XJrSBduBJ9EYsJR7UBh5S15hHf1qOTj5DWiEQqoe0iRpg23rBGjTLyc6C93Sa3kaXVF9X
Ypp2Ke6mmKXVALVaYuQO5qv8D8TTnOjhUEbJa4Ynegblhem1fxh7jD8RuBE3DcmOkuxDxmgzIrTZ
L0v/GBgPJVHBzlwQbfEje3/TJvKcVzNSepU0n6UIPnsdYXYBrDAE+mUIyr/BbO+QsbF+5G2txuAC
fIBJbStuqwFkedCdmD5tE41FrdJPGQJkC+4i03ILHoz9GI9x+TuMhbchIGU61X3v3picnThavezc
wsm5tCPOhCJwNozs/rEoUDTFPkWSn7S3IvZIuZBwGmL5IVru36lENktUO98WZx1/pLQ4gAV+Iw8A
K4vFKbYgJuVCBnRh6T2iY6LX3RmcBziECbCawdkmK3RlSRtv8mwubv0uUIfBpNa9YVh6YAGLAHRJ
2MyPF4HiXgGg/7CwKXx2rnNhXpSuEI3aeyRVJNak1bjHphY/lujkv8aZtf2SZ6CNZP+rErxH1eRf
WVZxv7GaHvpQ5I937LPnbZjV1TpcXHXHsOeigv5hQjaFQy2zvkhFNjsKqOQ3AzaOn1Rm3xXriaka
OL98Xp1heCMVs3oJ4TKCAAQ4kuyBUl4NcisuBebnAAXWfm6mC8u5P15lGTjoTYdZh5tUSbStVY5i
vXG938RCHjcPwJWkcXdjzSx21kXArJPlHDS9SJ3SSv9GPeuEZZ7t21DFL63dnNPI0WzA2u8sQxeM
EQsnp5mRolv5rd1l8VcIRyIhg6DNlrVGqrqOyNjeFrNXfgVStqjLmnQ3BMs2V+m4pfS010NeJHAz
/N3olyD+ufbKw9w4B1CYt56/jE8YVR+8AK2qX9UP2r2GuiTv0KxvvSspIYrTb/SFNQK7dAvN8iAI
B+J6I5Nb9ukJcLpzi03aHDmO0nOi4PUFbedtZCk9WJbFTdRSuYV1teAcxxGHxle9Rc0kN6Wjva+q
Vt0Hq5aN6mAKKbHJBiBQFKxbDbAqMe5rSZ4A4Wkdajl1KNxkXfVNeGi4f/aFy0sN/35Y9dcF5Ri/
EBkgTlMwP9hF+u05Ec7FMsj3uJS/Bs0CAXFP4OZf3Yhb2kzKx51jy53rUka3hqMICxMAf1AfFo7/
G+kB/q/z4h4K9l0USX9ld+pgia+hFAzIGcmPjndIbXOaSoFJ1yu+umnwELxkxTFwRqpZUXCfxKwc
0Z3mhxQi8DPpUUzi3SbYeQocHwEAiGhqbFnGkmtP2T992hwVKLizLWV2cZZi2oZ+3gOn6YMzPM6n
MKetQfEQrrRvPoMxCg/BEHiHPKwKWp0r3juzOFvD5V6J8oXBJH4Jx9yy5R42/H1OKq1fe0eTdCMG
ECfMpvN1SlN3Xti8b9kAhRXqHAeHK6/nKmROB7ZKlhTLpfNCqHuB38hqKb9scezaosUj4Fc3wmfl
1bSsxzu/7B46FnDYtpYFy/yQYCZOr9b4wmL1U5V2cp8aZJu1lWrEspQcnVsNN5pr/jfEGsSKTsKs
lOl8U7reCwY+c1B2UX5H2mqekUjb23pJq9+mVLAPnLna+ZOTb2Y7gpiiEImGCIw3ylYRZ47Kdxou
2XuNVvLDqLL/sv2A3KnU/c3sXh6xfnaMg/x6JzLoqgh/YrRCZGAMibxu7YCZ+hO3jh4Tc5LBrHdR
ofItG4/lO0+M2NfCA5/JzprQukKYR74aBM1FaIg4SWEwzN40rPu+xsdaDf4TWqB6lSHsesCYoR47
5WPNacRUHroBw//cTxXfzNxA33D7ezXU5p5uPLjRlSRKEDTeeRIMX4sZ6Cz06X49Z0he66mlANEs
xEVi4m0FenFX+F56DFIhn0GipLdRYYOuE35+m0HrmkuUT0GUtacsiiFFNqIc3uuBr6GbwvnoSC2P
s3RBfdb7tOdpiYdu2DHDNrw7I0drNQF46ysbYymKGndAPsYai13wSs4dbTPbiW/Hr82eEqYCp8Zi
18cA/Agi+13J8jYe+/oiCxNslc55MuPr8Fx31p86aggXszKuf8/F+LfKK5Caaz21xdNUTN8mF0Bp
wQs9Fa26Mv4AWm/COPoAOQlBELbYuLHpra89PdaKRJTbstIzM8KWEQwWFP8yE28FWSv+sNOAvWrq
AwilwbkNhd8hJxLg6DTLrY8I6NQh9rqBE8rwuTkp1EyD3SuS35E7k2HBx3Om3iTs0UG61JniCcXG
hwDXiHrbYnA0lJt6wLoZe/NJYMveyNZXlKKD5dBT4RSdy+BqA80w++SClA28zOxPSOOajvVYxCF5
HShtIijLGwtBzGaamVx0gwwOnu6LN9VbyaFKS+w3mbWcGx7uc9Ql6V0eO+y+AfK+BYW8a2oDuqw1
EQdzvZA0FLSSkWRcpVvhmqhdGey8o1wGnsJlvrh+7tLTVcmD1nV5kgvoESdGIZmwLGHBFBJxqMfu
lylNBA1uWk6Qm20iEESzyXBMeJkSewnZ424GzYhufl2zHFQqh5EwTdGzqfRfdvjBJuqpE9bZmCP0
DmE8N4udAZiBbsVQEQenbMWxsWh8/5lOw6ZQ9doWMWruNjJAmiwaSaT+LE1SmMNXBk/aBSOY53AX
NR4YWWR2GZimWvrU2zmAUIK/UMkLMz0VVhTfEPdj73oivI6LXYCoow/58ADfFZ1aDk2VNOdyxFBD
6XvvSeuSJ37xbNyWfsmkjE/MGBw9t6DwRD6PM6dWZ5JZuT6nVp66bgY1UqTznZ4pJGlCbaRsXbnJ
7JjhJ+JrdCbdDNHd37nYJDdWOXxJ2/8TzUzmkpQKl7VxCQIZXZ44mBBBiT8B8K0Ti7lEG4FWyAa4
IkVOHqlyks/JdlE4gYBMN9Fyike9GVyLcPIpW6wHZ9JXluSyw/YfrKo6DPfKYnfWWvVDmHaMpbs7
gCq3cjF3Y0glPEuErzUJUQ6jFlTnNueW6bde2b/ySNM7Ju5DOYhuFYXyncbsFI4U4YhwOG6GvQ5S
/ZcZxqYNxVNV+jF1ax3/iaBTpEHh7arEAUgGD241coS/WTI8dYPzKF30PTii/4K/C1GmltUrDmsf
VyTxat6CaLRW0zc5gdEuGvNHrMpX9040vsFQyS+dXUvWegUOyQGjhGclH4ZxymicRxGwDy5PWmBB
E3yQYRFiN9M7ZiNrFpQ2Wj4P/U/Snn1PNbT1Zrh4neVtXOmXJ9U06yVwb2DvYFvMemI1+vlpXqxu
O8fzu9O4AChk9ddqWjwbMtqnhsShYrbxnozBfmQcfUizqj5PphLbwSQnoFr97dyW4wFNDGcKmJdz
HvofvjdGf2ymnCN4Q1xO9XPsFThlUhQxZ5Rr37TmFt5l5gRt7nOXzCmsT3dea+pf4N0DS3dE/fzr
Jk0T4GXCreabtpd5w/A2w8Tbk/XNzrhL72S6cOQ0s6VaQnRIE26xr/Wrws9J7BnyHmvGbIak/MZD
QlSOLjMNsAigp72eVRx4/PDFvw6kUUpgwEsXIO2uoCsYIzdaL3Vh/nhd6Fx0Fov8FAUZfHOEq8GH
NaDEgMtr6R/M7GGwqe0m/e6yajrZbUxmgrBQbk/kIW4NKWmveNbZ4C7TZxcDGeNZeZP4sK4Kgyw5
BUKxbV1W1EkIA2TLrE06zo2kNXmq/DpeO5OSe1TCkne1Cy9x3JZPY5Un56VMWYMKPDxbkURyM0RD
j8bRYXtT5Zm167G1QrekzSOoLzlL02WAYTLvSFTFhlB0pMlA3h56fB6u73yaxC2YqJBFIkM0niDP
Z/9PB3R1NSF47eT826dZ+dYzUr7zW3x7QlCMq77ydwbP1MqboemEM7S2aEFEuVwlqWFiiNWFhrvH
MvyJ3eihs4bsuBiEYfE8xo/4V4G70djg9WfAWS35S0RwJbyZzt9FbMlsKjBO1zFD1NNucx9JbE5C
85DT6VmoNPo6I+vYgsNrRZDfJps9R1Ey4c66KNi4Wf1o1R4zt+TBmmT4MwzthMpXQEdauP9W2eIO
q3kB2k/YZLyxx26BullF/UPZz/elm3FsqGuxknuXmfjHraNH3uJRFyO1nE349ZIc2zh7ob954SG1
1w0Wbq3kxzUBEtrccx8sx6YKH6pkVH8ZetV8ZS7sKVnzBiVVXmx7VFjJKnKb52CeoH5L+YfkMEZG
xHzC7FXZQZMfui0ijHWTby7YtX+dhdsYPI66a1jxOB661BFfGfP7BTMt6c3Tuifj7JOpO2LuCbll
BOV8o6lGVq0tqo3XX2X6ueUeepg22msRJDtY0CDGPTaiO0ZtxK4opGnmuAfmMuAzNFPiIA/3iR0f
lxR8iw68+64c+3UZlf3OG2LozNdU0GBqcoTFvvceCu1xxkiUcMhHuMRL8S6B1XOfcJ3PKwuo2WNe
98U7a7dqs1DQ0iJXyJzSv4tBC16IH7hC7lYFVfoB2w8vV9Tvja7+BDzdXOsoHcVqqcG/2inbk7zS
9SHS9NHdUod7Wv/n0GL67zSUPjoN/nD9FYivcDSSr1kEUXWbKXcGW1Xh2Zdt8+Tgoby9foOdD97G
bZSDt614JKziGke3OOCoGEuORYQdVxC/IoDmwX9e7srMVHvTtu3GHyDwLKQ3tB4xgLrMfzAdvHhT
dRqTZVWI/BArl3F2giS1g6CJSbp5DdgOoRPGsoyivt6pMGI3W4t738HQzgvhlHf2VA602ukB7uS8
ggQ4gykPxs92lP6TpTr5OmaZh6it9jc2DcJjhT+SYiR3rqPzbItpM7lh1Zg81nPWoJ5KgweU1ZBe
Ou0DFA2v+v5wV02xBQhNCqY9iymeWwrFTQmMeTOVoTgGXZg9wWEnMN1L++4Kr5vWuFrmXYmGcsO5
p9BjecB/PfKpKWx/uC1tFG0j93vDMvNK7crAHiDsrtMnFQjvrEp3J7wmvzEJiK/RJNSzRfsaL9fp
GxBLvCW/ttUdLXCpu7lMzUuTBLcANxVKJOoXJP02/mUdNcCw7a/e89S2mQJo17F1sWNJWLrb46xB
XLTGjIZvw6cX7IzURx7G6hJ4qXsmJPJqHYPnW8aPEX/wU9yG6zm/7rBa6Cgbye6Y9rJyziFJbVzS
UKdN9taBoGKZ5XN/qe5WT8I51V49HgzsAzF11TNtIYSp0X4W8K5XxtX3ldVCA8TevorD1oVoj2yp
n9lWJQAtnAZ+mVIRs92y39IiVXAu7YgeSUw/Xo+qZlWRw/ngabBdRlRy3zDzzT3xR/R4Ayp+Nzab
EG+yrA5v7aqp/+FCOeyI66tQlD0umOHXru9/uxHlpq7o0duClkDr9yCeZq59JrF2odr7ZJnWU5Oc
wmjcdm20RcyebEpGxmtd2891Uq6rLjvXtRfi8ibM8iFeMu/Cpa+3i41HIpOg1vMRWoWVrlKL8zRq
rpKoMoa400cb3+Mpyzv2EQ06sUGoFsVNQW/WP4SDl5/SVt+kA1DH2ktvU6gJbEVLwoNRy4vdOJYs
gn3nZWBZAktPZHdRXYkNWA1GtyJvmIpWKjh1EzPlkPZoSuePkpVFzBt65BNCPepYax9uI02JWqd2
GQKPYvXnsKQ5jG3k7K0k6//MGSSkdoq7xzxcDDUr9sFtpicmpnbUbd1KA0EfrWxC8OV/ugwEzxbW
K0Ya3q7FAD3xyDDYVnBoqT4C3ThPgU4ytteTOTid9mCtV1cGZZ9d6tTqqJDafA3JJVuXM+hrWTP7
JZ0zPpjSuq9xv5z7mfsqAU+/CfHP8CW2MiCEw+nQt+fOAcHox3g96khnjlee37Ow8Ng3lpUN6Enj
nvAtOz5HfnOylkrsq4QBZR58tFg3+VMl3KyYpqC59LB/OWUBL6rbEecIcLpDnDR/WqzvLayKbqr3
WVc8+h6UmOHMgG2d2POzqnnFU9a9lofT3bxbfEFot6g+i1vCQEFGW++FYZ4c1E8CnhdGBp5P0dKf
Mf3tvIXJe7Ybbaartb3v8J57g3XppoBk0AFQDNGOxGk0pxE2DJYsmKbGPuatx0Bt2Mp52JS4mDLe
o6rOtwYuxTTK6+vPMrhItlWXz0A7FZME7rHWcEovCA7r0j4akOOpIC46w2/Bm5IFLAdjjAlkOuIW
cbc1rh2IwTAeO2xiI3iAcMBFpI60A4wXxCmxfJ/9c8lsnwVhVOwtCs3joh3rzsaRwTNTgrXS/kQc
DoLzLZ5tuWZQek8CZLDP82K6JB1kwdH0h8xlO8RYic9QypdlFPtET9U9AuxubfUBx5UTJKT+1Hpj
QqTEaG/mjd31YBNwLR1yxoq31mh/+n6KMERb+ZF3w8lv0ris79HiO+sOzNyxq3sqf81thhD1e/Jc
sedovFuqFM4pS1HubecF2iCHV5oU79wWiAQqvazpZMJ90pA10LITRIpfgIEzy8Zv5W9QOfNd6qOr
S6e2p3lM540DOZiRte+9LWXPC1yw12OWTkDKHhvAqsFqlwn1oWhRAPXvQxuWNf1FFTCAUKPZ9DXE
UwbP65xjcetq6xD59cbxEGBaQfqHvmXb1JrswTk8xGl7AsZRb4N8WnDw9JB82oj4A08RnqSYi72H
s3VUKS6UYdxkur96mE24KQZaxya/1xCQUDb8znW4SyAJj4OXcNSmCxGK6tYngyLAVl0SAf6ECgXD
Ex42shDS4dbznJ0rmewDPPQtYT20dHV0N8FjDr1RODBniompbIShAIhKzz6PkrVJw3u+CXFnaBQ+
lNXSaHdRE+x7vNbn1GlT+zIy77luYVjK9xsfxZf5q2jrWCGSDXwYBtmuxTw7xzzDbu8mTP6nEBgw
C+AXNuHnNmaJb1tca5m6ksyKIL5BNv0UjgQH95GLVhoVPakHKF2zKBVUMbADVXGO6fA1ifIy8+49
0g/8tH5cRPoKknM/tfE+aLz71PEf7bRUq4WhHwhgHP2xFT7Fds26qhu8rZUBfEndBJGxU6Nzknxf
aJQT+ZcAMeTKlvCbN0vDu5RWAqXJVUH2gkIVB+KQJHG2YxHdh5cyYOq91Aq9rEQhFvsPmpDgCFxO
aXoGMha3HrrzGFg8aST48z14zYkrGUL7tU6cFeZW2GgDb+RmsevFew6budroBMRWM8TyZcJLn23o
890QjWjG6+zqKHh0C3xZlfSQFXeLfkCPHp+oJJGeheo6w5KcSwPS4N8EFjvcoWBFlP1Gd4WNMz0n
2KR2yq1/HWzCsiRaYqYgEs5wcVu/WLfSuvM1InJUOAb5NXTaMLoK7a9HrEKr79jx0U/i5jZB7Qit
DATZBE0CbVwCY7F7Qz5GS6D65aibMn6YIXBXAVuHDAoi4q5fCfR0Ge0UEGMwbxWhmcTZKMBZITl5
gZdhg22NxGzvIsRP7iXH0NQBZuaBw+DfnEyhL3ICL5Lrl+v8c9f6lj46ATYLNUKrkortQAjKCSBE
Gr7M09SAcheXJrc5FDxGDFB98Rc0zSMyM9aZy3Zi3L7SRbxz4uUuyOP14l1Xw+QAb7SlHi0x41EC
aODK4plQLrOXroayGi1siQkN8QG84VyoGXHRsjfc4QzMsEOLi2m7ZC+SsBcwOrBBJHr+LsUEQ9fH
L1G7eGhUwmQt6+qbwadereqF8IYWDeLoz/qRetI7+73suX0qcQOVyt0X9j+vFHFDxqlt4PRZvO7D
6ama6d46yaQ5mKatH8l6jRMMYZ/NpN6ImB344IS8UiOKJ6uXa1+lEHUAOO/mFJBz6NdnY7TYN7nu
YOaXGGJVUX7EmJzXPpzsmyql4qvN+I4nYjxkjiTPJ2rJXo5hT/ZLs+zZ1gWXtK1/B5YJ2PHicQv4
J70XA1HKLuczBFO5bcPop6x6arokBpPXtgcxhOOuHK6Vq0NVxoAmugnl+MnitT2g6eT69IXaCDWE
eHRkTOiGx2x+GeP7nnnsJoPMvcl79i2RduQFMR2qa9tMzy1Vy4mf9ZKqFP11MoN8nANE1EyRIjir
TrN1M84HkJly5/lD/kylP61nRsc41VR43yRp81BrpPAzHBC+VaxncSPHsyvt5RagTLysPagS2zCI
3KPjGUqjsAdaZvUYP4kaelCFa58llJhbg0qTdGr0LRCMZ7/bBB7mOiZf80PZ5t0fTD2G/jmLgmd3
sO8pI5GFVx2WYQrGjiUpwBbsUHPSgFbMEbYVG9BlciNYCrOuYAe6EfzpoSehiJ9Bbv3Vxk7qTxMB
BVsXiIL/2kPtcqgh5Vol4YyGz7gOSt4kmaxzq1pNfWTa26ZLhnTXzVfVB26VOMCroOL73NbLg7Er
xjJELFKMaRgpCandibliFYGMUW6kFDLpUkoCeTIP7WpTb40y/o73udkQWf5jXJxR7pIMq6b00Ww4
KVUbFv32AOwP7GRwb1c4zX36lbRfwofes9oNwld5dhr2Y1snrUDy5M5ohXST6EEE871NmE/nSNnP
RofFXTJSDs1DfjM6oXmwBtLX4Ih+6dq5g/6qsLCwJS6JqT7hBIDmGbGmLjXZQnbM2Cxx+J2J+PyA
ZGPdkgoCElpj8A2se5WROjNoArwr/64KGL37w3tCTQs/d6tggLTdcJZ8O2lWf+kwfssaVthJ0m6Y
BNxEXnic+mIrbeZ61IZbeHRet7IGke96bkdoO56KT3XcY7ud3JQmZxbnBUDMJusSZ08VFECZHtU5
zlx+Jgre685o+LTbeWe0jAhHGv2dleBJJEWs2OJBkycydtzHGlIrtXkSWV+tn4FvGEw0vC6Z8K8u
h+yryzP6oxk0zaZRESkOigCgjuI2QTLSRDdWYbp3CrAHXFpkxaADARsZt8M+p3PBra0zbrY++/XK
FHOlZx61ckgpcOe7xJa/2oVpY8QRK9CNzDTpP9OlNsO6JQQ5bZwboZunqHK/SQThiiadnhokVIS3
BJHYTZkwL57NbniFhvuSZylWsBozCPYgaAOlu8WgyKWNyN6zN30wFcFX0fgsBhRe2nWzVOAJRVN+
TB2VXRKn4IgaYvZo8oqjGit3a9sQznRl3fVj04+gURP3xhsZPa9o7uOPBGAroRHae81h2azyqSqO
TEyAu6Wk+0Xcif7Y3ZWJtF/KvKCwT1LEPjWYG6K0IDEPVrRTQtgfjFkfJbugk1/wetAgiD9l7wqU
z6kOX0rDY5LruTzZJsgOk1uF66hUy3uSkqdesjP+RUGhb51yzp5T5LKsJYQ4VnbN52Gsr8G1f0xI
9RuAJbyDwf7RF71zS7syv0nbjg5IqJuHGfHPvkXF8u3RIxx7U9d3UhrnHnW9fbZJVblp+XDvOJXZ
XTQFGIKcbzJvqvHoZ3n+DWkHRTDKjHCyYJz3TPnU3PQ3lb0kl1LM5TYum83sxdm2aawQ0nEo37LJ
/86SoTsPI/Nmr0DVDTnfumTuHIJodx7KLs7HQ45h9TOu2mnjpzp54n1dsyXFXJR68og6+iYvx7+E
IB2XLu7OM1B9VCVDBhKgN3CLXGf6HSsUYGkxVwyZ5p2O+mbj9vMf4Q8d9nqjH8LeIOnPO5g8i1U8
+MPMbFEGwFc1tl7atNl7yjS/MQhDEpCkJsfNzzGLte5n5+Q5kWaw3dsu6P/4HHDEqiFAppXm9WLI
z5CqXSyzT33bvhhwFFtLZd86FiwSRgeCbNL+tjhSOyhqmJC06P0nOjAb3niMUxGXNkt185kNrBhH
kfLaBGSJmHJ+0UItiB1Tdx267tEWgb4wD3LOis4HaQHv/pwtH+TwgMmXc9iiWKyeIDtwFbSFNx/a
0ftM+jC8Ka9rjmCqqpey8BzyITENLANfapUjPfH9mPM7HX61p2aiZctXRqcMgYletndM9pBi9cAk
9yrq0k2lxLIbW4nqvkwK/9Bpl/HLpNoKisNQHtQwuCzUsdeP/uJ/0HuwMe68o6X6c1fb6KxM5PQH
T7rR2QJ4ufc7QV4OjSzTDys6zqWTrfurh7MOM4jYfnAhXT1gPkHqVX7FK1QBXAnJWMfNc+IBsiS4
j5bOQmbiiz1vxMIKaomebZggP1UQ4l5OkFVSLhSHZSHCcfQRXUsKri80gCghbWa9PlN16j5rJoQ+
EVsXSgSIGOttiLwYAHqImndkysi5Tc4fMxMKI6+RTyXL+3Us4nDdel77WLThKVSk7QLEutV+8pMu
QKNYRmY3LEOh2cPD22aoJSDOVfQ7CnjDAZwbvnVkEethyn/cYnwlofIbq3WOTK7uj60bTodOQAmc
Ftfa6RaSohXMr1Mi7lBgM5AGC9anNvBCLT+GEEZNRG2wTuVVPFyHR6+qLlXhPIUhbrLRb6EJ5SWp
VJiAmK27Lx5FxL6qIrkdav1oc00/jG3e7kui9rZWQl6CEh7RowFSKGjvxfhiV+YBtYFLDGYIwUJe
N7Az01iJI/jK5LywQtiONQFC9T8PR1W5jwrVBqS7ednqhErNtplAkTrGfrwLgmtYRDtuJMRCIWlf
UxyEYa9A0luyO6LhTA/U2hw73hK84sQiXcvUjPO0qA818U/r0MvJP4mggiVCuAe3ydybpOOZDGLs
BShuu3849Kr6QT/jH9Lc+YhJNV0POr+VIpWXvhcWiQNOxOdCHlfJ3bMLJRYL7VLRIAuhLe96zhsk
uJOq8028YKvqB3pcqCp4Ji1zP9q1umsDlPYqJqFiLTDMvyIbHw/NYKYbSq+GjZr4WYbkOhuyFIEk
oCfamlpnzkrmStdaKy5xXy5qvCFPYv5PdtL/iBN2Z36rp675/e3IAv+vAeAQo35AHiA8Tbr//f+M
Fr/+vH/9Z+2/OGWbr+7r3/6BWVbazQ/9bzM//rbksfzfvOzrf/nf/Zf/6/e/Y+NTALz+PySwvoi/
/ktO+PVX/KePzw7+w5OY9Hg1/7HdBf8KCrft/wAvZTmhZTuW42L1+5ePz3H+w7Y828JlZ8EJwwf4
Lx+fg49PuR6/SgZXTJj1P/LxAf36dxuf7SiXZ1oB9wBKJvn9/t3G54xpNPbY+NdjHGd3AziCjSuo
4ddBoyXYpQSdlMkjn5WD73i/jHlwv+SqLy2U0rTpXlB7FqtzN780Thq16xktFSjDpbQinLzd8m45
4hr41GgMGkSV2Vxu/N8EvU6uTX6yPTVo8kESPy6KToC7OXbglPyzSkkSK3joheuLlTXZHmEOAGaQ
6doFcnEVxuiSLL4carbpNUvm6KaLFn4se+8cW7Axvjz6buGTBRKxZYEd0OeQrFlJ16jDx+ptKGEx
++6drcq7xO3eBbTAaQzI+mJlzdA7LFv0xfnuuoB28YTZ8bSN7HKbmOkQVRgYWotoyglhf6aGLQwf
pKsBDRy6O9UBxpXq27Vfm1CzjJUJfFMGm0jY1yZqtjg1D0y5vurOv0QCFkqQnU0dsmydKKrIdRbZ
NQaRX9n7I4phMrMr0pUn+qAJwnGLGvP6P1s0Wg25JoEcBwonfgnxKBFjKtOEK79X79hJdnNVHpva
qaZdyZpW4cDpAjgnKZdOkbifdj2FHwWX9C7tMnaNup0md6M17a8ngviNCWX8btUaXXCiCvE72jNr
covJ9u3Q0Gly8LCrnKRtsaVSDfYUK0npGYwhfHsVDjJ/SbGVXbJAaJYlsYLazPUOf9L45yLHpmjn
eKzGfGgAvHgJrFIPqX2Kl2C+5p9hEOAgYxrhZYPZNRacJQSLVN6btFXpYwyAGMEvi5gzkhNGG1yX
bNS78kF6BEOxnpC7kcjqlWymJyAYBfsEoJeAvUMSM70hOuRWRbxBAeFxSyh59XdO4EDy5HM3xiQS
5C4rwgA15LHzdXuo24JWo2qTn7mrUMoLF3kqlU1+F7Mo2sYg2WOnH5nSR/1fGBykXtSOv2ujEklX
aJVzcPInDUojmDT2Bfx4KXVShzGfaUOk/3Q0ce/J2Jk3VHw9ZPMGdiaWIBXS+2cj0nzd8gWHngWJ
Ayno67SExRsyCPJvsGK59xMDOVgLKvA/mTniEJ9L93uu+NErjueZOitrqxtXZUz/6/wKN0DO5KKn
zWaX/UUV/ihKCp6xxGbeFZYDuZalfw0eKZL2u42XPlgDbycaJYsaW2+RzIXprqBaGtapCUeA7F02
bqdJgoBz/GsOkpmgmo5OJNeYc/mrD3KeqYIMvoIbEqLLX7Y244+vGoI9rJLciu88yy1WLmNbETJE
OibfqDD9PglwUV5961FwQEWCfrWaGfdjrXGihtDOWb3z8PB35HRi7F0z+iXB1PFJIuQapxEYh1Lf
FOX/Ye9MliPXsWz7K2U55zWCBAFwUDXwVn30IUVMaFI07PueX1+Luu9VhVxKye7sDd4k0yzTQnSn
kwDOOXuv3SfxOdIg1Z6XnU7NtShyomK9JQUD0TeYp+A3sYc7vABoAjUgvs3McMXivBKGmNISPHLH
cepy8iiDBu1nRF0S4NPgAMcc0bbkfkIVE+AV5nS+Tq056dIOxNfUi4HeYpGNKEMioiicTYGtqN3l
kU/rrphGwpJDwWsNMQdD9Qboh3uWuDx2F1JUHMNkaa9FvxOv4aP+Wj4r06NJT7UhDcy1pvHQj5z/
kV32rjqQCIE0PqK9Vu3xsgTTLQ2E8V0stBQo1fN52rHCKuI5wGm7Z2ZBWkrkHQOwy4kzLlnqOE34
LBWKSgi9DPqY/bbdbswEQ9RE2TQ/EIv59VXtt6Y7r/qgE1s/K5LoUE6+vvOJRF7OomFG5NeMJmgP
dZ0N4tyxCzQ9wPBq0vP8AnCFZzwLWddMp+wCOnMxXuVhX8CexSBzDPvW9O8nDv03cwmtCQFOQ8B5
xhyvPFPjiBR3EkwlDk3dMUQxIiBEy4HDKI6A4du1ErIzB2dGSBCB5yqvupq6Lv6FyKJpmaq2BLVo
VebqSg+OIGPeVMk5xsOJLLshR0Gnw8rIPT1D5R2QVXBSTJoUCtNIbX2Pd2i4CmogzBvHh88AKEoB
brZdVJn8w0HQQGrRni8TLR36olQiYPh5JVu7i6dt11BHnVu+3Wer8A3HYa4mAhIoYOT3pkhkuE/C
wYYWbc8No5wCH5+bDOqynyqEY6OVqqux9bJkZwcR/mY2dVT4luhTVPwDhmiyIBpm8EygULZ7rK3t
1mff4X/BYVXt6kmT1+qa0dHbMWrMqhOH37Vpfbf9PvcaT6BfBSOI7xhb3tYkQap3dFZgYQcSxd0G
aUiEkMKN6BioQDFC1iU0wX2YLeXPvK2Hh96lB4VCr1crAybwrmJq519tHeLwGoCmzviEhqDfSfpT
rXA+1T5/XOQRXTw7iaALem7PCD/L8jNIWJ5LZymbr+jmjrcSZQMxQt20W0SblLs2GZ0HjxYWuX7B
uJq8RxEjrgrby2xA8oAqKiiyY14Sug5h3LM+zE6+YNQIy/Cbp7+GwKqxt8v+J7i5OaMyltMXtieX
ejNEBLoxKvR/SOShkrKhm9/Ns9Xl26gfHTxLogkYdGuPiLqsZ9bFDVafdCVJ4iOZHA/w6IH9QDpe
/TCFaZs9TLTSPeYBg5jNaAeuRRS9sc8jBOTEqE85rTLUkXqLpw4cgo/+kRO0cX97wQgcUIe0fq16
cr87o+vBmJQalmc5K6yYUHlGlj7YxjnDFCN+01qnweZWA90MCv8UZ8JSwmOvELHDHvFqWrRLWuqP
ZYvomZCNtP2BBb1XGz32/HxdrYg3oxrkR3KVw24EhbTbk+OFrB4eGE6DLPvoNnWdb+n2oFspCd2A
FaCXgKdJ+wgYEOkwgHTytS5ui6kGIrAIeTFULoJwNAehwl+djoe50tCP2KABiI5uWX+ImNyhBe+T
6DvvrP9zaZcRMdyiVmIUkKKRohEoBOvhOCQkpUTTx4xYkA9rvtW99j1atf6Co2rPSJuifrJNMO9h
gtcXCAc4eyBIEQxo8wqPBcH3pPfoHLccxvR2kfvFpoEEJ2dxHlBL0rniPzv8BNrS2yxvUIP6vhfL
7WMx8Y/Kqn9bLP1ZK/3Xq8XX/4NllXoVsLz7VeT3TfonHWX9B39XVcL7S3ge+AJFUJgH0hhM7990
FPOXrQ1ZEBLOg9C+WuutomTA8J//8vRfmqhjgCqOhp7Cf/1PVeXJv/hzju+vThpSlqT41/8tJ/8P
NZhKlJv9MvGY6uwPNAorlXG5MldypFaSV/VpTYXsiJEcGhHI4Cu7v/YRfncVqt2YYNY/Ss0XgMVP
KSyPlzICmovUthCua/hKf1JY0lgHcMwROToueiMu52C8bdOrSQ/FVWSHwA6bPPuSwJk6VvEQnb9+
eXdlN/8vBebv62tKSEetEBju+tPrM/ubQdkRYRXLNIzeCycyuMN5MQ5URAD6rBg4JrdgjhKwsqAQ
GA2F4pN2B/0jTHTw3pF+g70sm1mq8bzWqM9Fg+8HfjABVs5CNvdRI8D6XY819NdCRcxCMVJxkrCy
nCkw2YvjJmrq4vcUlGxwOWlPDM/HOvrM82PCbQMi7wEH8XBL99D5gnmhIA6M9ZrYzCz68voNIYPn
pTsiQWtL4ihcThFP78hc2Xgc0FWRHO5zvu5tCdV38ACCzZUHkQD0jLzlHCLus1YxodXo8kdMgKhc
2Urc+udCDAHq3ChAORhluIPbOKx+tGJ6rKWqPNiSjGs0LcTQS46cZN0fFMeeOLJpdZ+DzsFPHxGE
9eD1UZ0dLNS205npqvJu6g39w1gFcLBQZmKjNNG0RmRYpFD4BhoBQbrMOFPd5nuS6+YRdF4f3QxT
WzvwAJljvONskaQEGOm8PadoKDhjJGRybHK/Uv1uUg5e8nRkdoeZXEbNLiImR2995OL3dobCbVOo
mfF62ztaXS+0uS1yJlzzPRAs+Wf0NUeOqgNMk0PcTFqDL/FjDhpL333CeBSG70nYmhyOTia61412
FMgbx8OlhAdj2CpgnA6axmKp92m3EhWqFmHszl7Q0G6jhvyrXeLFHOkpk5ma1ssge6K3kV9Iom4n
G37DMqbu1WAFJBS2wHIZAUuVfYwRAtp75v6F2DkYZzmmGKZCZ7GYfOcHX1h5lyguFWNwNuT4A2Zq
PV4HITTowxKbKj7EDG4AU/BU0Gu26WGcB66LYjMY0tbZEwrtF+8SkaySt5zGCUr2MXN3WSKad44q
iI9yMz362xHwJebFYGiDh36RUXyQnUtmNz/STEqNhUITOYSP7VynPkJau8gNM6g0aSooF7hprDQg
+8UGDzLsXn/4X1qMmJoQDuJiu7G9k15Sy/QlHWyoMmGp/aOKKM5a1dbvUvz2y6anotgDNisPhP6u
sM4++P369aFbnS5GvtTSVravHuFYT189gu3DGNUxDauEdF7QdvISnEp84chcHEvhJ1evX0+8sND7
njCPk0B2Ds99ekGF5ack1wE8cYGkoJOotZqpwDXclOa+rye8Hc4id52HQoMEM/s8qyv3oSRxcT5M
8xppiYzusOBtuyRnI9R/Y9f+7T4k1tX/6eoMUdTA+kc1YtPqW2H3fzC6nNz2J0otnKxWUL4nhIjp
CfXIfrQJy90AqRAcmCasapQ3WFcnR2zdTuJFyq3uCETLfmO3er5bsFfbHiZJn32bTPmnn6ew2sJm
VmMDAEZqsh2SESudXtvTb/wwzxdhj/OBZD/ytTSed7IICyLRRmyh9jYqx+F9hOo0gVaM5WCTy1b/
smi8MFdKPMWoDna/2CxzzFYtVYQgU/QjYsOUkKu72ltcDCeqqeEXElfD3II2zq4vczyzr3/m5w+v
JxStWFQ53BkOIU/vjfG0p4dg/cjDUj0It2yPwRTkh1gXEaHYljy+fj1xmnRgS884ykEc4NiGd+bk
bcVzWoLmd1Zxcia/okPxwTo2CtcDLUx3p+oRw31OfxVaR5p+HceG7sSICunw+gd5+lBwbuHkYhN6
Bi3Ys5FBrL/lHw9ptHiVqERSb6Wxxg+ZMc6GGKT58+tXES9dRnAAp8+ujOaM9vQyYsRulgwx2Vos
/AUdSnxIOUEYH+M+m3/05BceurZZGJuvdXxYQGGY4A/AH0+IVzvAKEKUiVnuPuyRj77xpj5dOdd7
IH2bY6N0HANKzz9ZSJjPOziPonoLaCY4rz1j7aF3R0cABl/CPk32Bqv+LqhxR6HzaD+9fm9eujr1
pLE9pRgByJNDZNzg7pJgWVBldQLsT0ZuVJnGFiPgKGx3pI6TmTA4INBoP/X7BkbB99c/wdP39e/v
7zgOUjqXhdt7hA3+8QwYbUcc8ngGBogPy7arAjFuuqRGRlGh0wiSjCHd3A771y97skCu1/VsCIKO
77FK0gQ8efZcoHdOU6E2gyJVErSHv/9LFtYcjUgHgCeXKL23WuAqXq4S+oMTQK5D7OFZ3ZEtsFQH
Rs3RtHv9Uz1dCR4/lAbtyEZKGIx0HiNK/rgZPCM2GbZWv10C4tA1jNDz3mbaJzO5XIIxM7evX299
8v93l3i8Hhw0xNuPZ3j39AzvTgvcr5RdTBSuvyOw29ungsaA1ZjuEx18s0e6OqNn8NUb9//5O8kS
BD/97ys7p8Mn9BJFRvJjv6W53+yIjEj3gQb9+Pr3O9mm//6ClEgscj73FRPa01cfe57KvLoZtlkV
5Wchcolrt3FTWlGi+Nxna1Bsbz30rdAHmbcAjWMdfvFp/V/LWfgXbV6m50kji3tv8Mwb7560nx4i
Hj+dYMbHAqCIBrLNyTOIcRO5la/qbVuN78MaelFsEQi1KWzStzl+ozZFLIV6sFsxZURQ5HsAcFgA
ycaL0indorFJL0lx9Rrm466BcenS5Ie+jfN5I7JO/chROcRwkhCr7WDjEbUZpSK6UxD5kz1ClOkI
djE78uAvWM/82yS0wyvNlhHsU8sgHu3tWLONEqex4djb//YiP7qT1kQzp8DXvsAerJAq5zA4gUVN
1fwD5yb8x240zjl9o5zGXA5Kga46vIOmULSpDLDfb7Ie7XcWwdw5ig81kMSJ/BRoD8SUFQ4sBr2z
uyB+51gj85+2Es65XeIIwBLhVFj9fQcRv0kr79NYovXe9iOgjU0jieLbFvM8rDnlCscE1QH24QIL
Snsxz1N3YMZAyg3HZ/N7CQ15ZPAT/C9K9MSt1hRu0y5sU0zsXkeALC1qnW9dL/eWXZVZ8QUDFE7T
Ib5ORPV993ny3PIuC+L2lwndesG3lRdEfbZN8ouOkh+c82xKQ9dzBgcHAXB84NgWQ3DmRPTZlozl
D4ohDhKzzAUskNhBGh4S4wQMPksxvyv6TPxCijY9GBFFNxTHg/uZL+N/HdoipQQAtH+NyoBEj6YE
6keru4RY3ExMNre51aOiITMXlpwz2V1KdgFiqU0VsoZtxmrhk7Ez1OYmq9z4DhWPj9eClNYQ2Dah
CWj1+6beTU7kH0G6ggYgb4ZWryjmBdyN554XTYZPCJMyslZIbunPuU+XrxLMsA1iywvO6fER3G6N
QCi2aTUPGCA9khE2TtYmXw0z3ftkwJK8ZSRlf3M4l/6kjJhrwIj58lsBV7mLSGouMHNPYjqfSeiF
Igu54XNjpTXMNWBvpSP8D1aGYnvHxC+5QEIYVtgmueerqcaf6B0s0w0kBeRVFq1Gfc730j9W7So9
1VynvGOldC+81KgAg6WzemNKt2/2TuWFwyUJyJSHFrlIzrElBTgE6yP0OrYBe04uXpriuPXiksIT
JPh5gv4CtjL2Ir5Gb+z4wlVpk+5iHNw8m0EtIZwEEWWpUGV9r/K0a7eeDqqRNmqMdnSifQ1Qvprq
38RZRvemdBETedM6fZtjzHs4xmCpEhVOC4o72aOGTvFamou5UTLb1mlqnQ+zw6gwjTLwZR37/EOA
j3raaGYe1QXfHHhSP3vki5DGzMGrd22Pbkw1QdbsUEzR1l9cancG95yhj7Jq13mX51X2Nu2UbHc9
ZtfiGLc8J5vUakP3QAidz4Pdlc4dBfuYAJMM3JuUh3XaNFBR8zNHDXa3azpknfvV1uvsJDajz36P
aI9RSerflPxGZkcdTRTwwMtd8QvG3VVtlWm7CxV6XXg60vAHSaq+Iy2L0T5qIOB4i5eoryOexmGn
un6Nc0KNeiddoIjkYpneOocpp79XJXF+qLxL8YNha/XBGmqGfT3h7+poxRaAPWcOissGl0i+p/1C
O1w1MZMZw/ie0GrX/+ZYrvnd+X5wl3vF8rnMs369r9P62rl++3meF9IkHXTuq1EZN/vGi4HbH1pt
rG/CW5ktnQvYguQEz4UYh2LiwDboQVN3hXPdhWDu9mrh1iD7zhjKVENNE6GCxgDljvm8bkyLC4MC
L2J+3o+fqpntBcabICNWzgliIsfxSAcNlyG/imPhAdwyXUT6mF/al65dL+8R02efbHskIanK0Oni
WGw82jjg5Uqsdihwtj1GWoZpXsXosyuGaNtOStxUJSnaqy82PBPL+uQXbRL+BGsRZtspneyLmCfC
3+VZI+S1AO2SMbbI/R4W+mBZB9MpDlptJqlC03b5YI1O8QugSXLLX5C/WwaXGJemuvhm8mZEl72k
MSNd8muBN7kMr3azkRgFmA0xS4psQIQxjPiPjDcj93IabIS7oIaKd8apumBb1gCItnbzmJZbz18h
Ggx6S1k/3Q5ZOVUXc8vDciZbpIh7iF1ArID3CbNjJJhlZ5NYiM4h2q/sGcOPy29WTnHjJwEVfN3C
a4fyuaoRlsTtoINWNh7MkaQA2Lw1lu2NTV5oj66xTBGfeGGVOiiDUQhcRZFqyWIAGcLcipBUTFkZ
DlTyt0HvVqQPfS8WkuN54ph36e08LVayG0Qj52Nch7l7LbBMrpCZMvEwgklt7V2Had92jjyDdxlR
dnAo7X5YMf4iYt0QEWwhaZRLJo8aPqSl1x8QxqivqCetjwvBY935kuXAzaaWnTByIntltfR9fwS/
vM/G0rpitFjFZzJIa8i/zccYkXmB0yxE9lm31yQmtb9ysm5uRT2+b8jJ3XCmuUB6xuTrjYPd88IF
BrlxbcEYVbgUqE8PdlnJ6xk3GSRhJwVPUCDIDrcQ6qpyi2Mj/RF7Sb+GPiXLu8SZmLVCquNgUEUz
8fC5Bc9jO8/FbG36aOyT7aKj/jt5JbgPutqSxc7zbbC1rT3jo6RTk/VvnPRfqD8owNePTpd3VYmd
1OD1JCoSBkFVASQgKJBgpmM1E1W26yvR/bR1/UnGHgbOSKTNOU0lG7eDnD7H7kS3eLABnL51S233
WTVAF0LSHHCNdNbT6dN72kWUCgV54lvfZ1W+GAjq4Q0YS/deGSKrt34V+9h8HDxy2jaQGaomrc1W
jHHyNbddfGqjEcMHvyBkDc2zTb+UF1mZDT2ZR3K0iH55iHzynU/YBTrNyDQzFZ4zzOslZ467lhX9
HDvEPnto2mCpnd7hfQjdKnuoG4S8FwtiA6BCqBbOepvfazMIi8HgMMzBJ5Rp2NVGUt4/Bzzu960d
TC5Qpd79TZfW/pYtIWldqV/3+SPECmsoKJ1pFy2yi7YyMH6KxpUn7gzvA5IiFRJnkcUTjsYocJtv
uDmIZhBg57d5MdQIuqCeHfEbOpzvug5bpqS5bl26ZYISixAPJP5KEVeVTXNKPlJSo2aKOQtsRs4T
3k66hMjj37QVbBS2JjM0yz0a9ATTBIa3cqNb37Z2juxC2r6c7XL8L5p4IyTqHN84+5SIEQAsIuIp
g30W9vVt7zdAqXpPV+427+jJbovWz76TCh9yEPRKcvIcbxBHQ3TVb6B8gUTxPshDx6GRpQh+IqBp
rl1t4yQFKYHeu3vnL6vXlrZQdsUWhpmyRlACSz/FwLihjK2uOZ96Ag2TlVqb0Y9K/40uyfPCGH+p
VEBbuP0exfHTR7MJAV7YbTBg3DflQTy6hxOXvaBAlE4ginrjes8rM3oRa1Iqg0THUY+jnj8KcdxT
tjc2hmXZKbxLH8bBLXyt/CCApYRvXOv5UuYxROMadCsd/axV25cWdveg7LapQJ7ANwW6miycwCtt
XdLTLvYOse8IDRP7RhWd80YT7vmtRfDCJJWGA/NR6a6rwh9fVUChhq9CKFKDjetmiYLqCO5OglPp
8bEpqKGvL93PGz6eS5ODtVuvwlh9sspU02LGtOV4wfg/vDMVJvlCrDlbHFi+oBEYORkG2YfXL/rS
PTZM5DyUrr5HEO/TL8lYqBmQzEB19+PqKvMhVyetPVwsMbzcCTvLuRX1AToPdEN4vMU//86raxT+
MGMpnyX26eUtqCS0HtDdtCWm1BaGwt4fx+FskBgodITajXxz+/z17+y+8KV5hp3HZpIhFuRki0nl
oEFBDu3WzdrhJzk65KFhcGOPGWPIzIfOwqsF7AVF3bFQE+DVwI/m+6gDikpfpouh11ROU2BqXcJD
DfYNp1jW99ekwSpSOnRDVSLh4XWHtBLWN9ttORc74FWWuULKHiUkzy7pvE9L3732PaifeBBx4wG4
aMo11nwoUa4WZqo2+DMyOLtOEe4MI+tp29aE4+xCJoftEd9IyxjOtkhVsklw2yPcC9w3XsMXOlLa
RQfN9NHYvIcnXeIkBzBJOTFu+6YIbtn3U5DXWQHo/PWf5YWem6bZCuGfgYhN3/PkWeDKHdD0HjKe
wIfDaZY6QqCkBhf5IZAjSy/H+IYAs2Z86zs+f9cVJwm047bNSe+Z5HsJyadXE1pN5UTi6HvTuA9l
YraVv9IIEn9845TzwvUkugtilTlR2PJ06mMPTbnIJu8ImvCXG7bxGgNHMQXvOt54wtOYxVhv3N7n
PyMDQJ877DL6UmrN4flzOdM9RHRddY8ZYQ3STIMUgecZMNvrP+Pzl4u2DeQ5l01fC17up9cRfdm2
jWTV1nMbv+edX+OOKfhC0Vh3fU6Hw+Mgfk5fcti7uZW8f/3yL2xQnqRvS/+awxd14dPL20j9FntA
fTFMnTn0Pf5i0VfTNrft8u71S73wI4LB9RmgsEvRsz1ZO20oThnLMt9UL/OnqA+dgKBmDezHp+aB
R9x+/ecXBK60/nhMqVDnPP1uGamTVlOuPFQsZwe0XfkZzPf8c60VRio1Jm9cz1m3nKdtcLAHymEc
xXiI9+/klSyLWbXK5plpcoqqbVoXLkVCjl2wJm7pKFrhL8d07OfPFRwRTJa1L79aALbXbLcaoo1K
k6g6BN7QkxDqI2zQSSibrfGm/mPSWR7SzApA7GYu/crejWEr3ppnvPA4ev46+2al0L45fezzPmrF
7NJYCukAXzT9lELejukD1B70J+2F4cU0Wi5OgsSFK4bn64334fm2zqImUb9460CB6crTHy2kldYX
oDa3uiXiujG5e5zsufrdBamifRBOAISRY7z+pLzwsrOSOrbnoqVBn3+yZlc+zMa2IQRkwpW6WZhc
XbhRslz/86ugtGJIy7u+zhJOvlqpO4Htr9sqmEgfGk5ImLR1dfn6VcQL5Zf2Xa0ZUros087JK817
pWmqgOahffGdVnJzifWBJji1xnlcdfj6gIm8p/9Lw7yrgTXFkXMzFDnYH1vhMg2HrLHf+FWfjYqF
jaiDRE2fig5dk+c8/e7D0vh1nE44uEMreEecVHVm5qT82olq7rfKHtXeVEFubwAOJd94CMi0daAg
v3Fv1sucvKFwABjXsTejp9EnP3TRhW4EsI/StMdQAcpROl/aNEcpTNaXZl7VWt90Cj2Yjss0/TLN
4MPFjyPxg7MzwvuSYN1w//qHeuGJN4yUxTpAdLhFJ7emHVqTa7dFAmIF94UM53O3JZcS2fiy92Mq
QwwM9hs34vnhYdWaMCqif8foTJ4c1k1mmWwKI9yfxZKQ3BxmOyEB4tEbrreavWC/YPi9ioBC/vjH
3xa7Gtuqy9GdT3CyKIcTa3Liw4Uay9R+HzFdfWc5GDlC7AZns9d0D6j+y/vXL+o8v8cGgJXgm5p1
nzt99co4D9ceGa+eKhtoml7vdDeca8CNtOyvgFnSrl9wWPoMbALOhj2sUWzTV3CLulvc0AmJu5WM
iu2MC4sAkVASxyBNn4EUSElOpp1ZiRtkZ/gNUyN/RZ3H8uWKgKZM6E3eYallTvgWJ151jMbYgZgc
tvN1vgTtG/vs8y0dgQObuo0Qhlf9tP1C0qshEIDeodXjdW4kHE0OVviGgrg8f/2+PrvUY7mpOZv5
GsXrqpT985CUBgl8ztKgMHe6z0ttTUco3RiAosj7pw8suzitpHVyzdjEnL4ksckhm4+0uejox7tR
1ME5Vr9ia1sCrmIrAvg+VfvRdYr28Pp3fC774GE1YlWDea4n+QxPv2SQuK4X4J/CLpXZnwg7wfAw
0w9vsNidLfOi3mcFCkBrYZTHIMW9aZO2/CBw6276LtTwpur2pi3X5eP1T/Zs11J8MnrnvMOr8Fid
7Ce2n7vQ08WyhdkRXEemV5demLoXr18F2+jposkJHzn0qkfW9P/lybHGS3snr0sH2mGJ5u8QC9+K
tp2ucMLgOTN36PXLO3vCe7xtvYkAnKBIRkalbkl6FUZEqIkjY8oM5i2tmQ1K6+a7P6XmoYQTKPZR
MRbm2qFaL/ZjatufLKse3uWm7Wqs1nZCmnky11gSHSAItA1Xs5CAzh+dy7F2oBqXYQfqGRkzEyc6
T9F+avO6OYihN9cEiASk0mm63Bs7jWgozjK2iXrEEucSutbSLIRl9q0VAtmnkzeomaTO+2bDTHH5
1dc9/NgyyoiBaSLiFS7Ceo14Gpu+HVY+tt2ek+RNPgTZzsl8XvlWwMiOtd7CMOL27VnPWFR/zM1M
QtAS8kD8duvR++LX0/DTM+VSnEV5nsBL0G6FzrBp5gj411S5BwpXBmYNmmQs8cNAnhNg1e9Mklp/
M1hhztGyn+jLgzWoYc2CQwO5mAeInbUV/vJ0SMZLa2NtYjRbyx9xLZ0SB1rdf0vLQP5m4OxcLpOD
WtRq0srfK9JiCqCKWXHNAEgkF0uSYuVQaK9Q8Lhh94nBH6wqmyqPlvj8yPlE39JvbDVnLjLRlupI
x0pZu2l0ISe1smo+kULc2GBpYWntvKFDxjp2xfK1qAr7S9lJA+4Ugww4Bx4Gs2GqA7MKlWkd7Pp2
rN6Fchp/AI6Y7D1sx/l7twQrla6u8i9WXxPuE6WdIYFOpS6IW0q6HIy9YweI4EaQcyMKXxIKFpHC
CHXC4sxGgNSc0TyALZvWFbhhInuxtGqLAzdpAdHqLklnDIZoV5zfoIAaYs0p5XtKJJY4mLGWAZFk
iwbUKCafjT865TWiPACZEIgYeOZ5OoZ4f4p1XJCXVnVedxXpDQjYyFCXSd9L/LWFDW0tCLV7JCZp
eqiY9rpXoJH9g01inNz3c1MnhGcosjeSWDZ3Davc+1JFpiS7qe6vERwVt0kEa7RnOl/u2wy36K6H
tgEpxGn8jz6JHJ8TfyKQjgDD4MFmnPjQLsMIwwOd8V3OWU2RBykWhPOIS9HrxHAgSCKrvRX2TiDF
Bh6/tWsEbV+UppbzBWN5BUVlqX9QAPTneeq6+M8IOE53ESyPH3RU4bi2A3j5Qi4Fk39PcmOGFtgA
vBFt6kPENJifeLbKDGQcs9SNb5BDQ+bmldxEee3/9EpV32UL7e5NF7kSJYsjqksBDOjXPA4ha4GK
Bl7oVkUpGDoAQJshLsDI0PuFdeuiiIJbarzBPkCg9nD1cvi84fgfkGpllQjz6A2Hzht71PP1eB12
OAhUFWIc4imebhRxB30iHmn2Yj8bVjsphgmrWt7aj56d3Wi7YEHx6bwg8kRz9vQyZNuT+66gQjU9
fmcm4r36jo+SOKjAMhc8S+17JzM4BGU1H7OorL+hNeCZIa0IeMwqCluc+myaEczgnE+OTJK/AVmz
vpT8DM0be9RLu6cmUBg7i2Ei9KwIb+m7DUx37S24KF0cQqfQXwplGFgkjNkuGfwlEN7VNH1k4Qk+
1oyXzwGTxh/GIkz7y1X3pBhRiOaWMQihlq9vbi8cYChyMejz6YTPPv/0XnIGzQpMIaSQ5Yn70K3O
+lIWRHuX0RtH0OcVED8bB150y4TprEPHp5dCRVFiD2+BeTHuJXQU0T6nTpP8oiui3vWTXx/LfjZb
pkXhNeb38nJgwvtGcfh8KwcIQc/u8SgjGHs+/RD4GV02Tcadee5Yx3GG1G3q6ZvrdfJmYGL4Rmnz
4uUYfzCMEDyxp995GuhCGk0vdIgG9ya08/xhkksK82W1Nvlx8Ma78ax7wT1m1oIph+Mavp+TmUDK
LmNBzsTLZGGoN2leNRsrL+Zr8ozDfeAH+oz0BfOxZRK1byCTp288T8/qjPUD0N9Cier43N+TsyLx
k/O4TJip7FKXu7jPNQkTi773kuTXkOTjHZx47/afPsNck2MZ/RrpoK45+dK2lUW505bTNojThAla
XJ1PyEKQoob6jRVuTf9+Wj9TEwmYgOg8KeAcvb5Pfwx5An+2IsnQdctQK463MeKVadM3EqLy6Ose
vNjQfqPvkIVHmXh0aUl7iq9Ii2dr582WHwEy9LexlTifOuJeug2Ok6UHi1SJL8oSQQ1W0LtZI14+
2EzaQWB6Of4lt2xoCFhLZT/ATpM4OtEYHjNabV+Kyo/u4f+HqLOoky/HofCvl3gw0cGRA+yLuUvy
9yQizcNGYUPVu0rUy3Hy/CzeJRlpF/u6SYr7WUOc2OeWWz14JJsApJxGScEmUch0FlSkTQz529mO
sN+9o3bD4Te9Z+LAnBb6zrYb/Sa8Blo01R+GPDL5li6V9hl8DTE7KmbCt9oGL/0UPGWKstbhxzgt
Sxg9dMpzayqiKYPcrZyrKefbWcOIFAuFR/HGo/3C9Sh/aGxS6DGEepwS/fHTkzIfkztacoDxRYcV
TQYWwiwN9oqIwmzHg22/tWQ+X52xATFKNHxBH1beyWqFb8uzBO8TqttluZnY0DZh5ZY3KGXa+7KL
0kOEKX+nlZgPtMQaVMaIzXWq7irfns/QrZn9kBC3mZAj0byxtr344djoAe9QbRtz0siw6pFENUlV
VIspvnUjhv5JN2g6WEotb9TZLywrqG55t5F5MFs9dR50fT5Glqu5lg9WMK7r+qrqF/sSlSmRjYB7
jwH66je+oPPSL06l7TLz45yhzcnC0pdJFFse33CIfCxR9axUcFmkKpKHSjow3PsWNMVBj5lzS945
9kkA8fZGQMMAdAUMhniaAiMGGDgaWpsmJO2hMoGbMQhM6lskWt0nUoEgBTWEf0yHJa/NO/6m1Hv6
cv1+IDOYpK8qKX8jDWZG2FtDZ95Y0p4LaCjsHUcYbF9SufyUT5e0gRd3ItCNbHLVN19jOlIHGrjk
Ga8YE1AshOwybLcISkO5FmXY45EpdhJrjWqvmtpvzl5fzl84RfJ5DFgmam7bPjWzNKIKfMTT6DaL
Ko05xTKf2TA6Ct+o6zEkn67lq6OLsw9TH7zOp9J5orhBkbbjuLXDOT7rhV2SeYRQ9sOsC0z5qkDE
uR1BstzDkiBFQqhphITS5+CSJgQMJNW70TkoTqgbslT5R5uzhb6oJcdvivJWQPvV8/SBztF0G2eW
TdJSPAL1kbBnYgRXEXi7gCHjZRqmiyTiRpU/qXzFr9SZNMW47RUfsfAmV3r2o/dphpR4oyyiFg6G
EEXBATKob8VSodtKNTq2LTIi9RsOVLYcZogyvBpO4r01GHzsnz/pIaPqYxTJHs8kS+IUf/rAhJ0G
XRFXJHZEPvE/ysIXC/bJHZHELAPKQy1uac45H2Gr+Yj+gD7kF+iJ88/Eq6uP6SCL8ANHj1YeINeX
/ZUVTPl9MeOE3lXE+CAl5tP3e92CPfikdULoPTtq3PztPfz/WIB/eZyt/z1tDTx++h/nbXZf/Gz/
ZAOs/+pvNoAlMPq7jkDlQZvcw5fJ//U3HMCih/wXjfrVAcaCIbCK/g8dwDJ/0VnAIcaLy8ZsP9qg
2rJfyQGWI/7i7I9qhOBdsY7OnX/CB3h60P1v9s5jN3Jsy6K/0ug5H+jNoCckw0ohEyE/ITKVSnrv
+fW9qKpGSVS2Aq/HXagCCijDIHl5zTl7r03fQuR3SGQq4PNjNM6wuI/7MIOKMpZCTznWApXkMPYR
UAQ5PCy0FxWZDPDGR3hD0jSdPjyqm7+G+X9kbQrBP2vq//rPz7PT+4UpKaOfgvgGem4JJkhHXdVq
v1KPSuYRjgRO1p4Mgp6+vwqP98M2k6sw+UlsbmZlJkqipSsWT3jUkgch3k6CchCM8o3ImYDsiWEf
979QGmR7yt5nlrvPq93Xay7WgbxO3kXr4m0dwFsJ/LlfS08MU/2NWZzbPHxe0P+6GBt2DvKIZRR6
Y5/fXy6kHm4FUbyl+ClirW7VVUlGO9J+ezqlYh+sv3+g0ufJ/v2CHIxoMsm4s3i+i7vr2lqpvMaQ
bys/PsqeytLllTtUmpCk+zvkwMIulFsm762HQaiZztWqFw6q9x9gaPAMUKexm6AHs7hjBW6YhaT/
lkspl60qX4VWXmxKoedMloN/LnSiF8gJkF09yJpTvIaRTZhNkUWPNMF2cyht15zpyH5555TO8bBS
jqUThqV4scNBcGlKBRlrNxAw/Bn/SWQtlFTbKIxpaw7luTH29SlwQY39FEWiuUmzfO9omWtwh7QM
Ms3yndEMT9TWLqQU30ERjT1MTnm6g8w0ECIqOBreBwNwOGaTsdihIKzo4uYnvzXOHey+zCf8LsR0
lCc41NHoWIxHUR7iPuVQfJOL5apLtJ3aeC9p1JYr0TKlTaCLl201keCbSNWZksQfnwnUFPqx6Acx
LS3W0yrxjZoAEuPG8OvL1Ih+W2On3JNSDF3IGB4Nq72ec05IuavUFVpXf4epa5MbCqEz3TheEiQv
u99/Ln8aF7jLmfqZ6igNLX4S0tZB80uZ14Q0+YZ2VEnfun2LBfU5q035zChcPnyUoYwGBFWIDzi2
LXd88DORazELHk2r/WGV8q4iwKkTyrthkF+CqSF0o3OpmXtnZrxFbY47Y3lTYLTRd+Yw/8XQ3BMj
WXjNJB1V6xQauR2bvqsSUuLvfe2qEy7LZoU1zdYAP3mQyvBPKN3z90/6fcH4Zzf192/gjCezlmC1
X1YUcr/iANDL0rFrbfNAhm6g/FSJbtWvwPAyFn4b+noIt1Bu/cxBlR/s4EoDRDvzM+YF87ufsZie
kiocE6zs0tFHzbyuXqV2S5oXhk/B2OuZAw4Na3HyQ6ddJBGKe2a8LZAvX5/CvF58OFw3uZ9ig+Ly
PSmq0taXtx1mkJCMiete2Pr3KtXdGRx/nwBGfcqSm5qQpbczz2Ce7b57BotJoAWUY3JQkI6tnjpa
+dzJxDCZcxLXaybeFgyQCsJajdD2+wsvuvN/3z3+fRZ9FMwcxD7ffScC/B3DRD4SAgM1TRWxtdlY
3PRh001Hzx9tTdmyNNhxf4hqPFv9y5RfZep+7MlJusPwZavKtlMQlblpsQ9V+hKOrx9kefv9L33f
V315RHwvCis3y5i6HCYawPo8VqRjXK0HvIydfa0PLkaZvHUbmki5O8Dfj1fZCbls+cppYKdlK4Fy
E+TLNSGIZXtVYrWzbPxSEKXX2gNpJRgDWpJwIR62W2x73//mxXnlr6cLBJhJht0ihvDFZFYQWUBZ
q5OPMVKSeDv+qOTLmeyYPRsqgaDOHFW/hUKHEq+EcUHwj3879fcDcbaZOxyCM7Od+qdh9vH3LN42
kalBBmWe3zM6cDtG3yFKujv4hK+Ha9zynBCj+FD7yGDcYObN3kfKVqIVZLbX/gsuhSi5TUXSTrbE
TgoaqqVH8EdVviI8wzBWXaVewG0vwo2euclTbN4m3lavbPGYTmc+2/mDWI6Gj3cyTyofvlqL+iMx
ZTzZcHpprK1lrJN048FtGR8U5eb71/hlBwdTbJYu4UDnM6EqtnhsBHEj3AMWe5wFZLfKOt3mG29r
HawXztzX31/svejx6c4WF1vcGWV71QgMxjkmukLhT6yfKwBGKK5XRr6HS2hl+zjYqPFF1zmKh9aE
MNzpGPbbfNwrYKDbq0ZaYb6MLzFx40HRbsVL7F8DgWmmAzOyhZJyCk/ERpVA/Z7UdS7ZsX6g5GTT
jLKV/g5k6dQdgmgVqW46Ai2nq2yHr3oORP0oZ2fKIV+2IX89X0A3bAM58i3XfHabKoatUTqOG0S3
YumQuym9Kk+9jnlj7YUbbHV4ycPgsoyd6pwM+L1K/+WJz1C5WTsqs0H+PJbAaKpWVPDELX8TkQfT
OBZyEmZgLbPJgpQIu7zKtE0OFHg9aNsAk+QvFZqK6TbEJeeHnsaqt8ZCRerrg0AMErZQwoLT26xz
Vb615HKq8Unb6kmGL+8o8ap6KwtXTmGrHn3BkfI1tURyfiaJPOStQHiom/XnZvrlMeT9IbOj4gSM
gQFB1ue7rIvaMiafh5wEG8CUJAPJP0RmzwfI3AGJTdKh9NfysM88p7hqO+QAQAgI81pHuouAvzm3
7r+7RL4+9n9+0GLh9ZpOSmFVS0cTdmjpCMA31cueZva1EMHaP5TNdRded/q+jS4kfY/Eh+As+QQo
gbhaSUeaApIXy7Fbe8RAcXRxB14KFtNrk2ohhuCf9YPxWrjjMbjVfuiebZwYXd60W+u9O2K+Mu3q
aK69J122lQfyE33dRpthbUzN7h/SqzkX8tq6oUdapuu+o7GFC8PmkFTshV/ff/TvjeMvzwI5Pyc0
QOzUKT6/HDwNtLeFXjoKJ+tae41+WUDXf6byRaPuRGmtC+uW6fqy2mtv1WRj2Sqvuff0Bxtx6ymI
7PyHILnpVXNUVsUDMuud9ru6YsjB5cuesJw3LDqv4TG7pIpMGOBtfQk6+dxpYrl1fx9hFiIx9rUm
Itt5s/1hTpbRIjWDxU3wcOFxdgriDTu9Egq3qjaFhg19y2sz3gh3LTNOFcj6v3+M7xLp5WOcD3kq
FYzZ+LU4VPZ0j1I9CORj8Csj6eQe93y4IWGa4B2vt6nKQFBLrDWTphY54hMd2Iv6LjvyQtFTFBBx
7QS8ando7olFI7iO2JDvf+Gi5M2OgEkGgbVBAYkDF6eoz88IUkFV6CbPqFoTNC0mNn5QlRkaKbBT
3zT31pl18uwFF5NbBWJQ0OeRlVUcJWz9DVwwnQKcmhg3p4M6pzbaVXZmtjl72cVYyOLMM9N5LHj3
02tD5MtV+2beSbfRj+6H9ZCc2T9/OcZ9fqr64r0Levr31fwHNGAC8Rk/5F+kDHaTE57TLfx5kP3z
CpetMX9qyO3ROLoB0BCHHQAcf7zOyevKRnqo+RO0EXvAG89+Kk/WobhW4fmj3WMF9u5aY5vLNwC1
Cw9RDPqw6kHNDirDrePkBca9POVEsJ4ZdX+a+z+MOn0xvQSRQCh7yFSLGH22XN5n+Tav8JAhp2Rd
p6+SRecG3rxP+fItfnhMi71v1jcJsWNcEzFuJxGPuhII8a5P7DEFb6XcC4AhjygMuXXtBsfi/+WW
odxgCaHuKy7dFILfZ2o7pfLR+y3+8Me992xJq+wnUibVFprrMD2zt/56op/H4D8X/ILr8ztsunkp
H3VrJZs4axE6rdPxDlbLqBExwOceNptMplGPg1nU13J+5pHPc8eXJ/7hF8yj4MP8iy2wVhWDW+7u
aEFzLAoy9Iz2GN99/2y/7L3n7QNTGQa4uaK5VD2Q9tkPo+eJp37gzFjZ8NLHct2lnl0Esh1a/3ad
YnG95X3FbWZUIdfDh5iYWxBKTbch/H3UibwF3uw2qSuXt4lBBpGj3Xe3dWbrqzA+84bP3fbiI+oh
jXt9x88wpb1pOh5KHqJ8/WcgA6n5788yi5tefD5alE8mLHgkucg3AK8Pbl6viUkUNZu0C0tddfp1
ejB72ngrf9iJz+SLKP5BV+hGuASo8KcvkuXpoj+rQHJLlDQp4xNqtf5+NLwXCT8Nu8UvVT8POy32
OlTv/NKkdaBV+sVloIAKJepug16g3vn5ReFvRhBZE7508qRgd3dkFY6vpXqlEqzgeSEnYIj4BcWE
6tCb+6m8iisKYO4oAPJLmEcvg6m1U3/TQrTQWLh0ZxASRy9bpx3dRNjmEigADqqlcUq7X9/f4cLW
w0if71AH9IASgFLhklShCaSthzJ32GXXL0RkOMhgBn0H+lgjFTreWRztp5uEHAD93Dr65cS+uPRy
v2DOHGKRSwfqCixr1PMQHAIuSNqs+RRkR/bOXfLLYrG45GLHkGUIKf96n8llLu5EZ+j2HdJY/ZcR
8MEdFDJu6zPT9fuiuRxEKKhEZAA4cnBQfB5EAdoxnZAw6UQVril3qrghISdQKM6sNXS+7XxoHR/Q
t8KlkcM9FGMj2EhU4nq0RnbXsGru0mSDCpcqELAxPNrkwchkEva2duyfrYNo7jz1VXgZn33Gos//
GqUExGnOZbLdHStlrXob6L7WwZzTiAkxYMM6b1TDjICeS6toYcQ+muWm8feokHsEUuaZT0mfP+qv
T4FYNXpFMqa4xUyXWBFCabyTIENtrof82b/sfuukjK0N7xrEFtpaRgFplcHPNt9MocvnUz0O+8Gh
QGDeCUfSYUnIiYIDGzw1WInmVqnXrbkNn/27+JDyXRJtvQpNyGebYLwgYB15mI64p3WC4d4SVq36
uxX2iegAm+7b9RTZIdkMG0pFEw/zMdApx7952Y64vI6qcHRmq/JlJ8fgk5V/nsBikm2s2qrbiPFe
y7cN0evdJhS2+u5HmZq2JOy+/7DnJK5vn/dikkWkNCJ94HlTZNlVrwav2kxXfcn+MfeZyYhhs4U3
uGhEyjXZRmbTvOeMybnqtXqJEJEyef2Mz1WA/vSj5qkGT7Ko4Nj6/CnA8BLDeIqkU6W4ConN8MbO
nb2/blbmxwywFUmZzIWWFRdUvomUVgMs98CuZPJbbI7Gza/kpw+83ENS505kPyD+9rf+45mHPv/+
L4P8w7UX64UyKJhRUq4d1rb6YDyKbyZkEuJjHrvHHsYvrDNwXxzHn6n21JLjP+LWFLYxz9q3xb9y
7/5XyvKfFvWPD2JRbfMtMe/DoZdOBIBMqZPfQobBc4Gs8Fyr6euRaPHMFwWYzJpGISUr40QM9daM
KebxNbok65rSJQlHvsDBZS2Ih7E9M62cvfJiEYnTMRBHsDgnQIAUuEriZPoV6qOaE4psq+THwBBs
XGwj37/qs8NssZSkcaQqo8aF9Zf2oXpmjOk/JgiJCEofhLdAdMrSxcbHzuTMhf84kX4YY/M082Er
rNUpkP2YZ60pR0Vy1c71y414xQZSuR5/qG8t0EyFNz2dGU6LRL6/tgr0c2m3o+6iqbuYwa3EaJSu
FyX6IU5UuYriCOO68jazHGl80U0C4YK7Kn/KQC6q0Wvon8b7qdhXynMpYV+RbvqYDgy9WFqBWDJS
Gc7DaCthhaUYWmGx+v5B/Xn4//NzF3MNPmipa7jyCS1xpTo4Jox650kPtB/b8lyZ908bC3pMs1Ia
KQR1yM8vpUkAPCIklU5Zsyp1CXjl4EgqvQKkBpckQtteuC6C/dnS5zuP48uM8+HCi9EAedAsWi3n
Ltm2JzZrIG0jkjpx0WGnwgzUdti83OmRRkgsA1UhxN0leikjZWmyRWXVSiRo4ZaDvLobhwuZZniD
ynqt6Je6cdupJ7SYUbfr+r3WHiasmLX9/Xv647L4zx28N3Y+jGcT9qmAs45hpToNlemK8UE1dIye
m2E7Bex3Yvf7K34tSc7TFZAfgNb8zRdBP7YWQEkNO7LA2CmwBiqyoCUMZ1rmqslObt3aXxvtphTJ
6NiOdboeOAOSXKqn66RaJ9mDlh6S5EDRbY5DCK+H6WBCjZ8tQqQ77sr+QNAR+/7HSnwO2wN46Cl5
StRdle1kc5uYWMqmSwBrsA3LVUYguSxTU5GOgXcZ1qczN/vlO0CDqiBFwSmPcR+k8eehOUKFDvSB
jQAgrJytHfZit20oM5ub9IGIS6O5jYprvtY0vfBTsq/XU0Jb9lar7UK3vdjJCiJDXOutsRzltzSu
IKQRxtmyV2MTxubhShBWFYX2jHPbRbMpIHyuk3E1VCAld/2TfCES8UWbDRGMa2a339/eexf30wew
uL3FAiBo09h0NbenDiswjiqHB1DqP3Bj760dEZl+6WTBKqhuqSIj/4zJQTQuVI2C1FqtgGLAPKOG
CgzDleQV0lGr/x3hTZNXLY9J2QACiiSnFhAMb7j3NHWGrZqdQBlAMu3rbTP7zBwxcLWr1HCkyOHR
VEQ/wRye1nr8I21XjXygxF6Hbiu7dGyr1G4V/HF2SNo4j+9lKO3iheNrJa9RpJNRBnB+XWmPhXUu
FmLefnx5VgCdEQCb1I2WuIRKCiWUNj5bI3U1yuuZjTo1Nxk42gZJkLrJVaduQT3vp3nvPez15u3M
2zrzA+a17cO3XnVy3+iAkE/kvpvlfdFcGTq4y4veO/OJfz3XzsPiw60ud2KFBu7AZLMteisyH6nR
PUn6rWzsysJu871FtmZ1QYRzTibbueyjd7rOd895sfMSU6UcvHlMlqNDO1onxIbBMOxFzFHZZd3t
tGCtkdjq7cNqI0VXfrXRKwcvysCyeK50trCIsW4vHsViApgAhEteFEinNLtojK1Jd6Jdqaf8F7o9
cniKs9b2LzuUxQUXnySKHrWaZG4fgWM2/iq7XWqSIaQ8iukxG92yvm3TJ546WxdvqP/tg8+M5cET
h8UTmBkaoMUYq+VkyCY1PoHJw5wD5tZWmzRcNdb07Bl4SqaE6JMia1/80gou4vn4VWtK79YExNkZ
ZsMNruor4qky0iPH36YMoleShLeq0V/Y840bJR1fAyjLcBgPrFh32L2rM5utL18qN4GhiUxzgBog
0habl7lVbyihFJ+qbBZV6OUw5y5Mm+8/x6/df47j2A6wUQIhQIG72NI1xvAe7xKcSlN/HvJ0Wikh
OGQpb2gxxZ60Qqp8aTGrIU+jc9rSVFe6c/f6dSv9/iuQjwLAs3TiHj6/sRma6PveGJx0iAM2qGjX
LPXIydpa36mVm5vIpsAD9itO6Gm+FYTLGqeXUUr3bR+eM8LOX8OHbxeNPyJrzJs6RjsMvcudXDkM
ZRMAZjgNXMQtwRAHAwwXEYt9X1VnZf+Lb2W+HBQ8CnB09ND9LyWSsQn4brJy7r1TLnU5lNaSAu6z
bOR7L4HNWajhtpExIRWk0pUxJylFzIWLWpye8o5VvOgMwcaeXJJnmb7SAPXbVtuW3ZwoM6gKoVqV
I2l9vAt0LTmz611qgOYfP3chTMYO215xifAbxxwiJsqHozzQ+phKyoeVlKlry4t3XpMcNEwLu8wf
GrsU0sA1/VRY+xU9pKKM8fTr+cOYE7EaivJOLkx/o5gXejAKbmQMkaO1s1dHOfd+F/4jNkJA7ZBZ
Qbegn8txZrFjxp3aejK8j9OMiw5gA/WlGrm9GdYXU+TdCWEs3JK56dN1H4xtEhTZKqtlcROZ/ZUW
Fc3FMFAsRF56OYbpuGsVidhs7RCi67ZHUQxuPO7TaduJXYCudVeB2PZXoQCHi/isyfn+C16Webgb
kjwUIBpkrusQ5RZzbaO3EX42sT51EVbfKODp+wKB5uGQkRldhQixoiesbO1artkbeT5CGiONUcHl
7NmqrB32gtBTjaKznMW1dwUUgJzySV+HNLnJLyxvG9nI2QSN6brpCtPOBZgT8sDp+vtbWWo2Z/cL
hjAQh7OGY1Yzf54GxH6wOistrGNUVPkF0IB7ma1mqhtXGgPJyfWidpKw3WoTtVJl0PqrNEDQokhm
vE+keNX2QrQniNrmoJq7yJ0iV1ZY7t9/5v/7W/5zFgf97/6WXfU2e1s+Wlvm/+Bva4v2rxkZADgA
mQdSD0tly/M/1hbxXyxjs7eE5Ywew2wz/J/gS+1fKHYArqJqmGNlZpnu384WTfoXsmUWJtzzuIPn
f7QIuvwu+HIxqWPbnrGLsoRHYf5Glk5HMqvrGmpl4ZSy/KxL2rS2ilxeRVMqbLTMSM/tPuev7sMi
8n49fjnnS6QiKOAXQzmWzYnIVq5HCIY/N4WpvxWyL6874KTrhqTaDbhoEMoK4ntg69oTtmYkiI2a
74o6G/dNPxwHrYj3YcIBHVljvILAjvDjwyu8+esXffTdzBvRxe/UwAoyD1HOYfldbA0tK5+mLErA
KRvVS5n3wT5QSos43/JcheTrG2CmhWAh8qLRwL/Pyh92/lJbS+JU47bsrKDc9MOgb2TqWBhpzfzF
GEgh+P7Ovr4Bgwb9jL5kdIHHm0/FH64XykkIdSevHDkGTDJGOAEhhISOEsTjoe2zyg4VwTzz3v9w
k6CruJokYaSCpvH5okmUpEQHUNDKFENAK5fOMY8UW6p2LLdKLvz+/h7nXNjF65vdFVwIqiJVjCUX
gFgwHwdfTELZlNF5r0NSuSCyK3TIweY8RbKk4zhvJeGkGIVkud5U6acyMbVfhpgTLtIrRdTZ/sii
vdIJ0TRWgdAWkcM9TETiRKp+l0id8hr0mfhShlpGHqg8macozaVy+/3N/OnZMUBYmyWIoX+lEX14
YVVYSokWFCUtOdG8zKoq3iChm8hZj/NV1srnIp7+MEAYG3hDcKrOS87ijKaXVe1N/RwAjf9i03dt
dikICqWfyIiv4KR7Jy/Sz9W6lhtuJgaEBXTTRV4ZlK1lMYYscp8kFCSBSUdwNI1i9tZ9lFQA1VBJ
A13wdpJMnEZi6MRKZIO8VhKNdneuqWfG6tdPnzUWoyHbISxKVIY+j1VBM+tc8UkwmYZW3odlK23G
0BxOuticqxyrX4epiZMdRgnWNLKHF5+F3Fa6UKkKYWYTOzySv3O7DNrizMHvj1eZGaOgC5hjluTi
WoMxWhrAqhVfmlZJkwunLI+rM3ver1eZJab4ShABzjPMYtioWhdFKbAfpyWefJ0pHlkqeHPrc16h
r6/HxEPGE1MQTdI3XqwgWYANug+a3AEpIW3L+UZyH0972qB7+P7L+8Ol0CWD32Cq5P0sm3LIMQpi
7qDeaWJYXgi5Z+zkJBJXVUkl7ftL/eHpccwhSo8AS/56T23+8JFbUjKY9Yzv70eaNbBdKAOZOHC+
v8rXr4zNBjw/7PzUuthGLAYcMkpBTiouwylvWEWFFRFF4pk/h06RwH2Tb4WyA7JHoE0rDWXnpi3y
yQYsrp85xn+ZZGB1M8kin2K8YDhdvEXf0CuBkDF6fB0dD7Njqi7Ae10kQwUiMiT/QfEt6cyHMC9t
nxZ1LqpgI1f4A+n3UsNk9BWBPPMQzRIlchTWQdsrEZsQ1EBbV9b9TSc2dMnD4mzuyaINgqV5riqy
naDqNAtKFvfLGUHRSNYunICag01Mm+VEEcIpT0jly0oAP9BjW7uK9Eq+aDvCLczI8G3Tk89FFf7p
wTPGOODx0CXYIp9nN6n1oMfnUeHEaUiqVphfpgBp7aCuA8f3LWE/ieY5xIL1Dqb89ORx2VFanXcc
EBa09w7ah+E9aXqjlElBa5cZYe/5UU7THZjgTRiKRAORoBBCYxIxoNbt4O90QtWeOgB5F3npt0hm
cclFV+poksUWTRFhnqqZFbM6Ww/hn/v6uAoNnYW+JI7kTUlL7anEXpDufNUPDkGd+jUcOVmtN0VQ
xXsKKZGyqkYpe2gruSE0RyNWexMwVyeOD1XrABstr1cGqQ37Qqn828izwMLVrD2UvszAnCXhwORs
c8yj49BOxXVRd+KP0hyRngBIoBwyWhV1bKLdrWMzaZm8IotpnFbk+sFh68SB8JFBbcoHC2N4tcqL
GCSblIfdGngN6he9KqwGSJ9Xalu1LYRXLxy0B3bJZOixfQHXVkz1TdzWWu6URmhsAVqrt1Mk9tGq
I8RlWzOjaZfhkCbQtZqCPkMoljANK/NerXAFkILmkyigKIOAy8RrVHdo4V67fe+Jr71Sys9q2gvJ
TSkHc/rgWA9gGPN4FIhOHmA3pt6U57afhvPo0StRczr8NCgLJE3qVzm17HIlFQGFsazog4ORGfJ9
RTblCPWug+OTW4kElSJT6M+OY4/bY0w08yDIEfzKqYsDw84T34SU0RXIRkMtDquVGgEWsq3aaO97
uWBDHgyBQN26CdXnmvxgInYKcSQjqC46bUX8aPWSiiQoYbrKa44MA+mJQWfkJHyTSh0ArJAY91NQ
FldFZhIkmcoZ6QdG2ff0ZiiWqutaaZp+HTXEUtPQMPyEcDkFLCPkAmoIJTvEhz4EkscXywLo6oXV
4mcnfYe/V8Xs0SqKqXcrqxKeE0LLyZcffAIDlayFyWUZJJc3aQvP1BSj4bEqetVycgywRJyPYv/c
dxOjqLKi4YdRkA6D16EpbwKtHhFPWE1hktJtknm2VtVyuqLlT+Kn2KBxcaN2SDZBq5dkSXtt3jld
k9etq48+9qxxGvV1G/V17RRaaRA2FdYSGDvLD1dx18DH9Lxg9FdtEPaHsE/i391UlD4lhS55THSt
v9EnEXfCQNic6QBU969kqKwxgVey2a99MrTgQjZlcl2ksnKPwV5oV8TVFbsgVYiU92sRZR8smG5t
gTmhytQY+k9YMNNdXLCVsH2AnzUa2iz8ZXStRPVOqpvn2Gw9TGrJkDdrpVJCAhFo4tHNFUqLEHnQ
arvWp9rGdzngAwwjk+gJPwrE3zxyJvWmKciDnMZe+j3GQUgXU+mEZtWQJ2y5cBUwtWmxooOr1rCJ
E0IgZW6ven7qDpk4sccIQs2y5S7jKw+0UL3UoY2g4m6pyLqCqhOE2qQJAYGtLwoNLqpGRMijCb2/
yoREw4vVFOPPSNF68DxCGd40gklVuYG82WCHB0Rg62auP8lCF1e0d5Mqc7Nc7ldGUpaqE3awGlup
5cd6oILusiYeb9OeTcqmK9BdO32RbgsyBo7z90yTfcxK3WFm6p4FtbAe64mPyJZ8gjTtdswwuhvM
a5k9Fqn1ZsELmziQif1FOcAoRP82orILgpIMob6XOajXvp+fwqbtYCKRekHFdZTrS0Ax2shJXEyA
W+qVjhK3ZzbQB6pmkIaC/F5uphjkpShqv0AdNC8N58+ck0WtNcjzIs+VfBGCMSIK9iMNDBvFiYi6
PupZSIvVb7KBLLYuymRkbgbSqL4fxG4X1KV3HauhilyqiOD/a0YglrauzdOzFPTRJiBtpCEaz1ce
ZQBqd8Xoic1GG+X2Be99meyUpi/jldQL6tMY5LJuB4REVatUliYsRUFbHpqxMrAFT3X8FgDfOPAl
Fi9BN+avOgHQvavVOUjcQgLKhLIg7Uiy64XxguNOcC2aMCZWImAftIa9r/2aNFjc6HEL+aWNqwBm
aW0V11FTKvA0s5kfKwmSeJBa0oPsgCMzUAZdqxWyKtTB/M3r7LNj38QawdIYihqkz/RhGFS+/CuC
KU6gJ+OGVmpq3NeCkLxMgSFO2PckhOlD0rfiPqfi1KDYnfFZTRr1T+wyY48VZNKup6wiODYrDFoJ
XhcSSxsSXZ0QMKTUIktrNVwWsdmnDsgk7bUzLQKvvJGPwYYDBBMgLOQOr6E5cBpOuxQUs5nmlcYi
JoBIJVVA2JVdTjBLXw4TOXxSjtwQCQigZi+asstI72txRUmK2MbSCPA6daBOJrsuM0HYyGoeX5fx
4NEnI9hRgNrjefcjJ5HaGbIyj2waRskjixbKcL3XilVB2YEovMKbfupxVtOTJxXrlLYiErMhrVi+
R6kr/PWk58pglzmprvT/E6vin+o54WRpXMIsblId2XlmhLsUpDnwzDQ2fpqGFyusAT3yZWgCTOtS
UE24rApZvgQaK1dOncy3QB2ieihVmGFumBgxNf3AA3ZrCSMfpQ9fy27qfHpS9AktjKImmLfU0VB+
p52X1iCPCpK5yGVjOm2FJHumSIxRLk5y81Wy/CC4pNVWvHRSW6b4iEf1qE7cgt2ESkSApEggj+x1
0qtRGuKbTvyqa4hsoCC5dt5vvzNzw25MmX5CkuYeogyZdwEgptDcPo3RXJit8kuZ+maVZFP+khI8
eu0FoDPtKVaqmyQW5IOQD2ieiC99NnRhuDFDAWq7FnrN3McXmxUTTLwGB8fCIirBGuBVvgvzSLYt
IwcEWipZ13CMF9q3vAinZ00L1DshV/sL2YClTF2yroJVZrT1c1+PCPXKIMV17gHGPahKptbbaNL6
x36S2NPy4MRDDsxqRHBgtkRFFtOPobVqaReUU3wH2llmXpWBKTrEzo4rD7hieVlqRvSE0J9zkVUC
NJfLGDhvk8VJSDoD+1zM8SEflhjjeqgKg8hCCCry5Jrzv+Ow6I6/vRbEJ1oupZCcqCtTTk1RJ52m
fPQUt0zH6ZHkcsKc60Ebr6K8tHS7Iq0YXTdDyKLAOVjVcVD7LLc7Lzfuyr5gZibTUdcQygdajnxD
8mtrHWVeM7jUobwfLe2vX3Vfx3f07PD+JlIrF7YY5fV9GsxHSK+utCcGrXEXFH2xZ53zUWWkxiC4
0mCSk8J2sLRcFR22YZdJHpau0ZsYXEWZXt/ai+BVrCIp8TVC/4hl2IuJme/KWhzCjRAJZHjKiSw/
EcLKgqinZPQ6JaGTBiuKHFzKgajMGSax/JOjSEESJ+ABaxVaafSzNIca5nE1KuyhQC9RaE3L8EId
RZT/5BdaR7EtdYuATzn3ZzRZfWo8/kMCB4P+XiI0lhzBbqQZq0bp85hrwAyotPwqUnG8k4xmxMwb
heJAJncYs/0CMANKQRC9ZxLaO5XMgSYpbSURZH8bWn12W4c5oPvESEmLjcRAuS6DGkKAB8lStMXe
Z343O7+/DzOddMchGNmnNQBb+HFsBBDWaJZwU0U+WzSdEINdl/tMSYogxL/UWGTDNzVjcTtKdNh4
T3K3L6piFG2j7UxAhooWWpvBiOZtWgpmbRUrqmm5mVVMN5HgVQm7A6P4JeozDT+XZC+EPlpPZMD6
nbQzfV3f6nlSb6C8y6Rcj1mM/WrUt3nTSryZtu1uhjFgd+51NQoWMPZq7IpyPV4Leo+jfJQ5+t0S
pUKylTcFiKGqbpLeVLaIb9DjKqI7qP4QJe6XVKqH1EuRyKvkwblanweY0GNsQbXahMNKTwA7OUYL
97yqjFGBMSTOYdZMpm+l6Rsw+1sJYU8UT5lrGmkorPJUCvW13rWB4fqZR19Ai4mVnEVvGWOp8nLi
FWOMjJWH78SxFGZmJ6ukvnKAohsHgP+xsja6YWAeYEeIUk4cRkeQqiGmtDsf9gUakLdq6I0axPQy
V5zJbGkaJGMzqm5flg0olHHC1WdVLKNx/d/snUdz3Eiahv/Lngcd8OawlwKqikVPiqQoXRCiDEzC
JWwCv34fqHdjxSKHFb3nPcxETGtaWUj7mdeMG2GtYlu4QJPBxK0zQe5G1eGnm9h0kJMSy02i4ZIl
VO3SnmEijBB/2lrQWpwRtazN6I7qIffL6dJfJSw2yJ2LgzDwE9qMJMoHWY1suJg+9v0wquk8oA/x
eTR0vIEHjqZFdC/V19g0kY2ufB2jZPDbCKHnkHk6R/YtCRxP9bbRbHUXe+jxw94W3gOqkRp4f7AB
dejXAyo2Bu0LjKoR+nZDjbgA0kw+qnt7rrjZlsw2bpN6cX72Rk9YL2OYxa1Vlr8Cq+++YxXpq+u8
W5ovTpUPxINYJKV7PhMPgFrWTXk3dKX1PCAp74W+naLh6iNYWoVZG0D8TfWOk5PgaCuAx7VxGlU4
hsso7prlc9e3NsDKVtH/6XJlXRtF5RShblF4CwtPk2dLO5PN0Y9O3U1XeHa87Yh5Dd63Enq235oi
DNSSq42m5vZJm81gjFh84wYX4xky3tiOUTF0OSbweuec02Jzbdxlx5QPr4L0MujwBY7S2kVAnr9O
EJsYdfUgnNT1o7JX4rssjOBK5VV/2Tf1NG6kbN0lpIBSfJm8Vt1NSaz9zH2J3+ysObE4t0YxeTBF
RtT/ayLXqyVZ75QpzicDBGy8Jio4lhQoTjX+3pRe9yXwqqI7Q4g/O/RWp34EwWzNeywMBjfqfC1L
IkQXKSmAFkle7MHSWbAa7wCX6MgKlfRhYI2FMQEvjxcmVGI4RKq8OlzZoq9wIBoFPt+8iIEeUR3U
8l0fOP5ZamN2TMBsi28Lp9iBeTWUl4WWMNtpOmbXKPrav/J2tn92mdleID/rjWcEb2RwCjnpJ3Px
nEe8/7gv3LiMERFIq/wGYfElwKa3K7qwklV6aPusxrEhd+1fUnT5gE94r5IvmIDaFLpMw7SjsWv1
c2oTjo+ySAIPAR95QkeFFcWhlkrYpIz0+3djLgEQ15iyFnte1gLiEKLs2O0ufuZvhddqFwoPAb4K
G0PunmwkT9Z8nktCuOZ7b6a5jByMMq6FJZavqu/7yy6bta9SldrXApKSH9qqNnnV56CysJ/A5yQM
eDn7EDRAK89FPszJjoyx+dZWfeyt5382wwZNoSIcmjLxr22jwrgky715O/oTzqxUGvUfvfLtctMH
a5pcW2l8X3QdhJPCKLxhI1ojf3T6yX7uOMTQmnpp/5yzabmXSGICvizsNCebSjAhr3PD6VFqjuH6
J5IMZIOUnXYhuIT5x6L2H0GklME+Q0+xRssZU3WyiaETIGkZLJxs7AMOkzVCcKowX+KuT9OD1Zqu
Edp2Ci+grwbrxXOp52/M2u6qA7B3Z4y8ps3PO1ENDbdvDd65qguP1nGsdHi9fWAEO2+i5Lbp8pzS
cRGgazRgWFFGbanLa8rscPMLu5ydveyRx4i9rr2RmSW7UBdNGlMBcoFplJIKTViVZvsjmwk0NwvB
3ora0Yc74CdaGrmJEM/UlslMs6kPLPDDAdW/uAa9tNWHRsjzNMdoiGC2Jb/cOJ3hSKLDMpsi/tTv
b6a8dl4yg4LwpulnjcewGvLPZookPc1vG5Yf9PJi2iQJvglsSXzs9waFvl/U5/3LhdC+23Csyxee
OAVGGgUCILwNxYBKnyChVzKPAc7yX9tEd1DGsfsaXwaupdgDemTHt7LFSIXihOnLc+on+QUJxdxt
tIGEMpSd7S6XWrZMVjiP1BQ2Ymw6NEqaICO8V2MAAk7xbdVuGrTVHtTrMHqxXJIjyx9sqG5jOm3d
2RxfeH+HfgfcO71SIk6cQ1nnXnXI6wKGsgXWCE+PZN2UuVskN0Wdq+d/OZhp6FWPromkinjbjHK5
n/ykv/5XFQsseEroUnZRmQVUltQ7awtqJLuPexVvi/Wr1SUHjtY4jCj/qA3n8uZZlSRA9pyi2c+j
KcOl153zKk8CaH51x+uGVkk6JtWJNsE7XRIHvVnAEGCiVnfBoy5JHyOBOaVuDbLGI+Is2+aCOIpX
r0qyJ9W3IsIUsNr0mkgR6WnbbTLYZUQpOdl/PAdvGlC0ujBTBO2x4h2xBHpdrFe5L8q2xIBkVTsH
kzQpnjROSz5hJvHxUG8aUAwFeBLBKhvQGnKJr4cqJjmavcO5E5UvzmRRxFvH0k9pXL8dhdYDPRjb
AMjEDB99EO7eqY2Ke8W20tu9mZXZvdKk+0/7djh1GAYNLrS7QdYcg1p6Y1J+snQwFRuu8zEtxT61
BW2EkTL8x9P2tp3irkKWsAfw9ArA47yetjiXYzpYDKW1wNm2UF20XZ/57rbMXSLVZSBeLZLuFC39
zbBrP8VAMJGaGev2G3/4Rz9lFjGFEKCCYaO7yfmyYHOhJQWSOV5JiXXpg+2AEc+J7uGbE8mgIMc5
DyvyCATx62+1EEVvDN4Hit7kdcNIzD7hjb5vnepFxsYMTpjoLRZecWKS3x7IdWT+sxKFaTAfQxJ0
LV4rjSgCIqs2GXDhp4IOid84F7gLWZeaMqmauXgGtE07XNQdegmhXPwmWjT4nB+v+DEab0UqYAKM
FjDhlucjHf56GqCZ0cFpmQbdE8296FQRmSNltknhXzVO4yXqbzhG4+a0WVArO4x2W4DSxaRCpGtO
N2bNrkkaM/JqT94ChTEPcWLQELEq9x/fofT8gRfYBuae5L8rtOSPbZLJVusqc6wh/WliNzuadaGK
uLocjQmt+N7UAdUjOOn2pzqt75xzBl5dMdHkAdN0NEdGMemx3w81FAalHvDtRn/E0sXZx0vx3igg
6gEc+L8NOY42pANGvnGbsg7t0vSvqtp7VrnW3P0fBkH6gq8AqAW4/PUcjgMwA30oSKYsYZ9Nhixu
x6X2T23xt1c9eD6wSij1Isv5RgxqsFQ7lhXeafS27GtrgqAzmm5wSbivgcInCjKCFmN3sKp3g27m
4dINQIVNByx2mufVWemY2YXfKXyFnNH/9vEkHCPR6V+7gA4cHOk8C4LMsZGnOSq0EMjLwqZ0fulZ
Ir8Mjbx3p6W+sDB/Py+6uQ4XZ6Ai403ecIVcU7U1PAC+boLDWm0rKrhGPn3++He9uZJ+/yziBNBR
QBv0I4B8GwyzTdm/DsvGKHdJnVFgG40kCkpXICgxYvZTlTtjDn58PO47q4VU7Xob8QiuKJTXm4Jk
CA8Ng00hXMLgMfaJY2PKv5NennrMjlkq69Qz1gr1RCPBfiNEQaF51BaZ0eYVJb3dptCjspitbVnQ
xO7xnweVnAXXNV4r106At1gRLNqJi8Rcd/mrBj4/AgADPuNAB7n/jt65IpiJ+ns6FKON+ASoS3Nb
AGrYeDqOfgXLfjBmFZxTXlLfGlSVv1qB+gUvxADcQPVKmlp6I/yu2qZSerdgThcogqV0P6Uz5TTM
JiChtUOjTGwvcodySqYjUSD1UwDUdzaMA94V/ykfiSDreOGo6856YwwEIIY9/HSSzL/H9qTcOj3m
B4sXaxgc8Forizzr4y2z3rVHM7gqgP1+vtg1x0Eldi19o1PYCUtGfplgYO1x0THviTb1ezkHp47G
O5cjJtwu0Y8DbhDYy+stWtH4NfFOLUGGSwMJcne4mSt4Dx9/1TsHATKRCanIAaaO2vjrUXhhstwI
6ARXLOwnvbIkN1aS3fiiMU5IJBwz19aDwHuCZQjhFgSmY1KFwtqOGwZ/kLY30tCwShwumxnPMtwZ
cYxHIK+fdIPmgs5Zycxm307lk5HFKDFO8YU5yhOXz9sZhhcEqsWEcwQO7ZhPBUUVx7QR4qOtGfne
7shGGqAmJ47e231DaAlwhkYW1wBR7esZDswEs0fOUJgU+N5U2H9EiD5NZxUw3esaV4ATicDbFWU8
uE9cNPCr0CN5PZ6tCZ2khPFss8p2He5sOzoC8Q7rn1OuyO8OhaQU753psVWPPi2jNFtIBS3WG4b2
4Kxh9CJ8dXAyhEY+3qfvrNWaSQGnXwFg5HSvvyoQdNa8gh0zFlm9c0rX3qejoZ0Y5d21gnLCNiUX
oAX7ehTfSHWhJj4optHJMjntRUVdKuyVTZvQFeOJAOjdCfxjvPXP/4jvPBTzM7+VfFU7LJ/kqjQA
mjzfpao8BVB8byiLt46H1sIo/lhNDpmxeML7l23YtP4GhTC4v33RXiBEa5/Iv98biocOSUeyRIrE
6yz/8VWJiUaAMdJYg1NkH8YeVStLlcZ1rfcnhcDfrhgYeFIZVNwob+HK83qs0qnoYPdgGyoULl+k
W4MBtHP/tnFNK9/VNSpaQ2kPj8JcaLd37YxZUd7cuqmMw9xpJFKbMkYTFoA5PZq+kRFsCuPEkXy7
edcfyaYyANFBSLRe/0i9J25sBi5ZVwncl4043iWUuncfH5G30w65D8bDKkxP1eU4N6d5ACx19Aqs
Zptyn8ZlcZDSXSJbOPLEUG/SV+T3eTTgroCYAsV79DbV2eAW0A8K+sRLJSJaO96T8mmDzkav0K8r
sF8KR38+FcW+s9o2vULeRR9XGKxcXk8kdnrLbBNMh+M8QaiskgTilGf0Z6MRXzDx9T2L352z1Zdr
c7THC/yZ6n2adsm2WYVOw9wbs0dliFudJs+DIadT6uFvFwGYp0uspa/mWMbxzCRBrxq9BwDRmv7w
SdOT+mrQ6dikiXYKDPx2MlY/AvYUCGcWwTuqxchS6FQR0CYutCD4aprC34w00FXU9nN9K+d0jj7e
YG+3MU49gKkdgwsSW8yjlyXHsr2UDRW1Wtrdoz9Z873fLtAwPx5m/d2vAy0CO+u3xRab7I1xXuPE
Tu0LeJIWZd/zRZVA6Qaqr2DcfLVi5uhmjpM/HTSqxZugoFX/8Q945zspCREprzKJJMDrn/9xfwl8
7AMTH62QMDrYBvWQo5iokk8fj/LOTqEQskp1EE1CClz//I9RuCNbsBHIE8jYGu/7ebwD9V0+OwVP
zccjvfc9MEJ9A94Oj/Qxk3KWCZRDbQR2ogfxLm7K8cXTg+bh41GM9z4IJW704IhXsUU52h5L3UDI
KYY8VFo7bHOzp4uD17SKPIy5o0wEydbtijmyzZ6mVzEPW+VO33un8/cNSKsdrXpgi/nchwYY+v/D
pmJbrQkYthkkD69nG1BNTNDV0UjO0u6mA70VVoLuytIp2nycZlJxN652jVuA/gMGfmL8N2vAvLBr
uJXhNbESRzcXl2MbD/gpb/J8FEgcB+LK6+LyxChv03xCa+IjqhArSp2A8/VnCmTROx7kFD9VBwki
t09T5Adj8IJVQYfBFcI/C3IfwI4BVG5bpss320jHvQAVuNWyod+2WuE9pvSCot/b4//Zpf+xbvR/
zy6loV1XGQ/dz6rP+vnw4z9//wt/s0tN/y+eMUyt4IysnKnV5+Rvcqlp/IWoOBqW/DFlG4p//8st
Df5auajsYkoKBD0rB/N/uKXeXwgN4ENIWZObmubLP+GWHu0mYhWyNX8dHyLZ6qR5fGjMxuzX/DCq
qFhdeEv33CRut9eA71z2yxycZwbKG+ujsaeY4u2tdqaz7AF2bWjoegGN2ng4r6okf/xjCm//fgz+
ZHe+fvp+/zCcVcDRU7sjez0+zV6cazkGAHpE9iEvKvw+gfF0Ez+UYxY6GgDSjwd8fXzXAbnWPJIq
z4F44a0k4D8va1uf2oxCMTXfBmN7vfVb1L+0/unjUV4XNwjMEUpgLIc3gfvzTYHeHmK6z4TnUWYN
+qWKF6vf4MS+2nZY5mNlmsljMkjztpmn9NTNYfEF//vqrmOT9mBGR1Fs9bY8LtHHvkXK46lkay2u
+JqUdXHeVYj22KC5MU0vrGpf9u4E3DsvN1rn40W8pIO5L23dveZucW96q/K/fDwhR2/K37+KuI1y
C9VBoqr1V//xSHoNvsVWnMTIqVjaDgUT7wzYaYe9lYYhTBMs6X2uphtIft1FM6M/mNKiOnPdUf8s
KlRHycfvwEQAW2kRWT5p1r7e2seTRppNMMxJIcE4utX9xQO731ZxpJLA3/UisCI9t9tvqh7UmTcL
AzirVmcbl5rG3jBWk4rWwXxWucjrdkl/Qsz/+FiwhmutCMdhmgZEhkez5S4uILEVbumAWwKVBtJy
27Spv/UaXXtOnWD+ZyWd3+tDUYxLaDXhQOrs6FwA8SxgH+FbHUhk0yFcrkJUdat/alvc2dIqg5RU
TdMvyRJsaOn313PjCAQMDeT741SDWaBOhW+vk5Pfv4mtvIbGDjcD5abXe0Z1oKvMws22uId6d20f
qy3AWFw9klhRdcFoyGvL4MTUH18QloGgCtIb3EorxfeY1WgOjTUEcZZvay9O9r7VjfivFfWJ+X5n
FHu99zDgo/xJyeX1p6F62gYZvcOtQtCCDlqfu2ExWOX9x8fuzQzSbsLoYO3ZoVtBkHo0TMY1IXIs
RIQ7F1e1mdqHyo0LUC6EUftlyNw9DtHu7cejuq8DfxaOYXnv+DSqPBY1wtfD9nYVOBRE7Ai5Hi0+
w8BH+2UbKq129SzTXTkZoAlmaMN6NGnt3G7jqgZj3S6TOYW+r7V1pPE2jmunBUNETRL81BZgrpXl
5YSdYyJb39pzc9/CZkKmxV7UfZ47yeUaot/kU27cSapYzrbpaVds5Bx3l8liGSrMBwd/DMCp8RX2
ULXaD3zMvtNzs75mGh1nM46p2vaV1exgJI5QfpQJfjRBGBdsVWr0T2mj3GtdK6dqN6Zmfc4+QUhf
eUSlobBRJwhFJuppYw5e8anzs0Lf+IZMTFxlhmY8FBhIV3cKmsFZA1TU31vG7GShWMbia+84wAQD
ay6eVGBmcegLTRtBr6QGCEW9B6Nr4Rv5AjerbSNs2XMgpfLQNUH8CTc9+VTYOaiWsq26v6O+f6vU
+t5O4joCmMDpIHE8Ki8XIPeoXJsOAnWlFtVZgaimTncdDXCkw5cCEZnCr7Yfb6T1gL+6ldd9BHKA
ii5/F17vr/fRhMbRYCVg4EurdbeLWQZbWTVoESIbfCIueOf7iAkYDCe2tTdwtGW7LhGETgFDcSou
jJkOX5ymImysxj5nn88Y2iN5/vH3vTeogeaIjsU7kf4bqEeSjLFahBsZddBfiVmB6feKyDZiIO4e
8Ynbt6ecON+ZU8prWLfTqgP8cWygW9tAv6An8KFooO1Wx62wyfxqZ8nEO1EUffOKUV6gYE6ashYB
CIReL1+X24gwDLUTda4qI16t9qBXWbbN9WC5MspSnRhvDbKP94tP54OKIN70hEBH+6XwHFkP8BVR
5IEpGJR+8MtfpuIlS5fsYRCl+QxbdZj2et0a0C5bsFR67KlmrwvH8sKl8eu9u6IYI86XfisTaJMR
dff50FXww04cqXdWAgcHdwU3UcwFW/l6emIoR5PW1wD2ZBVcDsNKYmxiPXSb7hTX+L2hiEfB+xpY
OqPs8HqocRw7+BRAvo0UvPgEkvWAKYkPBNA4tQjvrQG8Yk7sihKhRf16qDk1Oz8fcy+C4xZfgnru
Ngsxa7Pxuwzx7h5sDEr//6z+/vvFgUWOwEhAWWSFILwetQ6CDP7p4kWDJyqKPFgEtIDqoYsoc//x
oX27q8kgkDyg+oD+GmCw10OlavEK+Kwu+GnfjnI7Rk53GVoEaekHGwJNsY/HW3/660uQggPYCuQ4
UG2xjsXC49QSJfhNN6pd6ew6be4vA17YE5vxva9CagSxvPV2p432+qtkBsQQaIwTZe4cANjPBjQE
0+Easfg6dIU8pUPDX/n2u7gZkJVb18sk2n09YiGCgDys0iO0hjQrypED6yn+25gdUHtGabJasblU
8dPmvFNySTYDypywIjpjRkLYb3LIlX7QbjtAaEWkXLd8gLWdV4CnLTRhJ1CVYd2h2IUP14KYZpKP
T0TteArEc1N8z+J63qeZNf3qyqy+SWBrmTvpDbzchZUivl9PvK1wWZ0k2XpCZtfArduvKtcJWzTP
xkm8aYMEOcau+CJz5II2tp4MeDjq7fAzrVcNB0htMJcmy5xe4prwKwxgFPWk1Lm8IEnTv9tYb6uQ
pS8fO7QLHwWr/UukiJwhOABYfRyXGP/HttchcUmtKkMhvRJ3rM6w842jq/rFqbEsPg+8wlknMZ5v
HS1DS9yG/hHvOpFBc5jLtL22tVYVODMMHqh9sRQkf33mXVgDcOVNoBL10+wlpJk0cctvbtPLcqvg
Vj2QLIyfwTXjQSCKyUguh8JCSi+YZ/USj61bbLrGt9FLcRfA4SO06M8Qu6tm1y8WeRwQ7rLYiUzi
emekoIj3mfIcQidl9RZOD2hYAtxGGHCZO+0eBlaeR7WMV4L1SjTfwGfAlxahQf4JIaHzfeUu/HLN
ceK7RJYMuzabkvtiLuImNCFr3SDl0jwRuvU9qlaZs2yycakQ0CwlFqPI5nS4HgnNwva6huKOzABU
asQMul7bjL1Cmci1Kt27LBYVD4fB9fvHogZVHELhrsaNJefqvDchTyDU6wf3AdjYYC+pgF7osCYq
mGd2OodNEADzDrJuFbqDKXbBCiojJPrEv2AGtw/ZN9G8aV1b/o9oH2VLmMfWcD34cIWgJbbeQ65X
2LdltfB9fFnK+qA5VfrDrM1A7PPaig9LP6G4IHJZHTKrgl8wWnpyN7qL+cBAOlaJXVs/TYiN3rOv
M/gzaTP+lDVwnb2oFb/WLHnkNo4fyxu3zU4CBt9mAgQQa8kaMV/Xhyn1+pCjlICcL0IokYRSvpcV
HpY8webVgCkaPhhVubH0aYq8eGopTZzqXx4BFdZnAXjHKiJEZS4gtT2qolbIM0izXE0DK8iQG6Nc
ZNQWK19whuhW9k6zG+wGD0MYmVHTtTgO2rV3Y7Lgke8M02VjaPOJSPPtW7wKK5HWEqUQif12IP2j
EtJrpT9ppeFG0ie7gBkgbjUfprxMg+Lu46fjTd2P71/r93z8KmzkHYcYgaitAYqHBbfDnQ6qHudo
RvHjcu2YX8yu6r6hqFVB0IOIZ7QQwEhAatzZoTBBkEmBA8xcVCDIdh//sLdBAn0ZQEyr/zwh0HER
PSsgGBt55UV6W/eX+jAF0wagj7ZDKr5H0NutngBsTtuPRz1yYli3Ayhk8KJAqFaQ8PEjt+SNnjnp
5MJaHZPrBuPlHWXA5lAhWwFvxsVwxeJtcTWBJ3vWe4digVMFRTHrvmrNUj5//Hto1x+/gRSMkR2k
O4W4KrCydZ7+2AvQ4hRUNishghiHczstFlx9XdLCjbRiZBIgz2XmvgWVcZ2gniBCs2H7QAzUIcSw
h3+MMzVT0M2Vd1AC5mlYFrQDsA51bH0rW+LLMHYEgu+kzNx1VRCr86TBbj1qwU82YZNYzpMYdP3M
dAUqdJUhR7xuO6M9M/M0gdUR10W9GYAWjZvY5JIMp9lxP6dOUqH2MM8GxENhYulY9kN2DQc1BYVn
GhAqSl/oHYBQzf3eVIpLpi/lhGGfW7TYUDrt9OjDx0Nm3F7RbI09JQeDdXi2GguKjzWhExK1KB/j
RuKgyPBdJrVdbMt50P3zYqbtBINb8w3QvJ4CAGjvrMwzbxyr6R7dZVr6nbFY8mbg3sUJE/xbsrPz
GXRwptz2ofMoJWwHEzTD2eSb2hL1jn4FSd6tblFgQvAFCVVkU+tUL57kgF9RqmBJ7GmKU/BKm66r
IgmbydrUWY8ch5pXRrQ1yP4WSQznR177FYLssMvKn+U46/1DtrA/H5cgdcwzOddpuYraIWFlQfMf
znm4u8MC3/R6RdKOl9LLUXwXVrxAcUBlwz7kUy/b/Zz2IttBAWqNO/rEw05DxkjCePD1eKOAoCDk
Ah4UalLRpTerTIULrSafHvREwehyUxoOrGayEumHVoOllDWGjEw8rsxda+ndd4SFpzse6uQ7SgR2
Br88c14Iel14kGj6mCBIteYZYAoPZQWp8Av55EDxKm/jHN/XTMYHf54ysMwdfNbIhr2+x34jw8lI
dJqNvU/aP3Sdu179ai72tLj9bjtVpfdQy8lDc6ot1K7JYKaHtWehx6J3sRDbXlODvlsqtikUXIEx
cwpG4iZHEc4MhZOXM6TUPp02ldl3qAnNnb7R8iBBDRaJ2TlaOH3GrkVz8bFH57DcxtPkEN5pY/Nz
mpE3PsMcY8BVDvzJADFIoLRdDC26d7JInct8aYMCP7/EN+FqreN4s9adVcpOh41Tz/TobLtz903c
I8PTL6j1RWxC1VyqLtaRPKzYgPRBtBd3yj1vUwVl50XtAgbirEZv7jlx1HSmlYGfbLM4UHrkGUgv
LdXsfhn6YdbQJolXyqSgmRDNHQTcTa8QFlizVg1K1ayj1w/fWH2dcJukJqMK9bxoC2ydJGCnbWgo
13vZqjWySfxnrdZUtoGLFlQRAE1kbsam0x8HNCwQ6WFTnavFzn86XqfdJR0Mb5wgsvEFucZWDyev
0L8IGWgPwJGR5SCq1O7K3kJNJaNM84mjHvfR5I7FF5H77vNoBsODY+Ti1wQb96pNGmQHtK5BgqK0
u+XRDJrkpeg9hKLRngJfk4vehmKD5G+CMLOP6SCSG3WxLaRBz5MKHLL1JNZ9u/FdhYpDHM8evsGe
QjJybTRtTRtmWmTGq7SRNRTGTUFQjZoFJOJyjxKl9XUsU+GFhZDzuT9OyDINDhywg6bJsdoO6AnQ
iQIy9h2dgNWvR/RCXXgwX8fdQmZ5Gys5Pauycm36zZX/KIYEWquUhhWZxajwCE6X5MoYY1TkDOEZ
cyiLyS+iZupMaGKi9CR9mdlyznhYaGJP9QRZHWihnh2awZPaVoxldl1WrUSyul8ZfJZf+Ma2dZOl
jCrDje+apq6fYPKAnsgCmJVb0xy7H1Dduc/8JNduANmKhJJ+NYxhz8TCZ2tzCLKaEvrT1GsB8kec
ynYfLBQ4w8y00yc9Ni3wnAtMvrBWzbwHAVzLaNIF7avEr4W48ey+ciMfiMy8X4Ig+WXNUrhnUz1o
n1npVtIXsFAWlelEmO0kBQwcQH7ZSrg2gme0TfsNIkY5irF+TmmggKOTbgMxuI9jXPFmJUNd/MiM
RYfarXnic68n8k7CPkkjIMPVpZwz+LboidgOOmW2wjMLvmQW6XavtdvJqko6XX6tXhLXrMeNSdz8
HBtyeWlTLR7P0rriFe1HS1QRizlcKmRB6DHBmtE3qDLO3jamzwCtGGEFv1+js6EejOeyBbNyllaW
m8DZRxgkyuNsspFR1WIqwCXNg78rhP/fbP+PFSbz75vt4fLze3rUbOdf+LvZbvh/QTMxbapZ1GBg
sVEy+bvZbph/UQGio85l5gVwpKgA/o+Qs/EX3Rz6sR49dwcIMxWO/2622/5fOEatKAsQlWvvy/on
zfZVp/0orEPtFuQe4pjEtjwrb2pgifA11w1W6n3tf6phYiMTG5wh2vmYV1p3AGQucQ+ieo+xKgah
g/eN4+LfZqXubQGB5VHrv+i2uMtoyCWKpL+xu8uxIVrSevtqqZ3qGsn+C6/MK6zksW1zoRx4Q6pD
sK0PQGFCe7SwFezURdF2Z01qIP4Dn9bJMS+tuX/rKw3RhTytrwKn/OqW+vd6is/svv3VaQGAFutc
b7z71Bx3g71Ni6c0+FmrizF46hf9zInPkwn6Z3ZpcO9J67rLsdeVuM3o9HLjeR+gbCEt53vQvPDr
YEVc6ej+bGJET8usvO0DxfERW5+bKKNnMVaHWagt0Qwd4ovOoa9nz2G+fFqKK5MSALhTbCS177nQ
Hxd3OUzBcu0HzUbJ8kwLHibqIXQmbvL2y1I5IbSMTcNbuHAHJOl5ouqr2caENdsjbIY76zw8JWVD
P2mzigUFGRSDa7M/l/oS9j6iL53zU0uQ9Oqw9yyRwSrs21lDGUvrHtrkG+TNjREDAf8UIwRTmPmZ
IdVuJsOlsXY7pah1piZyKvpVajdni57YsJNt58qj8KE57fdYJecdlODNqGD5q+nS06ebdG43NHzP
xix7Ee1OiW+oEFrYFK9SfBh+aFlkmvssQbakMs6CUeNWvLF7dHYg/PcH+pj5XcKwKXGqsBA+uG3N
J0T3edKoREy3RX+ew8mrxnFH+FxtijRID+lQX47CIHgCtO/E7T2lqtAzbuMKGrJnRUXb3ibu+Kn1
xbCRzrzvrAoropz/pc0lVhwJ4uDufJfU/oU14qXuQWCv/GWHOm8QKt3eNZN+3zlM8gJJnGCvD02y
S3sxfhn6T9vovYjL+WrOn/Su3CfoW3UelILxc0MCfejRqMwd6OA5AZ+czccOk7QxpoSMmEI5o0ay
HIJ+3Dh9dYHsC36YXX3jzleIxv3CnOG6C4qoalG26Wt8SdECEV/Kpo3GARcVv7zIBuwPqwscPXhf
I4lJ1uB8m4fisU2CswSmekFfy9HH2w7pHbxGIelhFYg2q9tlUCx+pMays43ic28On+IM0yyEwkb8
FOa5vw7mhxpFGDtz7tCKQaSrOBS2djZZ09Vc69+DwvkCuuF73j7jRN5R4YlxyYDcfLDrJ8ii5yNy
LGV10zrep8GiTqeCdFPqbEN3xLkwvovH8leaOKwKSruhPRkGu3zgJXOuh2Xsv3lm+z1o6/P092L0
O8J0tMTRZlAaugcgps99rMt4CT8HPodEc6xfXaD/NEwdOTl/DCAUcU3E2ZY65YWpFduhTaI8KW9B
aWx15d+pQZO70llQZhZ6tYPl+wkxki+BI5YokcK70WZsxrTFP6Q1gsBzMlN38LVkp9LihkZpHRlj
+4gET4jiyJWuF2c6VbGq+rI028xxnkVcncmYzoG0ULn7bsQzIk7lErmYh6gmfTF8eZ2iX2kSZVOW
W/ClLSBMZyithXpsLzfF4Kh77tEpMrz50qg41rT8fqBLufVrZGU888IsPMzeU+0ys3WbrDSw8bx9
HNDrWWxzpPfjETGUOIfX9icBGMJb6FzZPXo0PlJNGz3uPs1IAJUw++/KrrqRjdijxBhWrvLP/f+i
7MyW41ayLPsv/e5lmAez6npAAIh54CCS4guMkkgAjnkevr5W3Mq2zqvMztv5JhlFRQQCcD9+zt5r
5/SPrbhedxFZIkGlCitcEx5NfHiSWjJ9z7TuCF0yGKro6owQ/ER2cipjeTYL5bXNlxtj+6O0zYtK
DF5kHAcRg04Z00+Qko8cFA0qPuuzjfAfguZwaJPLZOcuZONNuSMPLRGffmHOt3EwxXe9d2lxWokD
FtKEktcteE3HVjahheXbXniaDBGdEFu3l7QhoLIY4bTWRk4yZtTson4Bm1TTargAw0jPaREhDnGH
wEl1y1N0Me41BwSpUuvfQHIVexJkrb1DzfokWnPw7XYmZZ5szQhQ3Fs/YGSxrDl9oZqaQpP+/gM3
iER/F6cnyBDzMTYYxMadUe2svANA4ZAdk8eigeYJGbFZrIhdUWZYx9az3bphs3JKW0BtiiHZxrrY
sKz9NJUJ0BXMFG9IlewppsUZtByUgzipq7261jlIjV91Hz+pQux0YgrDRXuEPqWfIjjEvtbWQ9Cy
Yt0AD/LYjK5VXlrdAHiZ9OMPlJ8Ip3JjUfdotWPvruRhvdXKC+AuPMjr2FwxIgHbtJ6FOdf7Wdqs
j5y6NzMF8337i7V3o1QUP3E035304pDV/bwlQJiLXHMwaiJvmbNs39ulEVgDVX+yZEQOJkpoTvTJ
bDd5zYkjX3Bex3M97OHVPaXZUp4NW2Y/e7rHXi0meYjoVHtVYTob5hS1v0BL8oyG4n9Ic3U7wUML
ue6UBZb2o5CygS6lcsNaaHlF1d1MQ4yBWeakvuEoDMy66EGD3P831G2ArNriWpbahw46e2uSIeF1
SbIrGueZwcfVVEhJ1yuzOQ0KhYL9gl7O3ULI0zetnNeNqJYfmqwHVokZ2yx4p43SOcuuoO7aAleN
NqI5L/NWgamYrl9xn6o+zXGS5632dS3LX6MVP2CMUILEKVgNtPyM6vibnnb7Ll7OSaE+rMIOdb3c
9ebwrLWFr8JIwyT6c7az96qhShM41LjsaZpvUXhvLYIA0zmMjBNDHWbz95rJPKSduXWzdpNwjJHq
hLYl2kxdclgLJ6XHMGzz6K40ac6VmR3cubjGZP3l07XpzF1Z4hCr622kWwFEUQApFG5QzQKR8WgY
an3h2lNBPAlDuoc6L+3vUF3G4zquMciZhPs/UUYOsUIMm66Y5AopmO4aUAqXDoBiRHsoBc42i7U5
bMtx9vukEsQqT0ZJrFizYt9cJzcPjLWrYY10o7mLbaZEYKdTcoxa1T00tW4fKZKtH5mggCT2vDoy
3slwPPTKtqrX5AEJKzsjmpc87EZkIGLFO2nFuRtqhcHuPPZmoHcahqSVjal0m/U4wqF6VBNXbodp
NXdDkqmnsa3kOye45rGquopAh5UqqYOj9wQFCWSlvnA6g8KrG9Bb5vFqagC7mtpUdjKfm9fWQGlm
TLqVecoIeZYQ6RLYar08y3VRAYOawwECmvlVqPiRq37qH1xFfJgQ/ajmGtlfnB7R0BxX1DMFp8qL
pBUQDk6ZPtOKVvY6H90bE8V+wJNv+3IE1ZKrdr2Dt8jRVowtIbFaz8qX6L41zeZmUqfi0KYau4fd
6EvI+qHrOzqZuzkHCzG66ZvWdbPBZFMxX9VcSzfrqCZ+Zw/yBneXXgP9IOCjFmxTT9ZO9M0aB3dv
iHLlS70bc9uIMoUmyEYtOnEsM8DNq3T1V10W0Vuhd/lB1yd4HkWxUioiofxY6XB4olGhuBl2N2wn
uxjOcynkG60sZz+rJmM8bSroa5V5Pf5aIaDt5hGIjUj6d0DhCguiLnxbDMZZq5zH1DW3Ju1NWDyp
31pO2LSEbCri0MSEkZsQrrdcSeCZsTij6Lo47fxiZLM/LdOFNCaDW2mc5yPle+fTZGHetQioyVn0
rhtTmCPapRtRnlJFPbkJO+Di5HtlqJ4hnX7T8xX0M2ElBlmURvXMvnrQOydQgFb6M5PNgO7NdzEQ
42sJNaQrVQeNUq3BJLubBm5x0+A1JooXdjTrJer96Jxr1blWk73LGESsFb2gqQ5cK36pshmJWHTt
UIBRACrdvqqS5AAExiUPc4QdBep8U8TG6zopxHCOGhffbgnWdH64s0XKsMm0yVrS9CAXo37WtEbx
VPppzyvpUBss5q5nIebfGFLVQihSrV/L9hupf+5jlmWIYuMVr2JuHQq010Nqx2EUoUFsSGnx6owb
/86K9ZAI1cFci0NsG6FWu4+L+l6ltKHrHjpNu41on7CjBDbaOqMsuTJyVjzA5d4g5u0Mlg2tS++P
2hCaFfP1BjluTNvaKLr44qrjL5jmd5hrT/JurpAqyzhvo5qKmHiq0pZPyAfmDDBlR2UlxHcGtYhu
KSOVlDqUfUIUSLrjAy6KC4lfCMiV4VYnk+qltulsc7h2tHKTbS1a8L0Gs37aQAz4y24O8rFgMJyj
7wvZHexzNprUV1qc7sxU11+VliWhSyymz2rWWaFRKOYlpysVEG/TXBOI1AGIrZRJT+wcOcrxEEB8
LEINOEtYKbmxA1KbHESal99mIdzAwDN6y0mV2PRg1l91rPRbS2nbbc8gRnjzOruvDTCbm0UH85tE
T/lkm4O2w3/WhwOt53Tj5K75qpkoQJKxkee8FO5TmQui8qrcuFOxGfopcmr2qpIWr1O9tM93KsLH
bOf9j5H64tCvgzgoqAy7cGjU/hus++E6ZKU8CFjK79C2AFuP2ThujbKlJWu6hXtxJ6t/600tesrA
Xj6qQ8pGNNLtXD3wlMXzoC/6+2oZSeZj91EZt2tN5OtuPe8GCXJY00r72cTDFDplNl8ys1aOKzms
1B3cmJZdkNysNXfRXyvOJUzLfdHazSViMEBig1Wz1Mtc7xFyrI11YtFfj+DaObU5Zlu+9hn7pGou
y2ZUWuMJtEXyBoER+aIOyv51cM1eC9FvarB583nfxtII0DxXgTAl822USnOctj12sVZ7nFWgppxj
B9PXyiXj0oxszE7nbmjVJi+5NIygscr45mpj8jWgJVG9LjaA/UbVOnBr2QmyV7MhsCDS1HAdbE6G
tqiXI6Ym9gQ3c9CajIxSKiL1mk4PJGmoCXdt6s579W5l61ZG1ky9wP5MpHZaz4Vob+yznQcppGXa
hjNoMJ6UIuEIk0V+Hk3pTp0F7dtGJNDmV/WXW4yWp5NR12R6uqFZXHwuQ9pfxlzu06gYg5IDejCY
AHYiAUzPzd6qSMu3mp2Ek2sEUmfNtrP0QZqd6yXORNmVfS8ronshL761RXGp7zqXAdviswP1xlNM
VMZj2cJ6t9HY1uU6HnNEtEXytdIrwT8HO115HZJo7w55MBlkTWvgyr1WW5E/RpHf5/oBujNDt2nl
9/LpVGl5OAL681wOYHpd+JxG7+fHB7LfsfMxAtlZ0eD6GOKs9ZtEiLHkdBvoJzkwTyuS2JW0pzmg
E3BLhbpX7Gpnti1EdFQmHPjU+qzVn712XSsqLcYjXi6LC10PQowzy2QiB15ATHQy7AbWq+O77jFt
Ql1rcp4hJlCdEn9KtQxlYX/Wc5p/Kwtx7uapDew7zswtImOnah1VtsZ5KiNimpPUnkv5S5AJh1cx
EkHc9WEWzx+WZt1Y5Fjj8SjzaX+B2w6U+i0S4GxxitEJHqcNkqXY65v7oUxC4HbyzNzC5+ft07Zm
YxIvTFcClCicSd36OLTrcFQySw3vCucustygdeLZB9I+ghSnSWgSmK60jC6dk56HsZTfG0u9xln9
UyTu5GPfJR1BEOBLBxpOZlkZRCTRh2nzMgvaqhjCJKGJ0iw1mJKqaGBG4rUvtKp7iAE1s+Q7LC2k
XardM4KQUzQ4VJVZ9dLGje/WzgdoL0YHZZluVSU7j9nOHehKMIzztAwRZ6t4CdyFRLrnOFJ0LNo9
zDLJRLSOkF93ek27xV1Iu1BOyOqtC2v2FMRldzRQ5aA5qNygdDXCb6D4Eq51UugDBaBd5Ue8Sm5C
q6le12r+UqfeDNf7wVNpcxkwhrswIjq4JGfQzPjImYSdjNg6DZ0oaZyp6nUoLXihkz5fcYvb26lC
N5wsxwqQ8pCSJ4U99gskPJuM7Z4t7gP8Tk9uW1cv+rRC7czp3zI/n7gM4AfnUbaekhAu2eezeRJ0
nJ50nWsTA6jb9Pgh2mzdkp31UJSU9PqovSyctRnsuxddi7leZbEqtGQ6olfQUxQj4Nwq/oZCI99C
orSOFlgfeI/JviO1yUEQE7TJfFPzwnwuaC+mDr6ZuCD7wMgTe1tVjR1q1SK3yChykjwq50EkUFKn
+KatxoF38sKeeL6rnQrb+XCJvNjhVWcplOyNUZwCd2CcqKKUnOtSCUyB1TgiyAmKFXEqWbpleIYC
mZSLYDGco0vF05Tz8s5mpVLbp8FIK+g0ZCpNVE0hOEJZ2tuYqgS1t+VZ7bujdX8uxslAfjLJh8wV
Nobu+FMdkyxAo/QToLbmMZh3nuZ85bHPqgehtyySLTEDMelIDwgPM2qParizlkcHOduqHWqzNk8L
CRnXSmjprlPdNEwnpHpwW+GNQFZh47rlFnqwtLZeELhtpwX1rmbX9Y2NZ1s2irtTGQhfe4LnvZI1
2DblVbWKJ8dkMD7qv8Z6/WNX4huJlgb8M3xbuBWZX8rmm2nP2S42WFGXPlQYQRWgn/qhedGt9xSk
xzWeFf2aDHvSN3xbexgTBpfKh6AP9+RUJukyFqhJFVqxx8nLeGJ4nG2dfh2fywiG6OrMw1WWuoAX
nO1bxB5nMxkI1pHO98FpKAxTQPa0xGizs/AyD+PINN2TeF0EHdjF+aTMnaUCc9mN+OGgJdkxqSO/
VK6jZs4HKaoG6LntOfYYaKOgUdoQj1AZKGd5IKSlu5S4S06hQlMWg0HmRntFFecpRpJIKFztgLNP
v93DnSBeIGhohQxMs4fYyYGYtusrev6OvJ/E9IzCxrLRDOod5rxtWXMziRokMpxmo3Ha14tdC8J4
ri3mFW9Z05ceMm7zWN5DUqJ0MHal4SZ0DCi7qr7rYAAXJkFVC/ugrL8S0fhzlTWoyZSEQckqQ0sD
NEyTW5gHhpZMJExbCbu++KnFNmHa5Wm2Yn2fDdlbu8TKcRys9pBl074o4nonlcL2hojcG6+oc5+Z
BTCpoVM/HSXvt5M2nPL7ZWdSH3OObg5jmveBugCY1XSuZfvDJcm8QnnIULI0pxOpvRoqGvvAmKYN
C4dEcR0+5aFQu58DdrtnGVmfSQlLJjYO90TeKSlFCIGbHSkmrXiQA5tk2SuqP2dF96NxzI+sJnAn
c0f9uXamZ26D21AQxlfr8SfVj3YisOigT5Z5nE1xjEdZbJSYFrCLLiPA2ALRYY7IYMjQK0tA0oOY
9nGtlxtt5QBZFfo5k/NNs9WrFcevYoDXXhjF1lxjuW2kdijitPTahlogL4DLy+lgFBbcQw3RLpju
gvAOjrIz1m8jN4OikOQ8Ta6ny3MyHOxiZ2fPZXZmlHrlmIo0zQ6Z3lvs/VYe2qTkYAbalLawvaZF
uldw+qVnGOKnPJMUdB0N9WEQ9DMJkAr6dhUUN+5Vt63ZWwntDN38Uzge3NSJuIZKMMOGUQ6neKcr
/W3u5ZPZF/Eecd9VBSLcTtWyMbTlMmSMjRrlV2SlrPRpilox7eON5B9c7YFIqMzqC8BqQHVzfYFP
/660yhel9s4Wzl1zjBZncZ7cRp7KJb320fCrNFL95HSGi9K0qAMtNqfrIuIjitbMg4P/2scm3qC6
YuO+FCJ/cOPeo1W4SVf3IPRlV/bEPq9ut7Ugek1u5/pc/nSjTqRzNcvD6ChXfLynSflG8BTlHRkb
xbQtso5c5zwOirZ74mv1KJSKTTRSJHWRe1uy+wOMwXGECh4XbXY1qvU4LFhi+TbjmIYYKSuxZ0dI
TRMkDNgv4f5rNIDzah+b7qvNtumB6brYrYLO4Gbd+/OqeB3MFOjvIq9jBefb0Xn4B1mtV8zFNiLo
KvKzwTb39FTecBk+VCOfZZ5d5HcMo+JtsxIglYCnK0z3Owx4b+CenvSMmefwa0RXRrCW35phbl1c
F8acldxZuucmajYWrrKcU2M98Nyr33MNp1dh/ZiS6D1mb7PqKVhL1BHq89KerVKcjXk4MA/eOIog
1sq+pml0rCKnYSuWkhIw3RTQEYKWXtsTJq1+a1Sa4ydNQ/vN4qicK+uTy2D3uUEe8kSWFjwCQh2f
9WqSCSPEOBo9GlbVkcPywQDkylENSEA8cL7DfDP5eHMeJOcPOtRG5xPyIDx1FXviN2KMsc6nW7I0
El8G2llbSbSpEjZuYCmebFr0+IW60YwFyY50wB9wCKqHEkpMIX13HK7opqmolMWlDsw7zj7iIRva
g8jjh1bCS3CMayLy7NAmxRbKFGkCbn/UNCc5uIaYQpitr1Cgr0ub7dUYmn6dz3ZA+872SCkeNrLL
R67PfCRZxv5GhMaXotBSXZDj30PhEopy98lmBUS63NPkKnNji5+vPgqt30kj96txfSw0gtA4qTyM
BEc8JH3CAM0VfKY6pZjSXHGqky4ssv66NhpuYEmNs6IW+9kjVVbMx7KKdkMxQtPHrkohfXHyigBx
bWss5aPT1p7Wu5znfnXEZ1DW73onY2Vh6dqnUoYIYrYA28KUdlsTN0y5rdBFqVOpLbk72BJRfKnj
xq6OfVn7ifFsZd2VtKhTnDSXVBP+DPzZ1qf6/q0Z3xGBdwFaKmPTD5mGdtUiocuKOcsQ4gZneh34
dFBwwtR6TuJlk7UvRr6ESDMvRNMQOL+X4PHnEwTFrRH/dDmGk/ACfJqNBBQ1W6xn5l+4+NltIadk
LulY6ZvVz6He/0yMUNHrNxR4H9Eibsp01xbofjze89ToAIGHaPtTnmlA2D9I7dzUHDcly3DTh+TH
Bj18VCyZXm59LwpoyvDmAVm6eA/TA4oYv7axVzQEyTzX2KuY4tO5ywzV3lhDruxXh6O2F9WW8ihz
O35q4665ob/hhcE+7rtWuFukHNpG09v0B9wSY0vgWs6ohnVo03aw+JnUY0FoaC0wfwQ3eMycyLhr
CfiowG/OdT0QVaiX07YfSROqitJ4KVONw9vcsdRLZKm+2xqYaZP6Colb/W7aPMFmvfQ0bvP4qzPs
eK9kLNHSUKrXQe0RQk8KPs9WOvUjJFZrs+bymseq42WpvFuuDWc5kANCWpZGuh/lwPNMUY8JOvd1
tWOQR7KhG+2IaHqSrfhm9yiAaKV+x1sS1KQs+HbOIgpC/KFTDIfN6oWBebWtFqwS0VSSTMcxoUzF
BtgehgRu5wP5p42fRflPTVo3hnUvkI/2WpJ84YTgiAG+vocG10PcpWR57B3n4Eb0devZvLoY/plJ
6ldSMug0ocnCL86zFL2xyqc+GV70hHUfkYk3mowBEdwTtKTwtEwIH5liGFo1ASfoH5YJI4tTFbd2
6nerq1/i3LiSy/MuNPNRn8RB6j3Y9XYrTTT7sBoyvspV7OJM3nIw3dSF8dOsyEOh928GuyuxISs7
uJGgdMtFSH908lwjeWpm/VYowNoFXelK1zfTzLxxYEyjZucoqgi9socfZvbVqoPYKBT3G06pKElo
8eoE9nicRL96hJVcTrY24p1QL9So0vjDMlOc5mRUJiK5GPrw4PQovKM12upz9j64mSSvpf4couSH
rlSU16RX4vMtAYuLHWT23psSLOZC3epGE9prfHAtxj7wjJhox0dCKF8oDC+6SgQUgUq3WYEonywX
mDXeEpmkTRbFSepsp5Xu8PS1MT2C+5qskoiFiC2alsUrEcjuSO5QPIzgb/Vqb51kPKjGfB8oRl5d
ur4CimdbmxxZov59qYurjDr2fid5UhJLbBoSAqwxehwAHiq59l4ay97oh2tfyjCmV4Hb40szhBLG
mvt8T36YuibsiaTARq/4xtBsndLRd/ZSLmFfzHqwSo0kR7ycHlCOy0yl2Bf6bSy6vSWLlsyS+AMH
oeMplngn/Q67T6d+SRXHWCn/mHrTRHaGWzKrVzSsF02Jr2KKfKvrSdLrruXYhsJeHm33hzuEGKMv
jAuJqOmzgCTelAOM6+fTPX8O9aMy7kASfJqMQ4mhb1SeSYXIOQ1XuFDPoLw9o6PFUmh7LOwbJOCP
y/Dk2HsU8zuMJQ9z8aRlwu976y4FMGPGZGaLZL3l2BZl+9idjw2giSCZNOItEiIKiDO9s1HyoFGj
q0xJRiXfYfVW4jU3FSdbOsoUt0rfoU9u7K20CShD93i0XNLNlHtGfVxYv8RanJB+PJlDGohVLbxq
GHVPoVvXdzoDGblABaRvTvSJ3KhxT37ockBX+itu+wNIiEdGa74tnTM9jgPH1YV5GHNNzpdeZbXV
Jh4LAC3N4ttltQXCsCVVi1Aj2aq+7OF43Pl5KOPHmluOCSRlGNTXajwNjvLLkMRbGvq3pi5+RHZx
XNzxc8ibX0JEW2WIYt9CRrDRhvZn78gHYZIKwt766JhU26O1T2sijLT45MqOMRTuooHwp+RLwasR
GPYnaSrfCPq5YNC7d7wK7dLmzYlgj2syrcqmIAKmHt1i41asowPAYqJOIBLPSFxqmb9R5O6Vpv3I
h+Rt6iKdOYR9nCf1ZRmbr5JBLvE7haD9LZ4VHm2VBtR2XT5Xs4NnULFKxpqzGRzrg/YxTIDUGAKI
Fjf24oPmLDfHwX5HjvpdlWHnashQf0KeDlxtHbKVEFz7Hkh4kmVxpWVnE7pOCLg71SdBeuQ9gh32
m7p8pQNzq5ZKtZ+cwc8VJrN5V/uxiE9tV2PmpWPmdVq/MNrA0WsPdPAqAvecZlRIeOGVGnU+pHBZ
IPjSuUWbooa15V4BDyqnKEuSDdcIO6CVbypN/Fj7HkFU8jwIe6umI//jKJNAz5zkmCYLl69mKhZr
esX9qB5LBg+bFqvEpm9hvkQ8q2wPOBHQ9mxbazQ2kZZ+mdJ9WoDU+LnU6NsVWzce33tr8B3jVNaM
YJaWC53I1LfJbS2JGzQ4JyRhbSyRZ9RIMizzBU2/z5DUpMvRjcEyCnJ3yuSDYMVvJqr4YwnBwM+0
3PyhC+WL7EXWVPVjmjhnFXX9XUvJxcPGwTQivg+kfvSd9r1Smo3J5FT25kbwLKAmIkdyfFtdZBJT
ThGla8UJ6TVChnRPHsuNr+soXKRojJRuMjf8mty+WmMmkaN5wBPoLcl16M5ucpn7l9SWht9b1l5q
9SEmLappxkcnz+u9UvNomWr0bPYW4ogBEcwCCr5xp4Olz2+mbGA+zBoO6l55WusFIERxVOfxgofy
GY/ZlkD20E7a0KAj5k2FJba9oMqJ9e9R9dCSm8uAbg1xpgLEH5hnFcljQ2+alpxnJO6Diq6xj+fX
2MrfmzXRt/0knzqR/RwRHEb2p07Z0DHknUyCIan3tX4rpm2d7ReTPLeUqWuWn++PhazCPFk3kJoG
5nru8JjSD5iCzPCXlnOtwpCjlh5mlFBfkBou9Iz6ItUOpUkopTNlp8RGEuYowbfE3ahX8z5hR4wW
Zw8NsWXPaUNeTqvwQZGkKgdt6dNPLNfrrhh08UniQBbkyVg+rcgfv/TEYYfRsOJk7ETFlCaXtDCn
xdeA5DNqXfpX/J7TBRUtonxHIbx0HeRxEb2zX9ZGD52k7E4LJdCpMLPkR1QmLVs651Y9wkSkMs4M
i0hpdwI6nzcxE32brPgDjvS5NeWH3TBL0vqqY9aCO8kTthYgB6xPY7K25xw/1cXWC2WvduMLiCSc
JhFd0EAX5YtdZwSvatqgH9TciRloZr/auN2w5pLRIsJVvac0W35SqteqS14JxEbEZr10KQpTNS2b
+yHqZkN68kXJ+gYho35upCUeBpfGp/5RUVgAXrAhsShnWWe3JjO9eACWQgNiRx9JbJkoF0FjrPou
Hftbk9qPbeKkj5NV+xjI0Utp5XxoEUoTrNolnp0Pl8pS39K0P1baTzkoxNRyAmEygxln6pnHy2yb
LQjVmVHhaXtzlPMEqW+cTqoVhzYzl9i6Vfa4YyjuNRR2tvopJmaLidjJQRAc0Lzr8geKf3rILzy3
G/rBLmKh9Z0k6SUcBN2+mOzmOwOAjWZZP3T77nxFcmpalUUixVRTLdoHsidxJchLLO/ONIa4S4xg
UEtfWzfq76eXhlWFsC3ZBQZWCqyCyLHErSKApWXh01Lf0PYkG9+aux/DSYdAz5XoLUPfGOoVhTVR
QTPRFP68Vq9JuR3r9Fily4O8N5PIEIuCSTjdfulcTrgz8dPt+JQP7ikaHdeLSYbCLpTOe22VcRCD
k/FbXHWE1SfuLVKE80JnMAn11aXur3HluZMSjuV9DoBuLaszpKCEy/s4UwM1u9csLdHIjcPWms+W
7eU5jg4zOcfZGo6z+rr27bHr0eaW5jZdYsTK0v3laiyRtFfEd1vFOLzguDtLi5RDR6xHUU1bvB3b
TGCIFynA0FTOI3WWhv8J3zLSsOhXojEB7NG5Cnc8N0NysvvPtFMQ5hiUSIa5rBuSqT/Ycnl0JtRv
1fxGuGhQlUhcHbZ0RuWZN7lV7eEj8/OC9FL5s607VOiae55s6v+Bv5hIRj2TIjuv235DvBsd1zyX
LCSTE6R6nVxQ0nmszRgLcT4JMrCD2I2flz6uAvi09ie5PpiQ6Lf5mJEPjP/Pbaq8MOFONoORTyiu
zQKbc94VvAvGtH84C/4tj8W1/iyf+vbzsz9/1P95/9WfFfP3NE76//rPP/3tnP4kcb766n//V3/6
pe6//vhx/Fn5H/3Hn/4S/IEPfBg+2+XxsyOu7I8X+Nu//P/94d8ghM9L/fm//9fPaiCZnv+NvOjy
T3xC/KT/b49FmJb5R/nr91/4H4+Frv4HNlkb4zAwQ8DWd+f234CGyn9AxYJArQBBdvA54L74m8fC
VrBfaLjFDE3V71oCfun/AA3d/yA/CpQhRnBd1/C7/jsei98NFgoRIHR07+RExdDd3wFTug6rzC3N
JEBGOjBFyZ3pQJ2XfHMrvd//3UW5/Q9p4+8RhXfyxd/zN8jYwMSBV9nANUKWxG9QGahSecbpMQ1w
8ho/MKd1Fn1vi7DKQiWv3RQMnVYiy5GYl/lfxQv90xeHkmFymVULnApv7u8MwooR97IE8ck+INJj
KTKUim6j+wbRtGS58dK9ExUHPIXzX9jU/8Es/cfndrCPY5U2eAe/eZPRCAo0sXoS1HqKGwMkSLC0
iwA8UE8X2OqUCdaMhL6Lm2S7FMj8Y3TSe63K7qTuCVXBv/4efsseAl9z/yJckIaKxuXgnf35WgiG
zRnDwiRg/R5PuVExapJmv+OWXMNobaqvwtVAojvK0CFWybJQMzP3waFjcPqLt3K/7L/dEzb4SI1U
Mm4/pON/fitrpLYFp0KklYuQZ1kyat5w1nD3lpIwqxwYqd/ExDk9ZFBcfXdz8up6PY0tDyk9an6b
Y+gJmY/i+hLNSflXl+oO2fn9/TkuAVH43e9P3G8QnhmsE9JZNNWNM6WPhjLONNnuQoXWMYO2TLot
MTHtkUTsMkTklvqcGLrLX1yk383tfF9A4/+I/4I5xGLx54vkgH3DTOzIIDHa+Up4vQEorM0vWC/E
HrSo7S9mjD95idvslCUZFdoMYePDttDi/uv38o/rBW9Fh0pk6TTbwLH++a1gIhvcEsRXUHZS+wVo
IguRY/fbHlnl9l+/1O8gnT8+9f99KfO3T11HSRTTLM0CTWkwCyyoJw+NiKJ3trDlhhPV/guWwj+5
F+9Xl6XaghVv/05mS1VXirzuZKAnaIE7vSmPhlHqf7EK3p/23+4oHhQDqJOu3+M/7gvV3y1EpVlo
QukV7qiJQXKfkcW5riYnJToXHk7cDzsz7L/41tR/8rXxou69PcwSBPvozy8qxSJSwDQysIq8CIci
W26yYzEsctG/Y1lOQrOemQyS1cPBf6XnO8U8TBwx7VsG9mOrwlWkjEdk9m0dZ7rp//q7/sf3xwJA
Cg+wfujmAE7+/P5Yp4C6YlUNuqqn8dLUDqV4OtGdMaK/eKl/vK3uMEUWPp2NABz6bysO2MN+aivj
/i2b40bgj6cRbyvPcZOP/mrb8V8AKv/ZRwM6BcbLtfmM5v3nf/d9F3OFNd1yAaYbDFDKxjJxUSnz
3qoVN/j3ryK0WoPPxkZL4fDnlxqyllWUzNaAOhLdTcvUXZdJHs7T/FfBef9AiFNYstk8kG/9N2dv
1uO20XVt/yICHIvkqUSppe6223EcDzkhYj8O53nmr3+v6hsfviZFiOgcxAhgwFtVrNq1h7XXgpgS
mMXqUUvMxo7UsOJ2Ji5g1sxUpseiB8J9cIHvI+dYTiQu8D181Ip6At1ilh8ChSaWT+v03yrTum8g
ElyysWn4njY63QilHcXJJP19vL8ttzeOs69qaCTw8ul4lOW22IOuuQDvkpNfasV5aEkctC5Iz7g3
yGklOrvNgfL9F6NsEFSHKp9+5SgBnvnILk/JKWoK2hdGljh/WFyqS63M+b+060Pkeg3l532rW4cN
wcv/z+qaBbpy9Bn2bClMDbPZk4QQpmEqLso8OjvX6NZZsqmIMXHK4D5EzHS5qY6Aytfnj5NRxCaP
oGt+iM3Z2eGQ3XBcSzOrbRxoINcaKtanxAeMGFaMLgUG2GUtoKnsGEA6jpVdMPPiMDEvdRIgqRpH
9BFsqCAe1TCp/lBG2IgLGEOfKZjYn+5v+JY3gYSZN5E5aAu86nIbekY1pz4sgGER3F6MDrbosnXE
n13oFt+GQfcv9+3dEBHJeycsuNEBdsOZZ6wOc6GWULflWnICfGv/bBni/j31tuxnjq0lmKNxh+9t
H+af8sFy6NagTXqF85R2cOomM7AA3Vf/GfoZuKOITGuP3XRrP+DZhylXugZTcrS/9XZD4HLUwh71
sa4d/pzmQVEg9aiUrzjb5CkXU/Hu59QhjLUFMn5QIMGBtDQIk51hD/aYneJAA56TabwfEWMu31qb
/2tjd6yPcZ+7O4RQ8twtX3EHoSzoTZFkRiRsTceVhBp6k1mbnRIOHZWEyT9V0Nue4UEvXiwN4Ois
a+lRM4LxUAS2tnMMNu455sklXt0aCt7LVetMR2UNMNST7uRoR7tqTUeSOV8ANeOOI9syxdwzJ04z
4FheM15aBXFx2g48zXaheE3RN09x29iUnoc22HEqG55aM0x4TjnXJswEq49JiV8gZ5+kJ9enO+/k
mnNOUhhWZzIHioE+JMMdXa37V2pjgRaZLwz2FhBDxlOXe9kDRPcpawWnsO7Cz41v+x7I7OkJHFN9
vm9KfpbVqYF7kr1EncZBEmflLRIYELWBCYqT38UGc0NgPfxU7zwrDKG1J8uBU6nNrgy4/vt+w5Y0
SNwjFQ9XbpTjOvi4csXTRTB+T7Ww+Z6HOvLPEloEX6IOf4iT/CWj370UasMjECnAzIW0pGoyArzc
3tQ0axNupOCkAD58QWDu3xn+0jOK83QF4aI+3V/pljmsUdTAGxDKr7aYNJscxdcUj2E6CoPaZH9L
5rn8WoV5+hmZKX1nZzftQZ2haqhOMJm6iqwroVSGrgyKV45t85zzWB0ak+gy6OWId9bu5IK3J8jl
OzqGijH5PeXPeRNNMscMGqXrw9MMnZjMftvHNqHROqdq96CE9acEaGweWtXOtr4yui2PLoaReoDZ
WYdufU2eGsGzOHauGp6gm4PRRaQZ6CigpuODHY/uH4UBB+JpDLjVMIoCoj7ChjMlTyVowqsdEwIe
G0ul4KyOQXdAWLr+v7TwoScfjNj9ajOH8dIFshtkW+ZA/yto6euHVa7SUU4s9dMEaA8uDnghFS8K
DPVvrfRBbFXhRGW4dBl7vH+MNgIP4NkCgl9LKlCgErTc6NrsmECegXlWLdDdtBxLtF/NEmzRGHuJ
w8R9P1PZZeo49XqJEoKpBCJQmNXOOtxKRyXJpifZYTkpurKnB7VRweG3ccaRQQGGgbTZ8tfp0RBH
gxtGJ4ZJ9WNrzfpnCKJV5uY066JqIS0dXSAemcJ9pg9D9zB1owK+DSD//X26dZ6uoJ5HMQkoM/pn
q+OfGdoEXZCFjpEGqzwMK/mxZQLumvWMQN43tfVJhC6roSzZsKjJLBfduC2A+V4LTg090uagTUb9
CDmLjZBSZGlg51sapo1EkFTMUf5SlJCxuGEcHE+I2XkUVVvRy8zoMNiWfYaGARmK+z/x9v2SyoWC
t0Sg0Qtz2/IX9ozCh2UbhCdaYjqaYHpCYzeqnwHaOyddCcIDc8Z7scCmUbkrROMQUxoro0Hj9IAG
/eDUjdxNSmZleEHWCpRNjRLdd2DTlFUZf9z58tJvrxwCRdz/3+zKrwtFHUbmJHBytHWuqWNIhlng
L+/fURCcxHYaLyaJ2nJHA9BUcATidqLCEFdrZjCsS4b+5PihRXcHhpVxhPfqvtGVPrEskCJhQp8Z
gUIyHGd9+fU5nFOtMMOTliOInOZBcjSCLvWEpcyfXYDqZ0eG9kkOqphhHwgbSJD3jrv8busNxu9Q
JrJpESBksly6W/okLvJHFFFmvJjmGFxsZjk+irRt/+DT9t/seggfLTzNtQUGcS1Sq3geklyh0a7r
HyxrypudnbkNe10eHSihCLjRoFm/rpogw6xtCkcE4uWpGesczIA9nKPRsYGelO1zG2fZQxvRsOoo
y3o7H0bf2BOEBaSgE48gtevlnnTaGPSKj/1GVM25J8E+ZwxCPrt1OBxnRR+fCmB36jHQ0vhnA1v8
BxDYdu3NfmhSYCiNned4y/2h2kucYUChRUV9+Xugt6z6qkZeBsaN6aLBiXMeA+erEzAdfX/pmzvP
qXytTMJdvjoNZHiZMakjFyFJrMtUm+aPnkraQ+lOzciMCeOnjNwbF+gRw49+P+o/7tvfCDzoEiF1
qEOyhFjbeqUGE0Agi3FtJtW/qfJ/Q5PcfRnrobvQuo2vOnD/41DD7HTf8JafsVCbI6WEfpiUZ7nF
2RyONnQqGFZLCfJx0yemtc2dkyW3b33Z6MXBZyu7dGiFLa2IgnaVozXMisoRrkiFHiBsrNpzCzv4
YtRgY+6vastpQ0JPQIykA/P48u/fxHHK3EgIEvbmSJ8erblmkj73K4jMSsgg/yK2Sc9qFqd7+kxb
dgW7aAjVsig/r3YThptZjUMlYiJqih563YZ+ZVJfxBD9ayiRdqmE8e/9lW4dHF4J0yF7ZLGvEjdv
VhoqgNkDQv5TbaqR584QuybhZHdMy2viG5janiZX6n5qsnr30mxdTyEDZmqihmOt3+PIZg7bdpMI
grQ887qsMDz0b8MLIj/mjifYOkBvTa2ewzxPx6zvMpCKkgnKEbV1lPS3QILy9tygPrxzYDc/JKmM
iyaaTXt5/SEdPqKrwWrnp8TB9QyxeQnfJEAE5n4idFAP2ZQOD/e/5dZ+YoreCKEnR2jlfk1E7gdm
/6PTzPC6BO9FxwApsDM5+rDj77auPW4Vn4o+kQYZ3PKCJAzUu4RNNAYpsUE2QGdyKoP4dH9Brz2d
9b1Hs5TaMGQ5FPBW8QVcpFVrsoVQO0T146TX/pnOtYQ4RVV5AbD03KvQ4Wk26HbbBGDoVmX7Lzww
3YMOR+mFIJARlJ6h4ETR6E/BE+CZRjacbN0qd1zw1ienD0in3tYRLrVWgZ4N1z2iGFV8mpkNg8yH
UbeytgwwyOhxw2k4g/MUxp87OyQj+NUOAQ3QpawOCjvmOsGdRrtAQrCOThlTac8Aub4ZbTR/nZjX
PioTJ1zrqvRSI555dOb22gt92GkSb6ybVjWgAdMA8kAjdHkUlKZNA2SkwpMe5d3JVEcEnMc6uriG
YkJBZEdQGhXjzmZvpVgUaXQqbIAVmFqWv+qN32pgWgrCmmyj7J36IWT4A/lzO2RYY84hSkn7RGLX
MuZz2/6jouWSRqaK4nNEq9bYuQwb947fYrmIpcDEeZP5dKjgjpCkBKdcBOrZxHe/2H1geAYk6zvt
Knng159bsnpSCKNNyKDEctlBkOruK9et1iaa+ZjBBP3DyESmQQehag95ECa/Y8NuHsKA2bHjkNf1
9f6J2/rclAD5cIR4aLutPRsyAu3YFeGJ1pP5lHeFcUU/JLoyU/JvBcUeeO++O9+3ueG9qYqxbAJu
Xb+BaGgj6TEoRro1cOs+GHHQX5F+da4M6KWXrkzCr/ftbTyKLq+/ykgmLyPU/ctdtkfTL3MLZoEI
/MIpKKL8LFr4BJjx+tXBzPOcwNi782JsHCLeCi4QZTEB2GJ1oGHMHuMxp5XCYwyHsjlYD6mhRmdj
tJI/7i/vZjtJWFQefDrclq2TRi2XV9Fnm8niYSVWwI6ToTUoReEtc1OB68pXq52l3V5WjioPE4LO
1G+ZlV6Fb0xX61mVMqQQmh0jFtpgnXyFSf1DqSYVTG7adG0RLTsx+qydky4vvjCXBSaUMa2d+7Ox
dBrZusrzaOo0HFfOqoEKvVdbqlSFCqujqTb5CfI3ZrOcos7O97f55o2Uq0aX0OUxphTkrG5KXOG1
ArjpPET4wMQzdj+J41QCct/xP5uLAr/0agjZOvn3b3xhAPUMSVmreHHCmNgUMCiq5BY6BhqAxZAh
3OP9hd0+y2Q4HFUOKZInNuXGpcFC1WBql2QpZleXD1btlF6N3uwHkHHh76qhgxvrsfk0quP4A9xY
+2KiKvAjU0vrHDQ9+PHchXgqiBgBrZz8R5Xb9XNSKMXvvq+7ncN+c5flbyUgoh1OJ0hf+ys3gCpd
MhsxYj/mj7pihD/nXu1+aEkQzMcSIpYfxZSXJ2Y0lZ19urnS0rSBPKT01iRJq2NvZRUqQWiMeGqL
znIfV/oXWIetc+3Ge+/hxlkDbUhEBrW+Q39vdQRgXU7EALclndQpeOxSNDCoskdf73/4LSt0s157
ebbMGJbfffaHAsRNrHiOrxdXkoXuqSvLvd78hhWaTDRgoJfmArnyDXxznGPNNwoKzGjUZqbxVCEa
d9B7dHTfvRaorqhakbWrvNyrtUQoJvBtGNpiGN255JUSnx2Ig3byjo0jQGpFfuySnbOclRXkApgE
F63sWUXZFRSucWYuMfVACms7XuDGFOVw8Iuyy4GkNtn4cttEaTsZNSEIRaexPo2mEX1LwjmnDJcF
v+7vnfynFlGIpB3nPqlUUQ1aZitTgwn4OQ0GTNWx9gi1h3+qEyskIEdlsYEN44XhwC/Z0OrefcMb
a4TanASHdJ9LjVr44mjUTB23MbBIb0ic6CXNwc6bZedAx6E7O3HOhin0Kl004iSOl7h+aaoM1MAJ
Gg22fOhfjnHbw6tjkRk/dW6cTKf769rYUPp7NP6A7jkWXmNprBcA3hHsgeMHcTiG7WJnfKp9MDyI
RzT2PzDJlt8sJk8lTDzYU+fcWillI5hKVJA2N1iRhInjMtOg8Kpb5+/Ip2iZBQiJOD74lPcvU1jc
OVwV4thrXzwbMYOyiJB48agL6HnRVfAo0oWfzQ6pjiOTwiYUG27+LfDL+Md921urFBQbAXoZGsmK
/Ps3XiWyelRSeiHx/SQAMLvZJ6NvLYac0dG8b+rGgQmVlJ8iNZ19+vLuKnz0AZ4asMi6Hmwg2nVU
5/6xU0Szs6CbV1+2mICdGlQYTIO50eWCnFEL4LQ0JB1Ylj+KFN26cTLyj6C19EswNuK9rxn2CPpB
EcOwKmVVl/YsEAV1UcMOkUVMaNshSEy65cqFuQlr553ZWhqIe1BydIlvkXLJEOmhqnTwHFNrfmwL
hvihq4GJoNCJ2T1zaPvocv+b3UiogUEje5fNU+pEDv+/XB4sWuR2+FXPbikHHfoJTecDanvaqZiC
/nOmiYGhs3SavakynJqRQwVKMXfWYKKH680VhXESTJ38df93bRxbfpYLdImkgGbnyg31Sm00rN/h
YQ/zv1We+N5DTnd6mJxx/vRuW2AA5L5TS9axudwCqzD9acxhGkPWGdxBwWhPlmcQ4RqZfr5vasPh
vaL+iAhBlaIQtzRVh4hJZy1UbjVTwOdQMqDhw7UCohK4ZUOj7r863fxH42bF7/uWNzYUy7xaUvpc
+tql5Q4txNKZWOQct9qh6uH9LgH9wpvfV3tn6qY4Qw1OJR7n05Eww5q/tAUdB/rEgWTsywBZVmaj
XSEsHx4SeAevcGNl58no/YfKBIyp2wxMB66Zv/8dc0ibJQYCr4QkyPI3xDO6OWWrScZ+YE/9PJiP
aa5pnpX35vf7W7v1UYHPUKcjz0PmebXcAHU7qBGRUNVNG02eaGJMme4zBNMxfKnolpPbMqtlxhDv
vT/4AVIL+o7xFa7JelCm1luAZm7teH5W/s5me4AeHcs0WuadctfW+SGWp8oKUAjoqHT+b96RynSr
CQ1Vh8ADcsoZNrtLnxQ/xTC4O1/u1guCAkDWkViH3odwVkHBADCPaX847+MMAGGB2KlnDbUJL38h
ntupT3fs3a4Me6YNVobcGB1F+XnfrKwTRTKVcoK3HZrfte+kl76LXsbKHB/un5MtQxRWQNmD4WCs
ZOVqoSK3rba0oBwHCXNRA3xqLvnhK3vvIdm0RO71etlVOg3LJeWTazAeCR2tSDXIdSILOvAqG2Vd
TPkPi+LNIuW3CRfRoVyaguotnuAxYlSWgcUrvYYEeCNj7FELOcH794+AVD4IvMcUcZamGMqSddFS
eIYfh17SmOERat8GMIMuTu82xVAB2ZhOMEw7bHUmSqWi7DynwrMq+gmHrvO1S6nnxQu0PcPP+7Y2
zrssutHRl8sCkrZcVsdUMswKCG6Vvf0d6Oz40gcach+KZCAFcnK5b+42SgMd+qrJzECb7DEszaV2
DgWYhkimazc+Wu3ogcR2Gr234ITj51P9D5nFzVotyiWFnShBC8oPNC0zJP74THVz9eO2uAAHpJdx
f1kyBVrmZkuDq2UxEgMPj8k51BJYEzQTXl2KHBXkYrP5MRqM6NS4ebmzl/LGro0CgbCZzuFtZTRy
uZdM4vpjDT+z1+WZ+IDgNQqr5pRenDGMzpAT5MdqHu0rU0jmNcun4ev9NW+dHAY1qXsQSvxPJ+ut
5yIN7OBJMIWnjLNk5EiglDDb7JzxVS9gfrUdcI38aDfLRVeVfgfVEID2y+UORc/NMyYuoFpbP2K/
VQQE9IP16GROsVfd2zTmMggqmI1gqmt1gioS1MRoWNyYp/R0hmC8IgIzXYBRxu9te3NYuRM2PTQm
EBlwXa4rtzs0pmakUgYYi5k+MnQZMDSemjr1Zx5wmI/Qj9t5drY+HuM38uHh3aFcujTaBkrfODE3
pJqa5EKvqPVQ6Ybpaqy1Y9/G6vu9J9kfVRIaipRl1lGu6eCb9YhFlm1WnnthV2AfTeXqqkX4x/1z
eVv4lhsqB6coAFOdWfuY3EALsY44KMJU3PHYa13K1Dta548mkOaPNvKHf401gZEKbOMyanV7YoQe
bmMyjJ1lb7k7Dg8/B/CbQ1Cx3Gby1cTve4Nll1NMxxZuvsIOjZ3oaMv7WNwJiXskbXFXN0OpmhC0
RG/BGxk4HhlVckDqvUeCaurPwrd6r4lye+fplY/Q+jpSOqFyQbRNZX91gswKGjzLF+TyJdIMZqyD
UIfd6wyxsnJsJ6iZA6jkr26IIMn9D7x1dmUmYYO0A5W47vlOGW9jXRmWZzlhBqt2XkEVNUmlULrM
PXQUVBmTHZtbH5IUlaYvuZrggC0/JNpJChIak+WBOArOkw71J1TF6s5U1pbXeWtl5XV8kNkROjSU
+BAzOCEB26Mj6c7HKOj3wD1bpijPAyQg0NDp7y0XNBiV6syRZlEmN8CCqf6MFAuA/7y0otP973UL
HWS/mGgm68S/MZoiz++bGHceoclz0CbxahF2qjeOUtkhsHznOwz1eXyNk1B/yDrNTRGjohrsiwHk
xiDJyu//kq2vSCOMeXtJFECIsPwhUW50haZRQrUMRib6trWR8HHmb/etyJO/vhkyRKR5Ckya0HRp
pc58P3DVQHhFW+rmIe2F/8SYHWxUQzsg2GBWYfcTtvs0R4bQbx5HOHaLnQhI2rj5DSRLDPUzYg+B
0fI38C6mZTInwktdxOfzdpzPwu6H2gN4VT6gogNPk8iNbOeabF1NcEL/ozQAj7zaYCO2ijZwKIeP
I5xcNY2lI/I8FZWr3oDXTPehKr+/2VsWgaaBK1Z5P4GALBeaF/oYCZjqvbxQxadGVdTDUODHAxio
Tm3E6OeOwa0zJGHFTJFZOJ/Xw/7mMCtK73d11AqPNDc+TmZQfBzc0f/7/rK2rqcjPQ2VDEbG7JW/
qdLAtGHEER6gRuOYmoFz6lO48FHIdb/cN7W1g1QsXUDrjAwRxy530NDhZO4HHLkIfSZyLUVnDldB
mqUEwV+P2bTzJt5yP+AO3hrUlwYLHaYzps8sr62S/gm5PdczOjM7is5BQ7mCfdp0h+Ssao3zAeG7
v52hFifh+tAcQrT0cH/1W7+G95lCPEgaqpFidVtFraBFLEi25iqv/o5AyUJFWJfI0ESKlf0uBtiV
TiHiKIxcJVqmcIqj7BnaCoVCRK6gczLNcO/tnLKN74/Cq6R/kDGoZq73CLkmzRmJ7SdGG09jSy20
rcXzNBb2jnfeOM8LS6sLBIuV7osaSxAffivrJH8YZ0XspCrbyyFEke1gFrR6baDsm1UDeiLPr630
YtYT4SbaJV6D+srO8do0Bb5RZ8iYLFpf3ZzZyou+61S+Zx63h4Quy2OZVF9mA9b6+0dn4+Lg4Gmt
2DJVJ01YnuMhdgsm56kI2DW6fekA1bgK7O3iOCjqGVYc79jb8OnAcWhx4OdorZurL9XFilMaGZ5n
sBm6iRrbOE5arl7C2Kkgf0I7+y8b2tm9Kt/mMpkccyixMHKwrt1qg9vaI0rxHjJOCIUYArZDTSO5
TGb/o1lb886N3Hg+aTfSupcVHSbzVh8wrqYast6Z1EuLB2osyGxZdQcRDzciPzp5lz3UweR8GCKz
OYawn+zY39zmN/blAXvj4OO+a8sZh+gNpjlfYPlMTk2qO49tDajfAEt+tKZ4b4hgI5qmrctUBdEJ
bYd1zOCowZibY4oeXNGUl9BG+iApVPAElRteGr9Jr4aWlEe4mvSd+7+1XGIi4nhcDQ+A/Ps3y53i
sk5t3IrHcDj80DbkEkYXGcdoKuqPc9JVEGFX78Zd0b+mbEHBjP4nH3vl3gBwJDzSXNLYoTBIsoC+
T5rHzzjSPQaTLX9AiYSBEY6wTjq/XF821anRT9Q9ZxEwgdxb7XGCv+fc00XY2cqtm/LW1MrLTb3Q
eiu1CfxmttKpYu2Sar52mEoTIjMCofN9B3Q7/SVhAGzW63NKFXTlgewgVBpqd6SXvq/8rgaBZk1S
uygQ+VRj/DnMyqNaowN4jKe+fyoMVExFMkWB18dIwCiRWX9LAgtRty6e/4R/2f5+/xduPC4cK4TP
JasICJbVXXaMqUqhX7C9IPO7ZyLjX0NQVdf7Rja+MM8KT/hrFYqa/fILm2rVlfbQ2RAfM98Hy2L8
MCYlFPmRvTesfEs1QKH0ra1V1htN7eh2PuxCYqoRBXbr2dY8ReTTLz10m99RNbbaC0MD6PKCsU9+
iKExkStCtxjdWFiVnYNNe8E+ZWOH2E+piPrdL63kIaIZRJ2aB3DtSGxXgWoXVIwnYqV9HJR6PKY1
7MLhUDk72ertxyW74EVi5ImqDjH/ct8h5k5UJ04RF1Es/eMQQzIKC2m7EwndekaqzEQNMtuXgcoq
PFVEa4SzEpOoEqSdnRF5XaIx6jpJOk6MPZb5l2YYDE+n4/BeHBHpExkc4RetWVqJq+tVt8yp0Mmz
kNDmJWg0vYSbSAqyt2nivfcMY4pmGe6frI3kYrmXfuWnRpxWlme7efohCWP1MvtdhhqP8vU/WCKj
kCNLjjS6tCTx2CP8K3w1F7ndXEDUy7Q0Ye2oGTuh2O3Twr9PfETMQMRyM0igFgUw8tQ3PdvP40vQ
RD/wZ+3ZHuOYiD8Z0EtN9qYXbn3wwqa5+mYINcPp0WBzsJTeU50ACTyhV8cIae9zlAzZzhq3LsGb
Na6PJ8KN7UAvB3vw2Z1mW6/OQWi4O7d6c1W80rLSTt65Zqeba3s2ct8C2t8PCGu66DQhqioORTKP
F0U4wcP9Q7Jpj1oNs23EtUzYLQ/JMKSih5bJ9EKYxz9rU+OcHR0eowqCXS+wmr26weYlpy1JTYYY
EzT20l7XZmlEnZSTkjjZWbUaCKjCaXxhxhzGcL1zjooikCisjXjn8dhaqRzfJOaiA3aTmYi6iYcm
dk3PStrgUscjeajS5pd6VOurNik/7m/sRi2M2VVa5jzZeBSSoeVKq7pHQdCgFqaHin8FblM8+lY7
Ixk7wExlpd3Jh/MQNYFQ+ekY+XctUfdKf1tLBrQqB2aEZD9b+W1e0qnW7JH8u4ShvrJiO0BZUbGu
DQQU10lJ9mA+tw80a9YAgNl01EkQVmvuShfBgwrOEpSzkBxymPluRTmdar/45/72bi4NY1SDJP3Q
OkWq0kh0VUktA2Kx8oSAc37obYi+OjGmT4WmBzunZ6PXgDXydIfKJrzS6+jZ0OtxKKBRwW9LaFbQ
wxmdiZhaaqcfdDcqr6kSiKM2DeYLhGfNQ+aG6hF1aXfnAdnytbxUdIyZhQKgJf3UmzBeBxza0m20
iKhtnxQ04I8WWa++kgCfiqnuC9M7Srtjdvs8y+KuA2KKYHR1mNKkS9EFRzK1q1uXQnLd6J8Hy0iv
LWWSX0anKP9nTfAspFDmf9Jtv3sYB6XfK8ptnjDQDXI0DsaF9SSuiBpjnIOSuqObdJesSMIf6Av+
GaD8d75/wjYtyfIC0DWHaYaVp2JClWqATziStY7x2Z/gde5MpbnOFDh29nbLFEG9vKGUG+mWLz9p
pYpgUlRM6ZM5XSLoBCD8R+ZtitK9l3rTlPS+gEQJ1Ndz9UGpmM0Q4ZVisrBjyGT19zlJYs8XffTr
/gbKg7isTDPCQLua2APgC1S/y1WlaevUMwztHrNS9T96F/G+mOHeKOiGI4BWB7QrcFCJUVrtXT1r
rdbRk/fiIaxPoqvtH85Y98+K0D+3XTDtLGpj/6CDkkheBtKo2K7M6ekw9ppiml46lQyEJQLlOWZ8
/1GKDuaW+xu4aYshEAC9mLwhhGLgdDCzPOJYMAfCzLJuP7aW+dNw5+Sv+5Y2XmXeY9I3EnSJTFx9
KoRZoVGziaXSrjTMc2cZwR8oaqIyAeVsbcBR7ETAFl3lkdneYef0b3kWE3i2rMryGWnmLg9KYyV6
2UzEBINqx+chNusPTdSanuIo7Zc0SaFUsGOkGAP80mMe91D+F3Cc3d+Crc2Wl4JTBG8S/dXljxgL
f3LqkWi5VcwWcQU9KlFqZ8gEFELZ7PiWrUMruVb/V92jTro0RmNaH1Q/I9VJkN8NYnoLh8Ea2nPd
9X3iWXOlTP/hML01KY/Am2djDKfeaafG8lyzb6+Nlo2nVgudF1+L9ugxN08TE35Q5drkpmtcpjEW
aphWpIvIX0OmSrpVPYzMKaE25tgKaqci+csf7fqrIgZtJ+zasg2TgSMbRPLBXi2TDsdQVDgMr8gi
7dl1YUsJdA2xGFEbJ2qbw6kLsn+ioEx3PunW+eHw8DTRZ6W65q72d27nnvqsiQiqrT7YEXI5fWqY
D8U4zaf3H1UGyxkNex1JFisflJuwnsyCcrQo2v/L7cT6lIm0eWDwxdpZ1NY5NTWK64TqLsSxqxxL
obYNA14hvAzn6vVNb37qx5opxkmVjDv2z/sL2wqyQMjQ6GfOm9btusAzAh2OU4mQcSo/RMGnLq9h
FSNA6uv5T5di7ZeJKT1PKRg4i5TB+iObaB0nyHLudFU3yj9M3+IOZclfLn7lDiK31ztRE1+i9xcc
lFqZnssC+Ppcaz/Kci4pzYvoqTLr4Jr7gDpdNVM5ZKKkxpnAEBYgeqyhZnC8v0PSMazeVFwk0wgM
IQGuWw+i+YVldf7A840K3XAGJGJ7qhoYqNMTM/Qjw2lQUO5RcG885AujK29VptAe+tR45axOfyxs
vXnwQZ7vPANbZ02ieAyEpQgx1xXEzHf9aBgi4UWl/rWzUU6dW3AClho/a76a/3F/I+V1XG8k9QpZ
Cccg5Z3ldZ0UfWBEThOe6hfaQY0C/VCjPvsx0vrsEqjlKAU71IMRUvsb/Cz6dN/8lrewLA4AmCFm
PdZgYMuNexv8DKisCApLv4maQ4ec7xEh6fzhv5gCBgFknLhlnS/MMH01pgTplgVidJCp5ycy/uol
1tCgvW9q8xMyVULFyX2dy1xuquUnZQbnKL3sIaKhkwf6S9UNmgdRH/RRJeqM9+1t7uIbe6uDCX1j
2Qww1KOtriDfyfTJkRRuPrmosuyY2lwanXNJu0THcZ39OM4UjQ0FPS+ABOSJOkU6oqFaSrnsvOo/
WGb0bupRuA4opjGJhxtiZEYu/s2DLTIKdmFLyZ/ZbvuYdZF+qHx0WtzYf/co9cqUXPwbU1XjomSP
5JkHHFEcIq3rvKbK+50q8taVo8BE950qMlUR6WbeWGmaXqsRM7Q9Q3EbSTOPuE/ia+5jqgfqgxUS
AKali4BuNJf/6O7YzDvfcPMH4NXBQLOzTBesfoDvTw3k9sKDSMRBAjcBcGH0vfs7K0wFOQjuuzB6
5awoQeppTrRHDLB1XJHgoBnGUwonz+pNKUx4kQnwpIfr8gkBrTIbDk7oGH+OcxT7O0/F5mrlpBG7
DZvFGhzJ6GiaWz7W9EYbkWEeupcZak0vbCGtElGUQdWI2pxdauLDbI17vZqtQIxOAaVu+lYUhFZn
inaglkslZyYQwyw+qEP+o1Nj5U/N8tuzPvBxk75sj3XWNDsObzOfkHT/VL5InvR1jXG0m06tpayW
q3Xzr94c2zOF+OLiFL2LKvLIopWiRg1IOGBTGfmgmlLudTO2Hk0pcsCX5puL9WCQoTQMxk80l6lh
vVSpDz9mgF7nnpzJll+i5QnnqyS1YLx0eabTGK6QWAWPbqnNv2baaOewRJhtTM32RKVib+Z+c1Wv
DwnwSHo16yOcp07kt6AjG7OOj/NI50nM017pZevoygiAWhuD3QSDy0UpAYJaY0fiW+nBaByVtp4+
1Ck8l+cJMrQIBTvE/k5cdPhWSZE1hNXsdPwPaEaeZ/DuNGmgAILSY/kzIAVG9kSj0oZIa/Bd5aVB
5GzIH5XCRnw6GG2ERrryrDqFcTCztLgYZefvYOG3vu/b37B2mmpcRUkDejOa6DQrc1g/a02mX5IO
JVMVQPzl/pO69YHxUDYjbcwp3Uwri240hR1QMjaLYrgUVqtfXEQK/rxvZcsTUmqAy5cxG+ysHu4h
pGpJw9HyBtQ2fvltZWYHJ0v76OD2fr+Ha9lyRY4pa/FM2cBqtNpDrbPbKUe21VOMuGbKFK27xzJC
1+3ohAYyTK0WMVaQizYODi0E0nsV283VEjdAT4ozgMNweY7MeuhTpakpLViDcy6zZrrMYJYYZxiH
nbxFbtw6rOVYynEieDFAlC1NJcMk8pnejTdbahYctKR1j7Yy5V4LlvMUwczqJVO2N0OxafW1M6zT
X7k5NFUOaVEmO7eJSItrIZIvBVNnDyqkDE/KAH1gHnBT33+EKMJRCH4FmKzb34VJMvpaHAuLsftQ
B+r8l9ZH7YWJ010nu3UpZEBL2d1AP3Wt+0NtcxwCG8axtEYXs4BW58OgFcHO1ds6pjJjAwsFOshZ
r6hPa7ODUNjywkI3/rXyJh+8GvL5hynKTY+5wuixhXsNuFA67EymbJ1QXC0ge/7j4q0ea7ML9NBi
8M0buxCx9TDVDz678RjUwR79yLYpRhiIgODYWuuBuVoFbi+gDAyXXHaa7PafZvT7E8QI7U4AtGGJ
fBIVObj7eYnXTqYeRs01E/CedheZR7hi/Md+cNAgNkVnPLz7NMK7TvebSWCKh2sX0wRaP6IFIrx2
CiKvNTUFklZn+hAmZJf3TW28CJgC48QRoc+2nsUVJgNRRkyNJCg65XeM2gNqtnr4d1dXNqDabA+g
uvEY0+6S/hPOW8IqeWzfhO22NiSRKnApWuHkysuQKeqX0ocm7ZAOTTk8xlGZOuiU1iZTi7OdHpRx
mL7fX/PGBXyVRqISDjqEDGz5G5w0MAiWqfx0poj/6t1uPjWMaf6+b2XrwFDYZ7yTwgothdV7X89k
r3AgEtxoPip57RD9qjokQH3CkJ1caMsUc0LUHciV8WGrTU0Lt0F8cDTRmQ/ri+FU4lMeENkIdZfd
bdMULwIKmGAOaZYu925SqS6PDIghwlzOKGb64TXpGOXu7CDaCVY2PpPsU7hQxnMRQE8tTQlRd4yT
oivUG9F4DqPUfohsqhr3P9PGBSAYw/XTwZKsP6s0zuwcICXytSFFbk+a3pXfnH7IfrlK89PRo/bn
fXMb+yc5OaRuNuMkxA/LRdWOnfoFpVWYTZryBa0keHjdbjjp2rAXqGztH5QjspWFZpa2hiHx+LSW
NtNcimpduyD13Z2qIDF39m/bigllgUtMQj66XJBfJW1JC9ckEijyCyGJ/uwwOXf5D9vGywjEg5ED
0sCllcRtUVur6KcEqKydEfadye579UNvx/+83xKDLzh5nmfI8VfrydW6aGGdofLemOZHNZ/0yziF
0TERdDj/H2dntiM10nXtK7LkeTi105k1URQ00A0nVvNCex7Cs3313xNI/69Kl5UWoBYnSL0zwhE7
9rDW2rdN7fhCG0E/dAlQRifp2pgqq4peTkckWWkFI5HjxvC1SEnulMT5x1CKxPSZp6LetcOMvLDV
Ec/etr93FlEXhGCJL5at6etNJcaCeFURncMDVi9QOD/XZk3pMjHW5cttU3unBBuMYIUoRPVwUyBV
oyovSyQDTqZoOyk2vyAtITy9OFjS3pa+tqNfLylv9ElAhOM2L93w1WG85f26uAKGY1achbP2l7Fs
rDBR6ohZzN3RaI/dHZW5Dghl6s5bZ9JnjT31HT5/nariSWeOxV+Oui6+FWmfbm/oniVGaMowEu7J
G7m6eV3pmqQ6Dbghz+8Yhet9TDqydERz7YM93YnHWQ8yIcSSEvonv+2rJ3v2ZrcuOnp9KE4UP7zB
VB+sXs3/jQE0PKBuVj5bszH+wYWnKUH/1qNBYW0bYB0wiSJDTvO0ZLnhJz1NkbGK+jsPpMHp9lZK
l7vJcuT7IisrCD9yRDfrM7SmXQ2YkqKfSWbyaOgvaV0XjwmDws9tbzUvKMYr/3lqflTW2Xt8eN1o
DAGqgnq8Md3qejMqSUJvM9ehMtY0fCpnzX3eCCPs1Ko9CCz3lkqYRy1DktBgF18vVUntfrEJzgHt
69b9iLKPr89Re6qMuJO9Rd2v+6oN06QfwtubvOcAIDfSBZE6bejvXlse4SOIlat3wp4IvHlOSl/1
KnHgvffMEMvKWh0FtzdqXqI0s7RsZN89L81/a+YrXJpCWw4ik70bQcggNVnpTrCi68W0CUSSOEKP
bDXFS13m1qXpSuXiNEoFWttqgixS6oMLsbsyniPOKWI9b0Zr9Y3R6WbKyugKFqdJh30+rt6P219p
b2E8Rui9ofFOPW77lWol8egkoSqjq7Rc6qn3EensAuLzzk+LsvGHOh0O/MvOyuTjJ9G+EO/fCPgi
fK3W6qJAf7CGYfSdTG0e2zmdD1DZ+2YknJiQH0ThZm1pEjM6uqBez2wC5WezWMVnrXGOuum7Vuga
g/vGnYBZuD4aSWnQlMhh7juNrdzZsbJkvhgG8+AE7rxz6HjLaX1U1YCTbRZjlmOtZgNtOMvJzOdK
U75HaPkiW288FCCy3vft+E2dme+gj+5RfWbn6UHTkV6SlK1HinCzRK0BFFFGsRRfi73HqhMoypq5
PfutNpvOweHYNYYcr+R18QZtO6sCterWTGWbp1y8FzXqnVC3StrF6tDUc3j7+O8aYzf5ejB1iQCv
P97YxfECxtI51aL5iXMUfzF7lGEHa3rELto7JrBZWQ8BLUChjSWzUyqkESL6GaVoz2iSTKu/MLPr
qKe5o5QHhJYikyTq4ji2ZItiUqndCT6W2qJY2Sx68jQ2VRemizPeFTX8vVMxrcZJ2CkzFucx1l9G
BPrPKbX5OGinQkCGtFHxPt3e6t0DDJaYQgqjXigpXG+1huK/sg4wfHSe1m95mwwPpMjN4It5iM7s
h+shTYMWnS8MNU8DOy8bcRB/731uSoygbGQlF7r79W+oMwHdPW+BW5AIvIPaPzxlrT2f20k/jLV3
PCs4fHRTwGVSF9vG2lpqRYNBQYOqbeLe132tXBZraAObI/c3aoFzoMdp9wfnmRxdgtCI5N9obaiZ
3TlKCagw7+zliz4xudbTiuFbSULzB/eUejQVOJfZbUClrveyBeRcoB6NU9BR5/YjPXL+y/WirC6D
aFXzfPv07F0fBHohtMoBOoARrq2NjMzI4pjTkwDOzl8Kt0Gt2hTO8gc0DRJOtBgAEHFAth5hQP5F
IYOCI7Y2751Wc/8nkPf57/Zq5K/dBKBMOYOnhPagrD9vVhP3ttdGET5OpRb8iJS99hJBBwySVB8Y
HD6nR1nS3sE3qSvK+gO1mq3OFfObYw/QIOIHXmufjRIYXZb3w3mooiP58V1TlHAIrGmAUh+4/lK0
pkeNSRowuBWGjnW9kd+1oxjD2k2O0Ex7LoUG9f83tbnORms6dSs8RN0M+Am9TZ/CnvuvPdM0UXSe
PX9atTVMzLb3y8xpDnole0cSsB5aaOABcbibZLruM0u3aHedzM60PuQwTs7lVPYHUeDedpKLESpR
uuQTSjfzOhcryKGnDGxFvsTt3RItjF0HoviEnPh0vn0qd58OSMWSRPcrpd18uiyuwcyLGFSR0CLr
vi3IYgNdHVvPVxDlRHZVxPjnOaZ8/GyvMZNTGK1RC99ebO0riP75oldi+jH1plIf/Li93YbTDhgA
XhMZ1OZbd5CYCs2QdX+zbD4vNRgPQL5/AJphyDwlNKBOMj80rnc7TprIzTWY80OrRaFjdv/WqlDu
Ym39E/cpKZEEjiCQKI9fWyIin61JBxqJ/jCjLOyyReCgUDUGk+bUkA4UAXZPEaU6TUNYi6xM/vur
U6SP1dxouZSds0TyzaNMeJcVqv4pjwr7oDS99+5JuRMqBwgQIK16bUqFV5H0pUTJwCQNdTLeU+VO
1Kf1JfYnZ5ofFDtRPt8+uvJ/unWoUuaJiSBy2N+2JqktVWJCpOEutn3yNFuN4+Nam8oXXqeemm48
QsXtGiQaIXH6BRHZbGjEgAW3rGc07RimjgCI5n0XDsSesTOSv5PaOGoQ7e7qL+VjToa0e72rCOQo
3qLSYYsZYPhcGL31WVPK4TyuRoHmiUjVoEf07iia3L11r8xuPIIFs7VnZhMedlL1oE2LhkZYc0Tq
299M3ibgLjQ1tnX/0rAVPZFCDhWJBhmnpTG/1kJjOoDawogzckP0z2+fmL0bIdWytV85Gx7lekPz
Nu9GUD60LBPTfu6W0gjjyXTe5a6bHkSde5sIFhRaAIESvdmNqVhlwMhM++lkDWme+KUKjstHK+Ew
T9s7JNS1GLpE/AoZaGNoodtUaSX89m6smfJR2/16jrRJNOGsVwxaLzw39AbR/3N7K/eeYQcMLCEN
gCky1OutHMD0xDm51SmBynLJ3L7/d20zsBhJajxahmKfbXATAZryLbxX0ztwOHuob7rO+DZ4mdRL
3mTgdaFNKwgcOowCWTsINvWLlTCqz2fKutae2nWcnnqzYSq6OUwALyeg8ZPfDK6JTIgr6qMe9d53
AISOO5JBHmPmrjcEpWw+biGjrbownsBzx2dS5vzk9WqV+asjtBOqQPXBPuxaBbvBHzwgINNrq7Ds
x2noCSozQ5UVxdr4meVz9oiA4/pcp5TfoFceSYvubj7vipS6UyWxcfPx6UQxVQpNvVMC4uuMSlsX
dFWbvKD+4gQJ2OGvHhi9p4rHjjkQqk2sEKV/ux3yW7dP4d4tk/QjTgKQK3MbIOhOYo9M2WHTxyS6
kCsgUacaRxnkvhWo92gIU07dMp2UuQC6O5DG29Oa3Rv6VDzZmaUcOCfpVrfPmRS04QzRMAfTcf0p
50wxjFbmB95UdFRdbPuSzfl8mTJ9ve8Hp/brCOl7O2vUy+1d3FG5ki1ySFTkJkD0tmmrM2go0Ta5
i9V8eNFdRQ2ioly+oAc/DaEC23u45LmhN/5oudMTk01zNNzkBy9n68UUWnYEu93dDDoeiJypSGNu
BQjrSCDr0DkOsUu0fDdmVU8Be7lMaNEbpG0fTC1GA6c1zCckSY80hvaeJvJASqNUsentb64yk4I1
I17lrIOoHLJnpemKU1LpyvvYzMX4VU1i82i9e/dYZhW6SgVHjou8/vjEVqnVTax3iiLPeqf3jvNB
Z16h+kGfhf6SL30bdpYwDtKZnZUC8MdhAbqVBF158l+FiLjHJYNThnK6o2XvC53rq61l+aNrlb9X
a6wOzO08GkwzIB1lPoYmlYGvzS15nQsKUJyzwbBfiqVloBDE0m92VBlLsIye+YhijfbJq+SM+FU5
0pfeWy6lmV9EA475VqdzKdpY0QvTla3YqPGVEdkCP6eA+m1tB0+GVO764+BuyYxwc63JvpG4kPJm
1pu71ZYLgitt75zmrkm+dGLUL86Uxy+wb+wfaT6U/mL3Te2nlvLdWIz+hDS/fuAmd24TvwEwDmK+
oLu33e7OzpiuMC9UPJ1qvbR2g7YAfLS7aHVK37ah3sFGd8pz3pbZgVfbCblI3+jpw5shydoqYAyl
ZQOUxvRSpstH0TfuF5ir7r22eu5/B1stT+ubrQY7TUdD9mu2AJnSoOSRIG5yGr0meyYM8H46zF6d
Ay/RGTEbZZpeEw3k7bMzxUrjL2ql6uc05vf5lZp1dZjSVEJQsSsTXF2rN0cfYv8XchIoHfBwbjvH
tjIk5ZCnyPBGzlIw8qYvn6geG3e3d2LPDOUyiQjhP2YVXN8zYdWlWqecOS1Kkvq0pDVoOVGsxV+3
7ezdJ3YbhBfoAtLMTfRhDXXWewa6ZMC98jjQhkx8Ujs98nuSFXRd4o+37e2uC2oLCg6MtcZfXq9L
M/JqcV2C6tRdqn9AG6g/HHs4wrrsrkoCnwAbs6at+nXXVKa6OKg4les6PZt1Rs8DCe6TUJz+A3IV
R1dkx/ejTWByLylzAJvY+P7apeeXZbNzaqZBKQIVzY3qbFhJHwfJOpTxpdYAr4cMg07+vr2fu5ap
U5PPOvKvzUNnN661eB25g6vk2afFjOJPvBUcTL2xefdLjYphrSyn21b3XgH6PFI6hj7gm2LhKAjC
lYygvRk9YwAYtXbvmlyP30Pgg3WrZYYizmlqJD+TNvWSgNbr8geVGGSpgR1IGV7wbZs9t1etQuib
mrnZaYJmk1rFX70q9xbfnMURq2bvQFHGAgIEUpYhCptr0nnWQBBHeNUXSX5m3mbuR/Yinqo4+r6S
0B/s795XRd2LQjOhE92nzSvrGtOk09R14bgaT2tktHfVoL63lkpcvAXQejuII7znvklyXeQAyAe2
xJWoUOySAiGzg5AXA980Cdjwvbug0rh632o7Kx+ZkGQdIJD3rEpVICAVbCt39dod6IXL2LdEpbtk
UJ4olUQJFSvu7+M1877bTDMJmAt1KOqy9zVfWd0GyzaSwoiZ0ZVQlk598VAAO8+lunxbKrNRA0Kf
SfeHQaeOYaf2s6IP5lmg23jS+mm1EWYC5WgnqvGZbez+irN6eWaIQP9y+47teUq0teSkI8YB8uZf
b42hLHFX04Q4JXO8Xmqvip67YW4ut63sPe7odsvL7PLUbBOjdonU3KIHdGICAgjmsjIDNbfVEzFc
f/59U7AxqDDSXqMuLr/Kq0hVU5nS5PVEqpo3MkxayUw/owJ2QXwqPbg/e3sHREEiHRE0fTM5o7QJ
0qrcBdKbFfmZcVTKudCd8eDw7u2dJGD9Am6CIJC/4tWC5ixnILYhq2zl8hNAXnynt+s3asFHkJI9
Q6STRFW6HDG8nbLXqNrQFAK0mtLSOItyYwrMCj2nPCba/+2PxJAi2Ai07Eibti2uas2zYpRQxxpS
6COK+HmogzsPoCq2ByHtzqqI8Qhv2EIyl62egannJhx2wPNrmkbo0g/5uaa0/n1FP/4PTJGRg4mj
CUGbYPOl4hHVgAkiL1GO01wo7Cehk6Jq0GXaUcV3rxtD/id5OBK7ghDO9akgD0q0PGucU5Gp9UXT
hRKkjJcMlzEe/IoaczDnjgg7d1z8aImh05WauCTrXPmJOiz3XWUVB4iaHX9Hw4spplICnObv5jlZ
3Kpo9Yrlq0MqTr09wsCqNeJj3U4DaxqOJGd37aEBQo/Uhhy9DV55shmQJoBnJJOigB/VrDVc2tn4
shiRcRclrX4Qxe4dJY8ag8k0c1ja2wEZQ2cgezgSBSlTM/3Msjq+n4gEwqn0xAGg51eHZ5OiUEQy
ZVFYk5nwZjPzqYgA7fFkKVo92kHds7XPitZ2qHDRW//AuGj7v1Tv2uGk4E4jfyWyRu0FzSoBXzCb
R3+xSBhPzEuBejx1TvORWFhzwmRtS9XvLG99aSYwjkGz6uPnDBZE5a9xAcMdvk7S+gWxfBKUplI9
Z4VUHFHVodf9OGZMyI9am1XLZ6L9YJ8TgvoYwq0YqekJ0X4o1mb4qc9tofh9YyNjtiyVKgK17esl
MBKRf5jWemguSOkZapg1na6c7LZs/8oy3frfKmr7Y1LG3sc2idr11CE3dtRTeBtZyh6eRq4KHoK/
ZcDwyqeaA+IjljYCT3D15p9OLEzMSa3+IiyrungOupyNR3TbZ5HGc6h+uu393h5caZ3XiRBICq1s
nqiBkUdRk8u720XxO+Y29J1POmq9s62xM4Mp0d0ff2ARZBFDwFAv5gW+Xm++cG40B9Kyi0N+tkGB
BItt1C+akzRh1/TugSd8G3BRZyVRQT2WlVLUuLZXe1aiLyNtvp75bmiYJP3Z0N0+qJkNQAatLecM
3tTBtr69nhilQ4TCOPReYBrXRr08i0sDr3eyO7v40q+pTi1ytJ4jkMMHb7L05Ne3E1Po/1B4pJgM
8vPaVJwNyrRE5JcJlzEoUyV6H2eqdVCz3zsnr63IX/HqlKaLMaeVTfW8WRXnoRDV8OTkRhEko2pl
voH+0Z98NnpQwPkg2vBsXhuMXK1QJjw8GWzfh7W+FgHA8vlSZC14T1iu9xmTKH87FmAvJQhTgt9k
j+jaKOxNw4LSQ1+qT7qPtplG/hCN5cskDskpeycEKTA4FkiSUo3YJHO1GPpOsbj2g1mhVmKOIkBL
0vZRhzlSNd67AUxKlsIoKCnxVF+visxCCl8A8Ip7ZiZXo+UFNOWiz0i0N+/sdbJ82y2PqO17B+YX
q5yqKd2BbViVrsJoV52tTAEPTpdZS9sPY+HqIVoBog+EUaFHcNuz7K5TqojwKqLI5W48qYqeR9+5
AAqFSPV7JsCOJ7iK4qlcIP0YDOC4oEtQX/7EKCm5JOhSK91cP7N3UzSQgL10hVpD3u+/DR5xd6Io
faAs+RTklXa00O3ewnqWxBhCO5jeuO3N2UFkBoZinq8hldjq1OUx48ujKgmasplPeumtB6W57RP1
yx5BK1QA/Cex6/UBivLOU5cxXcMp79sPsud0yfJp+JZHi3gAO+hemixWP3iijgJdE2j83N7jvfWy
ZF5Hqbjzxps6zUAnw55Zr5N8c7J2/pBCK/dtc7ovjWT6edva3mop8jAPE/8NmHizuw2p6ZrQXArj
SGfW0SKSh6yp1OrcdIv4S1UauHja0n6Nhrl46mdX/3bb/u5q6RHDr4UaRwR/vduM/lPGthvXkAKF
i/SElZ/MpC/e2YOm+coyHFE038iIyM+LICB6ZBTyaMvLH/TKt0+MWRwjE85k3lfa3Tqtzg+ZlF26
oddCcymnk9IoejgsQn00tTz5KwGzdhAVbN0hv4G74wAIQOYWGOrmwZzpanR85DU0C285TcAogszK
iiCDoxTe3t9dU5wk8gMQWtTtr5e7TnGp1zRNQrRRhmczKdRzX6nN53GujniOO6a4LlxS8ks6zls0
49qnltt1jPsA1mh/tI2S1GDKs8cyVw72b+v72D8qJihS8ZaAK9qOjR3jTAG+EauhXtjJSVFX9P/m
RfkeE9Y/Z0hNGn5llt1BVLC3PpskndCUPzyb11tpUAHVK8aNhU6nOkGECo0f0QW9F9nh3MG9Uwqi
iHsBegJO4naFUc8SLU1Zw9GTbI/ZmRcKA5l9V9L4+LoYefG/1V0cxHgt/aytjasihoMi44Ev2tlo
qYcqablgZN5wNZj8Mbhtr6hhn09flNhUHixqaIiyVss5WUcaND2crQOjO/tM/CqLSAghwkeR//7q
hq6lVehqEWsh6Yl20eJYOSfWnH6cyXwP3rMd70cyRR8ByAC13y2lrqyovGt2roWRJtzQ5a+LqyE6
nZb6EgqjGZ48F4lEBnFUp3qY84PE/e1KpbAGrEEmmks/sLmchlLPqmJVWtgy2+Q0l3HyT+wV7WmJ
1/X+th9462cl25mkS06VoG6xcXtp2WYtM0S0sASOFDhlMTwMqr4+NI3X+Ebb9Z9v23u7s5rKgAIw
4fgDyVG5/oiu28ImRCg9nOGB+a06jXed0//PGJr8xdLq5lHpPO1B5Uv7a1MVp9vWdzZWylsSbcLF
p9y9edX0qIji2hynEGX46lFJk/9KS8QvTper59uWdtZJdIIaFVUOTbYQrte52MPiLi6uaG71Oaw9
Pf+I+P5yH1sVBe+l7x7rmMmWip7VJzObvINyxS9+xuuEiAYYvhZxFk4qmNUtJmUQdOa7alxCO9cT
42LYUa76ZHw6ouV2nLzrKEZ4AWO69P+5jdZNZ9kSzIJU7bMPBalT+b5lGmfmJ3rsNUFvpczzkWyT
5bEnVm8eB7vsqWEhVpXeF10Wtb4QLpWu3BmiS1FOVXPw6d66HJoTdIhpY7E2uhXXG0p3XGhxX3P7
I7e+mK07h1qjys2jblLETYo3jGr75+3PuG+VG6hLOcU3A43KtkDTWsVqWg76BZbddOmXYX72lqr/
r51J28uxSv69bXTnlII1dqXmJ0raFCaul2pPSuUtTFMIrSLqfQZqGPeOVc3h3Ln2wTHdNeXQSnOR
HVSpXF6bAt9ntHbvqGHaNealAQEd4IOVAB3J8uADSqe1PZFEz+Qk2AGbszGF0HJZ1UmuhqXt5oGR
ZsvFjtzUVxXXfu9FnhLaaftI/b4Nf387ieeI7sDZgS7YRFUTU9SWBtxfqM7QCW2dr6klDkPdNCs+
uHY77zO3jQdaPlH0b7YzGBo8OuCZjAgEUs098Lqvy+q157Ki15Grs7jr2759mA1Q8X7VZiIAb9kf
rHfHpXPjyd7BxJMXbV1s6sQ2NMqW46My4zobyuEhHbPkfy2QsKdaIO5y8DDvGJQqKlLIF4AQIPnr
Q2S4cawbQizhYM71p7jOqHDHcXWfMgkuVEhBD+y9vZSS2UhDiciFXul21kZuU4+j866Grp3Gj0rl
DsDZjAg5hsTuznUxj5+WztE/3T5Gb88vwY4clucQ99C5lB7/VfhhDr3hJjXbOgA4CmRhiwn0SvUl
qdrqEVLJ96qWwDNLOWgIvr2i+AK6TGwun5P089qukRPULS0vpm513oe8z2nQ5mnxkOZFcnBFdzb2
ytTmisbzYGZ5jTfw3KwE0IZKZRFb7nu1NabzGjVNoBlrfxCB7K4PmJEKW1sKim2gIWrNPNSk4Wtq
tZn9A/K6/OFYvCdTUnoHN+OtKfJJnJzUhYPLvI2ep8aOrb5b2nAg7gsWCkXvVj35aDaO8tt+FXwE
xwVkN9cQZcPrj4aARmp37Qr0L2qLoESZ81x3ruk7qaJ8vH0u30YaEoqBr+HOS1mLzWvRpEgiwlvD
lKMP98009r7itOVZmzOKIZxHf6kYjodmDuT35fcHraI1pJpo1lL5AQYDG+96qdNQrjUjrbtQXVNx
31ez/SUZHcOnWKQ913pfBQRJ3V1VNMMHHtH13EOkPI3ADYognul4HHiHvY8Mtl2Tca2EdW+8kYuw
cxuhkB6WzToh2FKqn2mO0PXS3KOhbG/vi6vxbpLS4hQomW6Ors0E6NJYoyqMLaMKELL8MdmN95CN
fRfWo7F+TJb+CK3+1g1Jm0SWMn6V8eX1dquFE4mC4C7MlSiWY6B131bG5d2SF8MplZMAxbLoZ69L
jibKvnXz6GAgs8/XhtpGA/fa8grGMS4rvQ7rIrGIXDXtvsnc+aIMzEJcCZQ+3D7Ye7tLeomvJ2SQ
ONdre0VWRXWvmXVolZMbpqqTB0iBpaG7duZd1uZ/U808arnvrZGiIuRyKYmJ4722mRO0E/KpdRjV
sx5kjkjAGSVcJnXOgrh27d92ftycV/Y2fmKynM6rU60OZ7NJfV00zrt66auL6jb2QWyyuzSKXMxo
4OEkN7heWq3kXRN1Ux2awhx9RD8pIlSN8j5HLAN1Yu/3K3gsjfQHUV4CEehC1/aWuisSchS2cs7j
Ozevf455zRTiFmnKdrC8g53cuxe/UAWMgiBu3nrcTrdbI3eHKkTozPoS0/EPPCdNTzWzv06d0Jx3
VtfmQZ4Z5cGrIhdyHdjSpEOjn8Ug8EZr4XqhJjznooCyEyZR0r2Hm7482eWYH1SZ3gAM8LOvzIAI
uTYTN42xaItVhbT1U9Sc+/hkmG335Ebxh4jRxA+JUyZhAkg6aGN4WUnGbpvTMD0xR64nrJ/NA5ri
3omiP0ToR+8Naf3NF27dhly7d1CYX5cpFFkvwrVjmLkq1unsJv1RzXLXnkeIADFalko3J7gbbEaZ
QsoJW93Nf5Tq6PzT6PqkBuPSlbmfpPX4v9suaN8iSQsvuCwsblyQnXU9aTqfdhad6bfU9sIhjcRZ
M5cYKLp7RGffebsQGbJkWQ3ZENLc62/cLyb4X9usQq109RNDkN3AXb3qvmlEf3Ce9ryrLJPymNAs
gm91bcod6hkhEpeP5ybeO3NappOoauevqCunJ+S/8HnLAPjt9obuWEV3i7YUyqpSzGmzoSPFSGce
jTpEJbe7r+dRuStH4LI1AX8w1LYWZHSrDozKC7i5oFLHAp3CXx2qrdJjBjo3W71ChL3mjFQ0zOhd
Xpk/rNEYToxRmR4SS49/Dap57CatOLglO0tGyImCE68JGf1WzbJDjWidDKTMtCkagkrAG5i8GEF0
fcw/OXarBampHw16fEP04pVGhYgikCE1bN9sdFVRWbONxj0BFG7skE7KiiywGK3vxMbmfdwb0RKW
jI57X87ghh+XrI/+8eo4bU6zrSgHb892D+Svkd4ReSkggAxyuz5si0m7s8x1V86YXO6zbhjCtRVZ
aPVtRz8NFdOoLo9oWVu/jFFibyaiUrkBErCVD0ENVrGSvIhOTpJUX9jt6u+lPWSGbw/XLysAkEDs
UkJ9A9LTIo8a2FhGCOCUxpOuKObX0vO6U2TEw/3cjsW5MxrL79O0fqxG98BBbR2GtE5FU9aITak7
IDf+VVJqDIPFaHjTO8VDsz4llfFgxOr40EwUq2/f3D1LRETUbQAiSELMtaW5rY0JUQqw32Q9k29V
lKR86Jjiq1qt1QGcY9cYWBxJnv5FctoYE541rasOvN1a8y4wI7sNJjqjWWDo6/Lp9sr2zomk3/4/
Y5v3u/PWYVEGEOVt3zRAnt324gCTufyBFZkN0hwhLNq2FCp7MbRolIhbmDVnPe2su8TtnY+3rexu
HIAQOtS8E5z/641zpob5quDmT8gclh+iKf4MHm44L0zkPVjPm1KXPHpSHBNsDwnom1YUSheOnjUG
BFZQqhREjeKbMCsv4BEZHps20QIRoZqNDG13MdrRfSFQ+l30+q/f8AvPAbaJmukmIpgaUaZuBz4f
vcj0YdZzzVc1Yd8jbL2ctFhZH5TenA5ezm1QgFGiLwgfANhx6VsCdW9nZqKmGc7MboZTqbbdFGQV
njSK9PaikNIefNQ9g4TQsrlI4RSVhuuPCq0lSnNUn+hAR/CdBNRStls/uautPGjZ4czRnUOENWBU
CIESam3lGca4aLLB9BAN7rX6zmnK8SExF/vsELUf7OWuKV4oqj+4FiZvXi+tisbCqybXPUX6VJ00
o1F9QTn6LExYfr99NaiHSsFuyTMDqnltqpttsoBiZFWZmO6TJv7eQAb4oHUkQrct7TwJEJtRukFN
CrWgbZDTZ8qoMfsFBYG2sD8so97+TT84hcxmVZ9IY+3HKlrjQI2niJr3FB+Y39tTRjzzHgFpBM29
8QFRuwhg2yBVSyprZ61rxWVy8+7ULvP32wvd8ZwU0yjBUndCw34LEkmYTeTMMz7NK+E3C1Pxvuq5
1xw8BnvHHygadw5Kr0QXXX+4xq5sq0WS5dS3U/lX35bJfRpnY2B2g3un0boLbq9q7/OBApVdCnjV
qHdc2xsYMOqsFo3XohuHy9LEyo9ysYsPqlaZGRN8ku5ij271LrIH8XfldPHR2JU3qZ70MFIfU/Jd
uYBvSs3p5NkUer0TFHw1Pk9WGwWRGIrvQMvVz23SVOdMi6fu1De2OTPQputDhh16f9HOLZn+46XO
l9SLxz84WA6pNYMDZD70RighosHXV6uH5utqnOHPLL5roDwk6AgeXNadgFGKesGsk7rfb8BOZqy6
GaoU3mkVaA/g6Rrvw5IMruZbsTU8N1lnhIOwjg707s4DdwLnLFv/IDquvz1+1nA7SNenok7Sz5nQ
kztEq5r3IontC5lRPfnGrMtZ6Y0a+7FqVZ/TnmntoP7HlfKuOtTfVauMjjA0O/vBRaOoCT6I12db
3ShisxiGSHgnt9Vqv2ff7tYOg8lCobPR+jr1W6a6nm/fhB1Pgm9mwogscMoqzvVuWI3I45xu/glW
5Uq2YPThZFkjg4Tn9XTb1M6lo3gCusNmTgznX/6UV4HsZIFW10reuClV2pAx2+Ae7K6BXJ33QU+a
cG8X1WdTlEVYrmhZ3ra+48g4ZtAo8WMkptsOVh13fWZ7iXcCsGjctcxwJ1eckgPHsredDPFE7EOq
y5AXXK/RHO3ViHLeVajz/1ZWFX+OOYOPjEk9IkLtuEwAVxImKDVwCdSuLYlUxHNVsocjyLWgFijY
1KirBs7ayVneIru7vX979iDK84CTakJH3bytairKVjU6D6xKX8JVzz91TLu/KKKugqYojlrJvzp8
rzN6DgjjXmUHEJl+Ck+b9XVjnPORWu80VEl1TpN0RJLZ6QKh683D0inrXSLc0W8ZJ+nLMb9+imju
u8Lg2HpTZ98Nlv0DgT09mG2K6Mzemw42ZO9T4z4c7g5fgL7M9QfQB7Cpnld40CpTg+Mc2x/a0ix8
gItReHvvj0xt9qLg1ezKClNToZb3meaUNO2M9MVCiuLgku5cE2J9Ql5og/R7t14oiZMhm1D+OAkz
jy/mWtHyXZX64JrsHCZyJJQjkR9ArWurqBED+e0bBoSi8qrwXavVjX0n7rSwMSd4S71r/3d7B7el
Y+luwD/8KripQCE2CSCd1zWybTSrIibtftZc6lFOVLxTmnT5Z6H894zYQu9Xa1ocrHTn0xGlUeb7
hdCBVrQ5JbVd6t5ksVI5wcBF68D3aKY/m7EoD6pQu2uUeksYlAMC5aa/8q/JslA61ePoNCK68xMC
BmpriaJWAhVpkf2zWLH+7LRKdN+Kvj3f3t/dZTJQWFLjQJlsyS5yuI3hoBFCkJ/pX8QCzmhxrajw
vXo8IhLt2cLvSfAF2sdgea/XWWeOsdizjWdwS91nEqr7kOX5g7tCb/r9VVF4kZkgPWVCtWtLDGaY
yTWbCBm0VCgh5R6gicNY1kOQ5GO6HDxRe/k2oAc5JwTFH6ngdG1PtVIGEbtJdJrGmnKlV1r9V1vP
BiZ+uaqvrDmUnsj+svaiYBhLaQZV1TUHB3bHAfAbJOQCirosxF//hiSKTYhgFWtmZs7fKD+Lz4L8
4mCpO8EO1X3awxTvfnH7rq3wcCq1XTsU7sZSzUK3TGqYdTBsxKCdTMSFrLOiddrvzkXFDVA04YxS
0iDi3Kouqnqd56mpRqdVa62vljrZn7Ip/vTbp+bKyOYrellSrY2GkdnoIignXDa9TuJzKabpv9um
9oJZbEmOLcrtCB9u3EvelVHuGEOECPlSPuTx7LX+4PTFZ13P1381xU4fFmXOL2Iysi+xns0BELsm
eejcti79XgUMP45LfXSI5BI3jzeBAtUTCsFgwrdNDmVKjMFcteg0JFr2f5x9WY+cPNr2L0JiMdsp
FLX0mk5nP0HppGMDBmO8YPj138Xz6pPS1aVuZTTSzEEycYHN7Xu5lgNauG4Pk7zNeKmWBZfvSapc
Ok2bwhhq1G1Sf161ZEtgY1gMYLmQsrorJlCOTIE22WpPmJhlH5xFt+oOEAr1Xp5yIRgBwIfEHd8L
OjevpskDcTmYGt4uqwmASZC+f2wklzDN6hby7xnHf3NySIhvuJPzzp/npXyeIw23dh6IUnXSRzu4
kdUc9M3p7YN1aQO3kfz/X+osCgQg12dCzR6ktfpox11u9pAntfvcM7ocUKS9s96l1xhD4Qw4E4hj
AH/4Mh4EuaxnGS8e5HAkJuV1QH6HjfvaByb58vaTXfxktlY6RHVx7b/CmNuUUR2E2LElF8vPNYI+
aBH5008jIU3swiR83Mp2aPpyVkA4Iz1B84QU0gc6VqGThD4kkbu3f9Olt70BXtGLi0BTPTcPj2rt
8dTzvZ1Kc1C4wDy09xLubMUAfYcTaLvmX73Zt0CYbpgeVJuo98+BHgsfpecvwkNDvNPIpFP1RIwd
K7hh3a153P8PIRHdDqgQoYmLbtLZ9jamxkAhaPHOs6E/tr2Bn0wG/kuz+V+//S4vnaQULB98k0AR
vxp6IiXvurlFRARpvP7MW/ENAJZ8H6T0fzmzwGCCHIEpHPKts9gb5O3aN4nzdqsL02+LZQ8TmeZd
04TvkZe3f+k8nAJdATA9UEHAnm7P/Fdmt6SsG5cc56NzodqNHVFF7bn33tylU4hWMKhJeHHZK/14
lJgrujz4BkmyTIdMzfNXwAPrwuO629MOhOm3d+riU6EnDAoGQMPpeUXu+alZ5k2q0XTC37m0lQ9m
aQFIf3uZ1wcChQzQBIA0gcz1qq/ir1ArHCBpVMUsEV/5BABxOQ6LeOjYOqp3sqcLiyFrAhEKlxH+
5/xMOB062G4KWq1Bv5aRzvODH9dpadNwfifd35LPl4cCEmVwXwA4Y9NbPweLjJAbAAOD4Juao/QJ
7DV6GMbZVwV8I82JAcd7DGRs4mKNSe6KOlrmd77q1xuIX7CRZ8Bh+Y/V9vJYwvIkZLPMvV3gZn7t
dB9ctQNE89/ev9fHcltlo9hu3PZXvPbI6kW1E6fA3lAIUHlN/x2yorytmBy9T14wNOHu7RUvbiLy
Usgfb5iQ80ZVvYywZeo0RRtqyk/t2tTQgpCkYphx/POVjof7a6nt4f/6ss1CZ5GTiVaT6PhOx4O+
GWuUTSFN6o9vP9XF3UogWY9DEyKPOGsiwGIgzFpmaKVcBuPpQKlHn+b9//BAmCxtsX5ripzzmowk
+ZAwSL2KZsoPLB5/0Z7afZPCEPrt57m0S2ggY8y65b6vQBdTHa1R5GoKvmZDT0lQ+x+HselF4Tdo
4f77WkD6b5Rc3Jq4w15uU5A1re+05+1k4psdA6juqBblqgTIvn8el0FZZSs6sUeQAziXgyR9NLLF
02xrhfTHlUb0OAUSdlOxew80c+lE4EIGqPe/BsW5AYyfzDQQJmQVKKm60soFm5qd3P/7u9vkDbY+
PwDT5zRUQoeU1I1k1Tx1KWj/iS4SeBqcIknfi74XQsUGI0WLGT3mjSn6cpusy9mMCX9TYdxPbzRc
dfaRN6eV7Ht+ACop+fD2o114gSCCoJOFISC4GOdAXQDQuyCRMQPIhcz3sNGhd/Byjt4JgK+rm42b
BEsLUOk2INdZo5F4HpXRlDeVCOqoNFNkywSgYRDuW+9D2NKmapA+v3O7XHiVLxY9ixa06yW1LG2q
ZBIC4ILBfuhcN12n/To/ZaPT7/AhL7xK6CuDd4HrDOPoc+8OM4cqDCmieq9UVGIn8xPEHd+zPLrQ
YdlU9zbrDqjS4difnZBWbLIT0OCuVn/1qjrPVOnSqa4EokmZtF54ssNADxrs0CtsOFyzw26u3j41
FwIXyN+oPVLorm7+pi9Paf5/9ni0q5Z4ZDu+CnvItFdj4jjk3/59KVTXiMW4nwFnONtFrjB+Az+g
rWq/n06j85piDca1VFOWvXNKM/zqs3Rks+xCrxMsU0wOtz//6yYDqS/sBeMwzrDZcoVjMj3AiKQ7
aNym99LfWg9W8AZ5Xg/1hLcf88JhxdoAB+E/MD4631WI56YBjfuu8qiXVNHqRAFZ+aCMJC7xcJzf
EwW9tIN/r7d9sX89q6R1v8QE64EwrMqsnUWZUTJdhybi7xTGFz5+dHc2GAqgjUjnwpdLZXOvfR7l
bRWuzP/pegz5HeHtg2xIOhQcncAfqO76w9sv9OIDokDEWBBB5xWJ1uCbj1tIb1QyBnYSf48fARgJ
rnJp2DsPeGkphM9NswgTZ5RRLx/QV1sxInPs3dzMu5q2zZfQA55hgvzyO0tdepfIfcC6RnMcOK0t
Bv21bWLq+aQwbaxg9DCAKSvFnvqwRGGLJffr3IlDArLCO2nXpbP596Lb8/+1aKrjyIMjCL6L1B+v
Ek2Dcmy4uBLGNFeZ1f8qgoMvfcPzbPUUCPSg7r9cjzBI+nQ14xWIerd9P+NON+yA9Cs51OAolyLP
3ssjLr1XXE8Yp29XBqq5l0vacPETmc9NtQBtDDsNVGMwco3rHXjYMSsEQtChmbJ/n7VCqBkcIAAp
Ns+e868+6Xzq5eHSVHpQprITTB28PNU32sS///1zAAhz4wZums3nLtFeK4BLrP2mAm0+PrYQsi4b
F5lyFJ76H748qNsDCAZoyGsMZmjqyaZSNRWfGnof04GfgCVfjouN3hv9v75yUT8CVoqcbMMwJWfb
ZtoMM/E1bSsA0oYPgL6KG6Lle9a+r88/3lqErh7AdGTDW7w8HNCXsLXZCFQRPG8hBmD2SWZASxf+
k1yaaPf2Tm2J+MtbCANjKKmjBEHrGTreL1dTwTrkzQgkdjqw/iBXnu0B7rmPTSeLlNn5qHLNoaGn
60NE3HsDnNcfAhBhaMJDJXAjWZ5345mZexM4MMO6uo4h5meXK3hRiEeSGw1VYamAnMynh7cf+XUA
hSZliJYX8MlQvjoflGddm5Ihy1WFEsiWXafUATbJXgk3uX+1gMe8DWQQFEFYD/j+c4EtV+fMernt
K5AiYRPbGgo5caqGXBRhkrbvIMpfZxRY7T8uyKYIgHh9tpc5AlkyddDXrCN5NQN2tluh7VCGKUBD
fTZ87OsoOgGocnz7hV5aF+DnzRUAJDj4c71cd5jA5dQhUChR26e31uft/ZzAC4nO3iPrQ30YWkjV
hwuO8tsLX9hJIK827gtEtjDMOVu48eGLgxfLKzpN8ymw3XoKU2MASMu4/547y8WnzNBYAZESeu3n
EnA6cjIxyvFKgTeBaYUJVJGq3t93Zrnv5Cw/DXm/lJ1N3sO+XXpMTEr+z0kFF9XZvhJnQ7Tfva4a
Yx/5YG+jg6xXdxomv3/nCF1cCsQMEEMQv/CJvNxKGAIiijZqe6NZhEkYuGOxN9F7Isfhnc/w0vsE
uAhEYMAkgTM4jzyyzXnrCV51GbiSoBGqw+hZAXZwGHyx0RgeljA2O1BC3vNp36pNPMfLsIdLfyPE
olOGXOpcr1jZWdGudrAugLeQjQrUHgG83Ua4yRWKBT3E2mq/ZmUduQVBCKdB7gyVguw814Y7Ci8s
V0R6dUkhW08+BphH1NBwjqQo5nkmpx7oeVkO4KWORQomz5/Jw/1bDQuhT0sKjlGZ5i7vCyVyKUFZ
hUdJMZJUw4YUjpZzuTQLbpawZw3WaZibjyAzDCPySx39sLyT/cnZOpt3oTaRLs2Iv4mFOmjMsh5I
5WKexu7ox12vyn6k4bcGst3TTmu23EFTgrYHQ433I17i/DgktFNF4JomO1A8dRWaBow5LZwJS3Sj
mKrIFlt2ORw3d6PXKpAj1RQAMoRXePKVoH0BpROIIs45NFMKBdWwW9Uw8qeF6upU6hbWDSDf2VHi
0IYBKzLpeW3BG3+9tg3zIqjstK1/8oClAd7DouIrFoHW5aFeMv5oaQAVxIbS9NARDb9PlY35bxJ6
6hdAVt3WDNT8yrQ6JdejzBpWzGFi57Imnj11YySDu2xJ/Jsu8efomrmVfkE1ED7YtZl/Dn3Dv0Oy
evoJKM1oC09lfo5pS9Td5AIzrapWMSBbdewlP4MURUU5pdlM9/6E+kIF/nKPa2YaD7icmwdfgYFc
drWVRwIdKohT6ybhpQ1tL3dWQqm68CGJwIq1n7xf0htaUzA91iEwfvN6kmPEpyKHtMFYesYPP+gI
2KLjutZ8LjU3UVq5KB0wAYChJuwMiAPsT0E7KCugpKO/BEzVd8HS6WY3jUR/a5nnNuxrl9Iyc5bf
StQpz2GLLLBoRrAEjhbwziffzKwrpXBRdBsa2sJ6i3IId8ZZN5hd0Ij+Kxw0a1Eu+WqvJkX1uIMm
gTjZaEhI4fk1iLrjaobP3FIIaylZO13WWmInKJdwKgNwgjyjs8WBGQKXeCoSQ93XpJZdfdVjsV/g
0UR9CX8IAI1QKyMbAPJmeZoh73TdDTL5DXkt3GJdXq9j1fdQGaw6qCZ1VZQa8UHlkZcWys8nv6CJ
ZnuFNndatHVs/oToev5mfj5fzXHd8YPvreEnnfawXPLEkCi8k9pHZgortT0OMdRlWkKbpUxHnlNo
33uN2lNm3bSb+z5o9otvBwHJ4bDrS0icieVhbdo1qfhMkx5yXyK5mfhssgJ9KP8nnf0B83XAa09z
FHa4Bseu+2UlPDqLpe+9axZZ+gSll+Ux1iF6KqR1S1BytPZvlAIEoASDtyG//LTJ0w9LB/W/ET14
uyOp1KDyk9HJcq3XqB12rhMj2y8tlJGxGyi5y4FaQGCMSeAVDaBM/p2MXkAe6tBFsAFRGijBQqfz
zE82DEbo93lKMl2ArRL/7A1sm/ZjmnDxB5AhQHsnCF341Yjc/t4ErfGHknBWkxI/ohZXFMLPXdGk
ms13tAtWWwAVM9+kU+cRSCwLQAxnb5rab7FHALBwwTDM+JS89ARdnckWJvCVKlNe1+qTdSRaDmKi
pitmb42f4fdJb6HIl7AI4s7B8oF2SIFKOSuPFtk4O4p0lffdzxyksqmAnrRp7zWMMLKpEDJlwccu
QyugXJO2+TyawMuLlDS2g8NfYIF8gLIQ9IxGbwZAUjktdozyKCqyhS3NIY+s+RrHtE6KtKNZeHSr
hwwOd37K9v3SuGC/rlDX2C/Quw9vFuj49M92DWj9GE1sUB9FLcjjCng6jB1yosVd3IZhc6szaGX+
5l4dDNcQOMjZXeo7Hn6DoF2Y3WZ27IIdOmzex3FkI0dAoCQBsFNBXTdKXBiVZOna5qD8pHvOeWpu
4rmb9VEGCDf7dISG7DFPhURa3xgmIVUlxVoOSZtgExtPwdkimfUhYvXc7uNuhAJFX6fmmQWNH93O
Sd//cY2IV1BsEi0R1AYT3rb9yj+PntP1VULBdd6NSZN9TI0f9BVmaf20X4gRfxKTDgkAWGz57Glj
eWmQDDY3TDcu2ef4PdFuNTn858gSjPTKT2qbFY5Lrzlyj0Bu32RQ7IHkklLXEWli+nPRVrS7aYjX
dUc4H8fC16oLPyrZDOwDDqDsykRH3JNl7+O43aXIxCA636SgmvCFh/khGbtEFu1EIg3eMk3Tj8A1
eL4sE2X6ei9047mdhRIsRMhUNy1qz/Ew8nZUFIhYvzGd7kvoWMxR0UwmuUa71PbH3K5pvm/8fkHY
9JxBF62Gwx6pMiob/buJVvpdR3GrSjrILK2EiaPPPPXn6aalYdYA8gcDp0dAvJN2N5AEVjGQMTYR
+AtZyMzqIFeUqxXZScZwm97adOw9UA3guZ1TiPExl/8JIs78e84D334Nao+yquUrONkO48Y42idD
v2b7SSUz38CpyVRBmhUiGUpTgCv2cx8s8ptPIfDpFQxQpG7vKc9C0msgsJs/6LbtxoIAb98+I2mE
9inuZ3S1JQz15AHD6Fl/Sjx/Wko1SoaoCMnQYDengwBKnq0d7rxoMTk++UBE+zYzqQRUb5rGQgCP
NRfpmo7+j7zJWlFselUR1MXdmKNPCJp5ieg1zAXNIjeWDn4IaEDDbyot/bBDBNA+PLm2FopebkCD
gUTPYmt2b2zSLxUz9cJuQzeK68njvN01k+Q3Qd55/bGHtrdfBjOnT7bFHkLmLes4sPUARJVtI0O0
Sbg2eQEAaLzsmOlzd6UJglyxhnReS8ed+rZA0uTeDksOxPSUuro0Q2P8ogaP6eQonQlEeBuN4GZD
/dVYlhvYiSQ0Klqnl/vB6thD8emHtFwQUr/k8wR/Jvjq8HuoniPk9sBHsV2AUNAVsSFh86HxNUqb
gHR9X3RUN/kOFAkTS8QwHZJyIuHa77XyRbfT3jyE+6XmKKY7aIjxXRQty71ywxSVAdppTSFY4gjE
zjW3JXrOSYjDuFp6R0GVYb9V32rHS2HrDph1dOWGMuYZEuKghbZmgQ8ia/dcuHi5GbNYkZMiLAqP
fHCNO8Yq0OOBerXGbwe0pF9gnTH1efJJjksiO6RARtU5QOoypQVp4yG/lURwfTu2jBj8thH01iJM
14VkxUJST35DuirHr6kcRX1f9zlFDPSRx8+08OLOjNd2Dle0skOn9TGok/6OArpBd6nsmD6ROlN0
2uG/vOZ5YrSP0fkelN1ZSEoOVeLBgbFo2wzZGYJDTwo6BRigQxRENcWS91Dyc9Zk4ojGzOjtoL0f
zR9hoUw+B/jX1sMKbAYtnBdOU9XjOxj3ob9kP0WyjnUBR26RHqWi8ChAKdmoKsrr2l7PJFef0hVt
zoqkcwoWzUDhfNDGSk/3o+aeX7gk/Q+tr+FFkyJAsKLlsUIk8qDafeuQPkOSEFeL3QVT3fyKXZot
+F7a+Ec417Es5zSnDwo5SbgDCoMcvcSHGtnCcwzeUN4wDdeRoA5hc0bUDc5f7R2iFizWIseA4l5F
uXCHQeHPhoyRbtcBM/0H3ijwsBwxK/3YkNl913Pf3kkeoU3cdODO33QjJ8g/ZE1j9DNnI4/MVxRk
EgFmaliz2u6SoItYBVUywqt8tMHnuGPpVGiyANEGkvhwD6sO8Eg9Tqa8BIEh/CAdGA4FmFa5PqAE
k7/XVffXucmy8eh6Pn+DSmB+2y45DHWMBYYd2UOA/0di80Udmy7dqy7y7gcyGIRgFmUnAz/S3x0c
XYeHbDbhPQ5mNKFwoN4j8A4pQ4rHuytAHurPpPd6VXSoJj7WXU39HWkm8QmPRdh1ygaKZZrMv3fe
kgfl4AX6Nk+cHyLhVWt9nQhHviofWSwepV70sV0SEe1UFEOsA9Xb+hWOGfjio9ws5KAm2EmeZCZ5
Wrge+7PLRD3dt4uc0qIzLYVqgrB42z7uumt/Dv1fA6Ed7lnoMT7Bkyv87QkKUchF5+2t0xI3W2as
3xTcIvxU+BTIt5ZLPVQS5Pis7HUc87JBxRMXS9OC40cyvRYBbYJTNoVbF2nOKATPIq7K3Pk2LCOi
TVp1kQ1uRIMzCtntuO6LVvG1L9GUrYdjPhMyQGsAytlVHLbeFeoJj+4TMSW/mPGA81nt1Deop1fe
4YYZcYes0ZCrO2RiZijooOJgr3ADgGOPIcSzXoSD06CFENKhi7v6Sa+mRa1g2iiugNdPkkKEgCpF
qHMpmD4s3MopL1keI5UFyDchtnE9hgr/NlBvPof28TAkZbcu/LCaenbF0PRR+9HYwP8FU8bElFSm
3bDvY4fvf0Ip3eL7hZAZ7oUk+NWlOac7EQdI8rs6GQIU9DHQFAJ9S1fqhId818JRuysCkOfmgrnB
kpIL4IzRPLJosibzDIC6NxDQcKRKflpmJlfh2qYKFzOXQRHkviQH0cZhVw1OtrYycQr9k0bovPQG
Wy/YYLRZjqxNRFsE02SyMiGUTXeu5uNdD30sXUArJ89uaxS7R8v76CtAWbUpxKyEgqNKHj22DOhm
dHuadcf4djdEJoSPqe9PSOvDFn2x0pnUfEyICllhEkbaq0FiwFiA/E0+wZVRLUc1tvlXEG2jm3ai
wQ9f8YHfrA3Ux3CnrnIs54FHD+EAv/QP7ZCMP1vi8WG/Iqt9disu45LjJ/4RINQgkixrejv3mDgV
yBJ1c1xCYfA+I68RBUDNoYZ6h2jyQmWbVEHYEGQsw5r8GAdn6RVXA2wckzkjtgTPLsawjMR9Cl0n
p3BMYfqNKyxRPL8zw7ykaOeg3XIP+dbOFKAaqIeQ9vW6n30nnvvOLbbMYpcjm3J1jJ5QQNjTVpHg
ckPEnvcod+1vXARBA8HDoYHEHDd4IUnmmn0sHRzF0Q9Ydz0VXn5NNAvvAX4OHocx91np28WcMNFk
qJrStH0YSLzYYgwhY1Yk0I0mRRZz9TmoSfMURhN51k7nmE3Xozg4DQ2yEiUbSnGC6jfGJ5jLqy5b
rSr0kEFRsxEjrxHPg+UZsT8TMBs2849I+B7HuzcUQ1/dZff9pi0JKBXrfwky6/lA+lzJHd4pHFES
moQf61WEQeHcGvWFJ6D7fog4coEC73j6OfrtYIrWJsYVgGWIT2km9E0MwoAoBpyE+0m0/GsDKbbn
hsX1EZmsN0Ohtm+Re6jk1M2r/DZbEEWKUeZoEgyR7NEvhxMqJrep9nokjF1wpRveNIeoDyl6axNa
3AXMHR1ktHKKMNfO09ycEriXjyXmQsDRCO2jEvB7Ed7pPl1g+MOMnfDgJDjiZQwU9j0RGSv8G/YR
bnYYwbV9JLsdXWaBU5+zySEN0OMTGi6pj1yEuo8tkvcBtkJQJyraOfF/xxht04KNLc/AWOLqqQcj
LCnGaULN6iaX3U3TJKAl27fBY+T5wY+cszkonZ7CX5rn4qHFgV/LWIb2KlvomJaeRgZySgwUidGb
jMUVPOryrPRaTfZsQV0L01c/nYsuyFxSpWM9e0jQ5n5BcBqbb1Dw4V9lHnTfVOuj9aD8hcZ7XY/z
k7JMfMxbgf6lyhMV7uIxTr7XzHG8NDSbVgyWI/+pIV10MwMGN5c+82CTtaaW/s5mgXzQoHZCHAhj
/3sSsREtLWopUqdZqpsE8m0eCvVuvYEL88pKm6/AZYW5SD4FqiWnsLPdtyGGKFfFVJw8I91a8DV6
MnlUKZQJd8xfuq9o4bZPAY8XAzaYsD8DsFxDtBVW5EAJ/OgZCBkGKC84mYunJQBCu9A6d18A4Ox1
CW2WBKcUPkJhRUcRIHuqe9Ruo3L20Nfw0oVqX0yOMm2oX/BOLOiJZMZju66etogNL917yQNH0SuL
s1+OSfVswQxTxZBl8H2JNJrlZQqloo8gsaa8XJSUv3yFqFvhWMXPC8LyF8DExZcmViG6D02MDKL2
BAIo53KcyrTpvLlaowDuUSJt8au7SfkZmhCY1kFPMLfezuWJ3K7CbDyNdkYomE3U3OcehZZlkup5
11koR5aWNLiEZhREz4FGEgVW5xCfetPD9xdlDvmiWwB37uIOhWGJC1un+Dx0DwV1zbiDeCsUKk9+
07jww0BSnKHVwnCyZPMc32PsCS2qyLAmO07o9qK6EwlhVxGajLzSrOVXY+Ss3fe+p/Mi6P3YlSax
Y1Bm8MXA5MKRxBahStKfAF9M2JalNiFaNgNk8AK0mA95G8xRSTHXgJBOx7prDoM07zZqUeXvbJR7
Y5HpCH2bnMYEaIcuCpCV20ygJ65a+Thbv2t2RhCnC93nht2jd09/6BBq3WDQdPqD7uMAULp1SO77
YeT0xHHLfxSCWbAVGJL/CtR2YQoFFpsCm90hXR0CQaYS9gHBQSvT8koutn+cdIpS1bgUyXyNrGMC
UifJbwUUsKEnqvV8B0If+kQ5+MZrEZoE91rM41QieY7WrujVLMciQLfxMRxmjx1z1bbfkQ+hDvTq
MYWgeI6mDBievUJAwkz6gQ6R+N5kpP5sFjcnWxcZwvAac4msnFtUNOWqVHyVDt1oy55KDMVyKGaL
wiFB6w+ujzN3EujUfYdPEnmgXto1pcRtnxcU3z7f+XMQGPhJ1+aWRi6F+hWaL0EBzRF02IYs9r47
lBf3bI31J2mX7oPoRiRXQyayT/issEljVnfXYq5R3YMhlYUf/dzzmhO8cCPgc/U4bHVFYvF3PHut
KOYtS8Ah1aA0QU1IUES0FlncEqOq3NWZBWIPLsFjW2JOFB8ItSFMnoaOCFyRiXhA9Bg+iIG7FrcC
CFS7qY6DKorlEKGPZYNbpG8WnxIIVXF2M43okd5MqNmgCQhJr2M8O/sQz8HywwxGN1e5VgiD1Kjw
qPqEpeW8WZ+Uoo6zZ0/GwT1FqMEnPFLdVTx1+WcI7QTowzZD+n2pJUCGc64zHLDapI+dmoYWLhQJ
GHpDP41p0eTQqymybkzZoZlDE+z9DP0A3G6SAnA58L5GPy+mXRFNqVFbGpsduED7budaGXwyhPDP
MTXkDna0C5y1Jh+dX0HdcgAugWAOFQ3tCDVQL4eyVs7Yt0mbWh2Bh6Vwxcn5r6UBKaKQa4qCCFwC
v99nU839Khny+H7QBh8Hcy2GOAklDo1N5Jr+ziZsfEgxFvtDQmlbKBAjEUJkR5+1yGgPYAJfafzE
iW6fYGQnKSwKWnOk8HDsbsRgUGmGuAJQuiSpu0LrDUrbE01V8zBEG8EtHibxDsj0NYAiB1Rxo0Uh
6cUY/AwgVftykpD0xjjaEKReOfP3o68CmEuy+FNLlfv89hT6AkYSCxIYOGSbzCa0x14OTRXXEB2A
DQeMNIflLqqVKzuF0EkVXLXqoEM7DUXFqedq3jHP5nvTt++JK18Qt8OPADZyA6xvwmtn4BQcdg1+
P+uB7q6n6xVn5NHkuvvdrGOqK+iqI5NkFCrZhV0Z7h/wvSTdxRDgu4KiCjq0b7+U11gZDFgBqIKP
GTqC4Oe+fCc6DETPJLw+wa8eblDCi08y6pt3QLevx7gYCwE2n20cEuhKn7/5hSjMRda+8imk5DC1
nBEAkviaDis7/OsDAfkDlj8BOAdZ8PmpYhiOSk7zocq5zQvDxvkaUw7/nfn7BUDMxkqFPgHAOLBe
3M72X+A30es1ylyPB1ITYkCf8mexyulTXCdgoq7wtZs86R7ffrRLbxEDjjgAyHfzItj+/K9F0Y+e
gZvK+mplci5F5qIjyUW9V0wM7yAKL34rgNttRHQgN16REDwYoq1A0A8VYfTLaADljaxVJSZ5ww2M
OOpjCMHEPUQv1RcRrVPJeSjeUxR9fTZxKP/6DWdnk4YejWad43kdxIOQTvHhhnk8/HeAw+bFDrVm
AA0gonIWh/wUlsgLeiEV1kJbQvntE/rEMJ1dLXnCMAbpQNtZ9h2YmvcklC+FQLzgTcEPxs8Qon25
oyBFrohH7VANnJibJpXAUC5sAqoAan7awwD57RN0cT3I8CTATUNeJdywHn+doGYEN9/jE1Rofb5U
6NTPZex1yd7GGMaZTZb37fUucFKxhdCk2bxRU4TebYv/WhAMTeovMR+quucjO3ULVipFGNc3y5y0
d5OL9EelMJ4b4G0D3+YZU+Oo89akCInNKir6+Ko3Xfj17d918WRB3QyynhAjT85l8MwQR00NnckK
BsvdD8+AUu5B6rl4e5WLbxsm20BvAziDmvzlwzPjNCrAEKiyFT2AJvfEfRfMmEyjyrudkFW8E8sv
BCU4vSDQQuQJDeJzUDxLpIwtSoIKpqj5KTRG7zHWjNE1A+bLr3X8sKaTsP/6lJvvAdT9oNcDHeXw
XKp0lV1AkLUOlRrG+jmN2+4LSFHL3Ri49bQQEHLfeczXsem/FcGphhsSgIHnrFHWQwygWZio0li3
EOKNySfCc7TOsjUtG2C8y4HjeC+LRtsuSAGh6IGHeXtvX6Gitt8AxdQE6FngIs8h13qypG0XDwfb
TxNIWa3Z1f9j77yW40bWbP0qO/oePfBmYva+AAplWPSi7A2CEil4IJGwiac/H9Q9Z5qUonn2XJ+O
dgoaVKESaf5/rW+V9uZ0m6i3N1Vq7n1d+FHRVeO/i5Tjyjg0uOVwHngBr0YVbTRrSIoeNjmp28dx
6NIYIUofCjWTDTXZbyHCfxrF2/UwbBFLzzz1066JFVSlaq1bsm/M4tHPXFHtPI5RX1d4q11krvKt
VI2fxjFX3KzHW0QKeq7XkIWlDmgCovLGxjKRR+e5/c2UIU7JieE5I23wrtFPeG9MCT8trttFkcF7
cJnQ2b7O487HqfGBwbXxKPwmDIIVbySdS3SC1VtblF+9v2355iqbXuFn6Lpm2nRJmjj39KoLHa3u
6iPYMMMPrVUfDhwcyi8NN/fw92P2x4PxQk3HewQpjISeBxVs0Kuh004ISZADiVjDMnY/cIylJhaQ
CF4VswUkDV7tB2p9RdyJ1P+IHrmh2zQl6WWGFouWBMKuOEPP8S7LjMQPK5OG5/9iNsEqte0RaUP8
ZP5l72lNmZu0sS/a5qhRTIvRHYuDH1D7yVY13fz9PfnV6Kaeitae7dy2DL+co9OgG2qbU34s5k5F
jqqy/aJl9hlmXQn7qnjLF/tj8L7+DFgNN8Mbhgb+8/KCwq3phNaDiJPZpuysJ+stm4t0OScEWN14
yl2HWKrM+jxopndd6E1965qTTMJarvad6BG9//u3HNIm0zcrVQC4Zhuuf1mjp0F0U98kIiYFt46D
vhVH6i5ZDJjL2HuoHd6Yv3/xpBngNwipIBAIV9Or/RbVCqtJ9ZlbXlj5cZTDV0e5aexDzNn//Yf7
0zLPdg5fPMcswG5YAV5dabWTzE5NuiUFm+U+dPXceoaU9xbg8Oe1YBs/ULj4SDd586vTTTqT20L2
VxeXjdD3KHyAS1uWduGvFchFB31Gl3jWiRPDW3Sqn0+Tm00EcS4zCfYwsJ8vPzsS0IPWm60utuhE
cnwu0WR4XrYb4FlNsRht9zS08xibGfscewjETdaN/SdOSG+F7v78qRKOaCFoNxyDJ+k1Y7ucOUbq
6DEABPjJUVvm5XuAY+d2HpxufGPE/vJa7Cs5xFPwh/D48l3Tc/TRP3Mtv9OHsFosoLtGsYaLUmX8
90PoV5fCVBkQJm4gQX7NV2tGR7Sr73Sxrnp7xxCrTmZSvy+Nrnhjdv55sG5PIdZLWMIAK1/PRLRK
LHSuAR/lUq59SFUYSWjWpyJ94+79ZCVhzMCUN7h9pIGxHry8e7jFutkeC5KkpPrQD+6Dhvtht05F
Hzsu+dOrRfnJ27QHndaVbzySv7qfvEVKHxuDhwX35cX7VrdUtvIuZ60K9pIOzQkxUn4s5SreuNTP
y+yPVECSy3n+2Uu8ep+4DgyBOkbGXuEM+0ro7q1i5xTrXiLQ1XBGcmi1BfKNWscvn0mPvtl/X/eV
DcB0u0wviVhFQcacMHdTeqpr39ibjej3DWmUO0CH8lQXQcAKM8h3qy39x4bM6rdm9l/cbA56VIjY
E1IMee2gWe0U4HDZSCJARjdCka5feDXW3E4Gb1nlfjF6GbIMX7jNLh/tq5tdE46QcT6XsaKpuqPa
NJxbyttf/u2ncaMvbMZRLkTd5eXogUFqsD52MiazqzmISWUxyXVmuDTG8sYq9fPGAHMxJxpObzjI
mGJfXqqFnJf6nclT0lUy9isyOtPeap4XHqrQXyDkvPFY/vKCREDrvAcTw/GrZTjzFwM9iCfpMoFz
nHFT76rSeUJNgPvAKas3no5fjQ0mT6hi4GOQNb9aG0ljzsiAaXsYCakV5Y2jh2AN9UhxU994In41
NhxiXHEasjrAAH55K5FLe0sVkJYhudt3xkwC2C5wC0xdfz86fnUddtWcG6C2uLDEXl6HfDiRlWUK
gnfw/ThIhmuMIG/lpv3qvv1IyeSx8jAYvrrIyIFWS5NZxnMWgIulWbBPvXHdOQ3P+d+/n19MYER5
bZkVbC14Y68mkt5whkkugjQ429pif0HtJXmPxmXKlyvY82405tO/jYZk2OMror64VWC918llRG1l
YirmPjZqTu6BnOURm8qtUL3xxoL3izvJPKD7W5Qy+6fXuAADV2EzB00f+wWxH3NJxF2BbTiafZpu
f38nfzEyuI2QgbyNTYCh8OXI6DfLN/unPq4Ic7mlC+WF9uBMb4zzXzzBLGsGGxOqpoHzOtvTbYB+
LavNOK9KFRdZmx0bem9kLdD2o5T8v9gGYQilHAxVlsnwtQPVTHrLqNQ4xG2G43skIjbsGraBRZ0t
fxQd/uPb8p/pc3v7xwGl/9d/8edvrVD0w7Ph1R//dZV/k23ffh/+a/ux//ttL3/oXzfiuXk3yOfn
4epRvP7OFz/I7//z+rvH4fHFH+JmyAd1Nz5Ldf/cU3j8cRFe6fad/69f/Mfzj9/yoMTzP3/71o7N
sP02GgzNb39+6fT0z998nqr/+Ouv//Nr1481P7Z/lO3zP0599dg89a9/7PmxH/75m+b+bjLbQI82
wan6EOZ/+8f8/OMr3u/M59sDjLka1+NW/WxaOWT//M01f6dvAAAArgSTFRu+3/7Rt+OPLxl8yYZ9
yY4TmjgHpd/+++W9+Jz+53P7RzPWt23eDP0/f/vB2/+f8yZnRmDE1Hqpo2/+VtaVl0OfIDWIWWNj
R7mX93d9ERgnsEwPqJDzGEJmcqKWxiIwrvS7IWocEJHk10VSmRd5gZ7OAPxGnl/2LtVLDE55du3P
WNGRD5R3i+Hd/uXm/vnq//pqrZd70z9eLfeFxxRvNjj17et/OYvOvkiKVmusCFJi/yHhBOph+ZH+
g7BaF7meTQwqJYuTCfyCjgCq//sMZSI5Al5hnPCUkOUJiqHeF4hGjxaOK1Ta1dBS0BmLLHRy3Awh
dbtnUCnDtY4y/rrocAQKZZcZNedivctcE99WuzrvaJRjirMDtABYlEhbjzQzeepT3912AMHzkCTL
fQaKrMAlrJW3KPX0KK88YUYNHdsvQVnDtv/7O2S8PGxud4h/TLZYpEZsbtpXi8IwVyvquA7DX4tE
DsfBZVa20+WEArQ/ZjMatUzknoVRk+jtPDURKfcym/GmeDRo0iZHJsE3xJWuMiNG2mfe5R2OWJTZ
DqJ823qLiPsDJvxyBOLbBGRFc1X3KC+8esV0ZHtyCRwjkhZq3aFJqpPeOpuWym9kKHMnu9BNkbxH
0u8MnJyT9FiN6XebBE0rIv/akFFRySsPVzYWkLTztHC2dPVB76zhQ1ILkUdjUs5o6JI+u5+QDd2h
/x7JfF8VGjg2NCKiQ4FVbbaW4staYL5GzV7ByYfg54fOMGMWYMBkT+PqllNEEZV8KH1u/GhUg6p2
/bKIu3UehjjRxNhBLVblgnEie/CaOfk0WkYR0YCv74fcE4+jztsonBX/6RqI8dgsaYYurfa1z5k5
yqMy/P6pZxsRItqHnT22tVS7aUWZQtVQu8ViJ27aWlV5GAxGfvf3A2ib3/5iqf0xgNiMWS7HTBof
vMGXj5iGE1MmumZElA3yg/QS4ra8gltiVX6SR0sqYXrMSL9DrXH9uDHSgPSc0b6nRlg5kaa5oduT
W2jL6Tb3Cg8DjaUbaE1SwI2Vb3U3WK8CWoVoe50QB2ZxFShB+bZbEwksyxDqakzao8gaOYcSULkR
6jabwaUf02g2pkuV9IAonGq0+SFtQP+iwH5kuC0em0YbP1RTuw77soQj2iLUv2qIPcXA6JbFu4GA
BgxKiZKRpcOzwOKatiVvSuGGsGdNXeIxCA1hC8zniWqBN5BObek96Zq9WZ81lDxXOBUdl5RKU1yv
2qJT05+zi3aeUbDky1CVu7Wyu8us3pSLIz6g29x0b7CjLrsGjUp27Mo7c+x0PGRrttcpn+/pjHgf
XVU7PZpqJ3sn/QWXh5drZ71NR+B/jrgpAEV+drtquQSVVt2ba+C/dab5xdyxdfsD9vwcv93XrZrK
XHHWGoOJ+pzBlSuJ1ZbN4HVHVAG2CMslswxBZMtJ9I1++Y9+yOtJgGo3dQ06nQSjvTrdoAX0UR8V
ZtSbglRcTSyfC0paZ+mY596fqhMi9e5AQEfNg5dFZAMLhMJjdqUFAAoDwVCZe/2trLYfKSCvXhY8
8i32nlMr571Xu3ljsdvFrzByQnkh68D2pkMheszduTeGa7Fx1oTlRgbq0LCh7hV6Wlq9T9tkiNoM
Z55rTfphBNm3Qz2lX2g5lEgoNeklmvWlJgDA+sb2oIu63nkr9+NHbe/1a+eVU2/cwj84Fr98kNVo
46nO8DAkml1cuk2hFmxmpmqOSYleOWGHFxWFDD7pVa0NUVHKm1KI79jOMZGUTkbt3ptHD3s3Em3+
Xdf6jb0VtlBOi5SaqZlfK73rLmgZmNlunllhwqSBK4RNdoxVvvbX+Io75NoKQTr38SPaORUZEHHj
GaYbj4vQxbmVSj2ZOs5kdEtYBnup3RTJfLO6UkOv6nr5gzm4tCL0MpA3Nc/159kw1iLKC7FcjWvF
Ql+Py9kq7OTeIa72um5yRq6ukFFLOvYo2M9YBzDFaXPgnyk720XEDiHf9yTxHGXJTGWjYvpkDn72
rkoK41Odg+4OczObpkijrHBvl30bedJZTtWq3Et9yN93bj08evhvdobq3V3yY93gdJytb5xbf7Wm
oyZhOgYjs+1+Xh1PxsJuSoO/kMLmyQOaMxtvFo5u2VRT3A+Eg+BtwpXFMnruipVgLJ1aUZmu3SEf
x3Zf1Tq+S6PYZ11G1GttYyuvUEcLod7qe1rba3k16kDMsVxvTQwdQuvLUdenk0JfqrN8THX5sess
/6wh+LZS29g3hevuGU3WASE3gQKZm0ay6z53UzlfBP5cHEwqnIw324oGDVlsAzz6hO+0O1M1Rnue
FnsD89L7Tq3OxowGHA3Q/l5khRYDgHc+l5hLEYe72QFfYH1EZPMWxOPnmWrrqSLFoADInhmxxMs3
qOV54lMh5Q0apXnbCsOP2nadP2JWCy5lXXqx0XYLS9YOueQULJAEXUyxVIrxtI/uk86y9taz/qqm
yKLNiwqo8TNHQeIAa/TyRQm/ThrdrY1oy/G6hZA2xZqSY2R4gBN8ozrmsgnCwf/kIm9jw3+xjHPw
b1WMfrwG5HMbBQh2zSYyePka8hyTIRRUXFBi/ubktnucgsnYI+9f32hx/whfezHIbAaWhyaHlSLY
Di4vL7X0qtAqHdBdny7V7VR7wQfeGPtvPBcHUFLal5z8wDICZyhue7Ppv7SelX6gp4xxMFnMPpwc
RzsDJc+HEOuP8bVsx2OwDmkedpU9ueGq6Bygi1gPBdSPJsQfWhaHmjnzynTZEUmrt0UoVUDWSNnK
xwZfQxUapAVdeGmw+LFtFW+0Ip2X9YMfN5ieLJ1ZWho4rV6X5DjEYfxqOj2a2fXsmoX4I9qWzeWc
+StyYtuO59Sb72Vb+ae1SIsh7Gf7pt0kHzsii/h2p5BXNb1tZ9f4jXrXVVqehq4ytK/pnPfQT/Cg
oY94qGXT92ElJgyLqvblY2ev/gf2Dc5+0tJ2CI2qZLPtYLmf6fQaMc4JO9z84DubonpU4JG6sepV
PM0Ab570oM4/p6SPfqoo45wtOpdf58FmVy0QB12Wnem22FCwYuN+aeFOZOXJWAd633XjwUAx/c+1
OVWfBLAB9NDte05pk3EQWd8ebKPgSnoC5bo38z+G9P8va/y21Rr+pqzBgP32/KKewff/Uc8Ifnfs
rWJB+z3YgvK2h+/PeobzO9JDNu+0jahy0yBhbvyzoOEYv29Vf0L/OKBCIdzWhT8LGjYFDXSuELxc
C5j8RrH8Nwoarx8SD70NclVqA1tbl5Cql1ND2TmJTESjh27WLeVxoe/3wS4J9wRv1V+W5ai/lan4
0xXJZgWs+INFxvz3OlJArzUx4L7b4pxkE2EqxkK5zrOhR+0ipdg7Zr6+cUj7aRHaTss+lRs+iu3v
153rtnPw6ekY3BYXAg1eLYXBCsNKYeFqR+W0YDuKXc+lnVXlVfoJ4Qr0DpXa3xdLVl9nYU5tlIKR
/hiApvH/eGxeFAP/WqZ5WZjmrjtkdGx2dwoQ9O9/HDH/UqWxeJLpH1iSmVHRqpya3lW7ZO3dGwc/
EXa3avZ3jdPiB/rLKP1FfeiVnpArQy1gDBnIzSgQoeB7+ennIzS2TGotjhKH8K4WMP4BAsjKTNNm
o37KWx1Nfu6a8mbEpWqcmbLYfuOY5sAr0w4XoOrGvLp3jHLQ3qrNvKxo/3h1G7kR7R0PyXbSefnq
bE4T9ey2bQjmYjFDjU7PrbT7hS0qAJBQkvjrHTWp+c3OcaVyDxiX2+8QbRhLZa31X0ZnyO/qsSm1
q6zPUxD4rha8VQwnOPZlmW1rMaNz5xBGiZGMNyoBL19o7edusDjcjMIhAzNPE0gTllmcy7LSj54u
n9qqWGMCFeSHDDjC164psE3brIE30scpqorU+Qy/x85Do5n6O23xrKhQVWmGoy8JMaYa4Hyy8Ill
O5Fnhtr1k2M8jjJQHERmVOxBqcrs0KV463aLrw3r7ayCarmzg9z4uia4lo4C4yuYLzHKprylmtLg
Hwxay7orgno1Y0vi723CuvULMzTzDEBXOKRymfbVdnq4zdw5Xw6p1zQFnACiJXYDkxs292nAjfWO
vb4w+KAW/6sHwqnaSZKw+tNYacN+Uk7dHIZJFCV0JM2jT2x4m1YWDlqkrUMrT3JEinOjpiZRpxW2
YILTZ9BYUzlCFJHrTSRBNsO8PKZehrsNeiMPA/x4O79UubOiC1nLMuZQym9cxbYZmfSJHUciavNO
9piiCadw6qjAgnFlr54tr5qc7nloYnMlMmupNg9S6aYzhcAScoMugfzshhbX2KELliEN29VsQexM
ebEclKbrX1PXSagpmSvfCFV4RLQt5Bg6c9pdiCQ17P2wNln1MPVDfyYmw6LQVmaFuhkpMGNYbrvq
AzLq3t8F8BqeKmy/eMCklUXE2SxY04LV+6qjRaxCTxQ+OEq7Wm5de2CeXhPdOWvTsB2KtcwENeIT
8cRT6+vffEIJyj3t8OTKT3177ypqJtgHJ8uO6Sb7O+Bra7SO8zDFiyKa3l61lDFojmyVhqVBI1iM
2d2KQucJRP6MpTd3Q7n2oG362jDuKIoM8oID3MzOpnCCBZfO1G6gpDYL9uQoGRGOge7WIXlShp05
NB81ZpbpmFiZ+04gAVlOjjb5qOXqdL7DU0hE2rTgKwgN+OUOto2pPXWOEAetHIwLKmmPMKMoS7tw
FB5XcCTmN+Emct/rZfGkCjwdIZw5pippqcWInbHp4rxuRtxc7nkWw/pkVPBJunHoD1ZuTt+c1iyu
dFnoDx7OQRI4ArPhNazLcBxmaV0PiVOfUsCHHx0JtAeJKG663KBDudiUhPuh3dNN5P2rxVR88H4a
p33WwSbRWtKPSqoChPLYjF1bDMaeLEwKgByfmcfn3vi2pr4EQZUn5kejySilGmWDDbCdCnmUjjOC
ZmKd4FzqPYPIKB60wg6+Ix9xVDTw82Ah+qp+aAXN7xDlRH5hyEWLFPGhO7uxqB6svXiHx1xVIayD
4iPBKSUUGH9KEVCYcH4MPm6TMn2Z6phIsE6BU2f+Wme1XnhqdN7Za+F8zReFe3kxlwgtNI7ksfFO
wH3ay7Z1XcB9utOehWMyq2A8wgnWDmUx7N0Cj9qecqPYq87Qnls/kFcdObHxaAixQHBIsgvUehmg
KTQd39t+xcaXcGCI1OYTCsuZ6v8iUx92jtdycs3leq9DaoqMwrfPZbod3otey67UoI3BGX5SGRlT
ZQCcGRaXmpguESDmPQn0OiuXrq83ZaB5rGqYFD8JCyccmNXUuiLQADbG2KW3fmPkB+IB9TIE3dLH
kzOYd5QEht0Gmj96vY8tj0Lmhy4QbR7lCmNbmLXaug+kORnUPkx6hl3hH4ss9cponG0i1cZOHfSu
cobLNq3sk9Xo2Nay1hRhA4AxyqpmfMfKX331qXteFYbESlovSXI3GCvWPivwIYR1q9nd11iO5FFb
x/FOWZi1I51MpLMzBX55noYmiye1rLdaQ1GVuLp8DX0ddh4MQ2r8Y79+sdLeHsOmBaW1Bt62+uAQ
8O9KquXaXc1IFyeiptfgyIJM9OPEo1Dv5h5DXMeI5dku7eveM0sqe+4cT6Y+7wo30yKzLMad1jv9
xVI5t5M/nwB6PrSJb16Wk1J7oiYPZmkeOs/4xvHwHnbWc2+Ie6MNYrc0v6o0vZHrvLdXGD/aYJ8c
2Xc3tiWhJVYADsAxAKBwMuNdJdyrgRPjvs+n0FngjS91x/+VAPQ6r7HwbFIoM3ia3ydzsOw72oxU
ioPiONFs39FvtE6sdN5OS/PiORFGFtskJhwYg+A83Hn4Otndcp64hMfq07qx9LmPAHy7D21BjX83
6NoRafrSA0H03Sp0rKHJLyQ+bRXJirDzsQDGGmIGEZFszbEK7XJ8LLp1j8Vez6/cuhznnaHhzPPy
WVaAVE2Km4+as4xj5Ce+9k5Ae9wzP2fpKS82PXhl1ZVzTOCu+FdEtzsIMTi5PbQ6k6pZCIM7XGK1
WbsxuW86C0gY3ICZ9ksq6JEbSXpRNz3Iq2VwLifwqXsPFll/YKsxo0ZYnCyy8nm5JgormEM/GMFz
WUoscT7pq6DpoBcTgI6p62NE+9PR8KVDfbtj+65gB3jUcqgeRWrxlB7qw7reFwn3nGnQsYyIhEjn
czd6WRDDmMgi7HmrAcYn3UBt7KPe88x2l4XSIUY2GsEboZwad1eoWtyuTEB7mBeqiac+rZ78lPYV
98iLlaTStENV52BgbvPiwWNvT7Vmrns7Uha6+oM/a/adpxHIUxVB+V0Yqfa+G0U+xmWVN6eeFF6i
l+xSRqVHOTBIS/P9QqvjU2ba9XjRgSJvomLI7ZYmqJWwckxqPmR6C9+ymUAOTptJOu8kjaW6yY6s
JtWNrwXL59GsxT1UJ3mhat2/m/gybSjj4+QX/YVX2uZVa1XpB6jANW46czC+YMpwzoA3gmOaVMZ3
4sy99+m4yXvaZPzGnXU+D4TWnPngGDG8vUTuamlSgs4rR350u9YoQxc0BVoxMCGqkV8Xs11wedFG
K62RCBoTqltYihoxIsZCO65szYKsmlbGFwE0M/RlGVwYXethNke3eFHOVtPsS3sCGFcCAV3bbOHz
XpYLt+6nw9jN5W4W7YToWuQfC4+d3ypc/0JHomZAkFz4JMfAUntbc0Y2V0Y5X06udc7TYrqoE4rM
yQqyJtFnAql00ECo090YD/YpsQrShP1VOTFz13zdGtZ5VlV7P1YO8DGVWtNpXpY07jTh387OYDyU
mdOc68HorpUn1K0StU0pqmqCfTm3GEoMiiWrvpw0NaHZtcws6oN5uQtYNQ5oKrUkhsKw3mRWM4S6
KOiRQeJvWdGc7qkx7eQSu7NxllLr31uc1QEY2dTwAcNemXOb3mIuOKdFf+PBLr8UCnrpjgPARepp
p6aQ5SfE9/Ojk4zteyif86Gq3Dsc+wc2cSrUs7Y/2KD4QtTa1aUcnT4SOqyEDE3b3uiM8WrVam/n
rGbBglbN+7aqnX0lgyEudI0DY1eLB2vmjN76VnVQDb1Z04eDmeelcZiVuPQqYcRBOozXQek1EXjD
7Gx6FXDazvdDw1r6G6ssk9PsjsQbjrM6q14MFxAXtAe2XMZOOo0GYCyjJYg5X/C5d7LYdVnm7RTU
tQ8q7cjMscR6niFb0rJzvkLFqNmHjKg1g3qK6zKfDmViPXe2bHEB45+K88ROzp22gvDK+iBsMmXe
aLVqH0C5Nlc1xdmFFYq++pLB9BZkk4brWM5738uGsxK0heBNqWPpac5OaKM613bTPwDd+x7MtIPr
OQBjQjpMG8JBoM2Ub36XcU4OgIyqQ6UPGtv9rIEi17SXdVY/qQTnJ3vv5my7sNQ8wDAAjzrrS2kl
KoIilDLv9P21tzha2FYbPUh38yizCvhXDTuPZOWkPrkFH3FeHnq7XO9GfzAfPDsrjks3Nftq7rCg
i6YLrsaiXylxSxJWio5xYMlij5JXfAvYGT57NGBDIA2sM0linuo+0a6ocZYHNNP++wA2AVRcUovO
WiXGOJuqDz4oI3pQTh0mVZODHQH+aLTDTkOgezEQ5TDRrHc5WhkTS39FM5WDy5xeanJytl2xHufd
sl4mwjX285C+4zNBLG2B3QdZ1u/HYP4Am7aJlFqq06L0254QwNgCMsYxplF0TLwDyFDg/flQg1IR
DBEwlGqHMYnppVbTvplzpqOSY4zB2vKQo8/Gj9LmJ5/9BQc6WnuVizm/Hud7axAOMJcpyD7quXZb
pfm610z/GWWyecGnbcQ+S8spAIeDIkDFshuuVbXMZ+YCjm6zVr9jv7YeoSZXUWaarKVLfmmOjlJg
CWy/jpLAG+Ogq9RhgsUd6gHLe8rjfaT0lWws2c+1N0PngCD7sS48EH0KCoADNxDr/jru6fQxj5TB
1z7w35kTwA+UNpJSvkETwajavWuqo8YDFDazbV0usB2ecNHNH+caSHu4pMty8mdEAmptbquCZiFG
g9J7R6ac2E+DV48hzhY2NU6WHGF/fkLWse572xo5jDkjoLs0reNugo+KD8IdT5BwIBrW44g4pxwm
PsJuzdqQWjYPEvzNDVvA5kOvmq/JQLzhsvhPnRqKMz9Y33g9zaVT0o3OFTSyApi2lPanFKzIhTu1
07UGjOaxBAJ5i94A60cyqw7KtvNoIwMfIteX4mpCvPVY2bq4dQu9uOhszb6SZmPd2j0J1HrL8WIG
sXrHgdK5IFwJwXEzigs8EOBhUy0zYGRX44XW+PPVkMvljpQged3lAX+sUSeBJLbeDfWCokPZ8xdp
T8bXeh7qHeKpUR6cZiY2rOxLdQygPlphT8Xr5Lhez784CfRWN8dwoN33wlv1J5q8axyMvnoCBNsf
Zjghe+m1MySzzKjO9IfoEmqjOMC7ZAsSJCWIc4qpxrDbbPKoOZYl7wDW1NZ71Ot4QpLWYdO5DsHH
dq2MHLS37jxPWk8Q7ph03V0vquKDtXKlXSGm8S5B9nKxSI9CaFnKb0m3BEfaltantp3BCjfOk5ZX
zYWtEH9oeCoe2La/qzD8XnYFJ1p65evdTIvrY+aylc3EMh51Xc++lrZfPgsBSTszXbZZcji0ld5f
TPUawApFuqaGUjz4U+ff6R7m5YJBcwwKXd/NRQnJURQT0b2DeWhVqt2bc3O3KFTutjPejWCwvlX9
kkZW3c5X5TR/NnSAiixY8DnDdtHEVwxzNPGZkWTUlm067Dgl0TzV8yU51qMmPi3S6QDplNo5dSGr
bzdchKOeXtVG7+3cSmu6MC8K98JqlhmGVF1TyGEXa+8Tv2K8DwvCFlLk/OOgIEPdi0qVEL2BI2r7
VS7LQZgKtBJZDHFnzMWVSNt3tZUs7bdsWOyJLqPpNMZdWnuToqrTNzdTWTlJPDtbm3KRunFhjLJj
d46d3Ed9usx2nBrlkn0AqYxsznCF/tUIhKv2MKPGL5D2xnI/yS44JMMIkbv0VvOM09a+m0pJeclX
NbUzOk7k0ECkg9Cfhp4CEn+0pJdmeyp47I6RKEHpc7oJDr4pS+UD0kmC4dSsFFwuhZlSSmu1ZIJr
1EEV3CEb0HbF4HPK2niuB1Y+BT50DsZbptOmfOwG+t8gfd28CLdB63yaM45C12TSV+53KnClkLyO
aUAyRDeSyZMMV1A4e6tmyx2i6xLGje1WicXEMvXFno5l+TShB3wwORCgA6nGe/rwS3L27Ln6MNSy
+sDpiVRrcsTsL6ss3fGQQ9FZr3WS6vNDTpJZ7DizfT3ylHE8L0wH/8RCSP0WCrRepdCo+lNNLRG7
DAK0W2lCQbvwTIy50AVNIHN2U182yL0UuLFs2262FRA0IJ05W80pvQOx5gEbHakRM7Ry8LkN2KPv
CBZpZpLS5zrvacYP1YHkSeb0zDArch9MQeWQ0Nuhiwm0nZNw0GyrvTb0pan4PCXgwpXCZHm00DEg
szNNvr9ZVz7Xvg7on6x9t9xO68TjDTLOnu6z3BzMm6UHDh16bDtBJFHKe0gEw3NvTLpaQzH3KN/L
dTAGmM8ZwD4vkZTxskmymSBidw0nzXD1fZtu1ZHC1JYrt+i9NUoNb/xIw2M+TmVWOfcudD1EeA4Y
aAtoBr39jMfqndNY/hW78uwKdA27RGtc6gyVPa2nCD2Ag76S3acXFWk5l7D0EGyGhl+ihqjmgir6
FNRNQhRcuY67ahlyEQ3swHakWc7e3WrlW7YYKjf3ZE25RVFDWPNt6qQad6bphrB2V4hpbjGQNruw
aaPiVDTLA5xbj13yCqwRRKliAQHitbinFfXfsINQxpyxtOIps6UBHJ8D9+dZJtltb1nN0+BV4wfX
nANq4KK/sXvd6EOz9VBgOetCGEVTL/NhtPB/Hh0X2esJWCFxDa2U1GkzaYOpnGanv+xhnIUZ26pb
MqKVE/0f5s5kSVIk69Iv1JQoM2wBm83nKTw2iA8RzDMoCk/fn2VJS2d61B/RtetNLkoq3NwxVPXq
ved8B8dy+WxSv78shlqvMQL6Vdh2rW9yoDb2ky0WUYa9r5AyUSy7b2uHJkCjU84prWrPAciO5/Il
Q5JJQV+BaPnJRJ+WvZ66U7FnuEzJT/+5rra0YQb/nHDe7ny7T9sgQz2ntvzm5puUPoJHU4s93vjF
zjYAt3j7zMKYjz2+4W+wfvtHLzHHa8jzCfN7GEr0fyHkRCP1Y7IfR3stTutSCLAmbZJ5UQMqsYwy
iyQcMLKVaewqJSisNE03bu3OrcwT0Y1kMIyObZQHzYDEHWqyg0Ul4kTFONRHbQlJCPFPilm3ceMt
GhvbWAxlWC6jfZyy0ayOAM3tesNdjZd7zqn3I8eexPfMvpSdsMLnBwiQyJHTZmJVCC7urLmp0g7L
INnq59KlpFgAzntNBiSq5QrubIbUgUTsx1CU9yuKkevBG33jBq23MGhI6JRWkJUrSPEgdVmarEqS
L1uNa6Dx1/suvCT9oUD3OuBXzPoal5JhRq1kyukNepMA+Oyb74M9m0PQzY7eBPEwlg/0c723rBuL
74vRpQolm1k+GxSdLYu1MJ9XQS8gmGolaK67FXrvUckbj+UHNbJ21QuJFKCPBp/mCoS5ueZiPYAL
CdwKJ/wmhfkMszKJ8wpsZCKuLSjv77Gk8VyNHQt0Ska+ulRXgly22W6hdEvKbj7Rr7TItOKaTvdi
ttvCIxc7yTutOjPDXNrIR7J1bfkdf9pUCrGbx15jvhkTegjvIjGjjEjklDdej8eDMIxh3kF8M9VO
2CvATATOTFckyNZyQxQIUs9Kog/flPw5ZFosa+lupsrobqAOs+dxCE8RfQ4Vb7ngVPWZNJP5PCCB
4J7oju76zbGq5oPwRXuIOMaN5QQ0u1B3A/RgytNqNjoYgusyR73XdE/z6LZN2FUNc45Fyz15/9cU
a6n0qjoI8JUmtNpUf2+G2b+WuYdFY1AGlAHBGcnU1m+ThyKXhrG/bJ4bh8XmBlo6+c+FRQYN91Fv
vPcz+iYgfue6IRY1+TH4RhaaENJYdJnlH1JJuyhYIZs92zZ0vqifyIEAuVbZ9LlxuSNg7Kz5HHeG
325bsq12tubR5B/p8td7ibhC7VIIeA0Iw/qMkLCOT4XnV87n5A7pcpv7oCaue2dk8dqVWjEBKNmx
AmmUoOEsXKR2EAYYJXJ/xiZr+2O8Rh2Ey4EvqOp/9o2WjIzPtOK5NTuxnGZVGPGrsTpr5wcGNMaD
Oej9+CYyUazPRnypDjx9dr2NXUjfBdQPW/zBinMQlKkOrFAf/Sl0GhRjER2gLCIlhL6PjDvODIYo
WXpAippxvZxbMgHCyuWkeLfWNFvxCs99Nd3Slc+Hu6rLDDQna+Nuhs431VagK7ZD75IyfjNpGiTj
OskiTwoyTnTjfkrqYtvTGnxxy2L9SDIRX9lrAyoutu0T5pr1xbKbjAp7GO7dZEXsvHh2YCdkJ5mj
4+0LyqUb0PV9ZLS6aKM6Xt0zxRyfZLQEMTOVdR8s0xk/ispNeH38zN2JNO1umWOXP5Cjyp9EDaiM
VbXE6JFld49aMvdP81R5J6ftnD7SinnOsCz4fjgn8fLiCpXth7xF9g4VLiIl3v2uLD9+HTAJP2mU
vpE78iq4RQrxSEvsH1VWech+TNe4kks+HlxZi5v0gqbap2gXjOMcgwYMyqbto6zJxz2bgb3nWkVk
AK2S5p08DIcNfJo1RR6LWXMOdembuVr5XisVHQBv9k+kW6mjjXojdMj7OC4Iq4NEFe516rfGxllG
PGGwteMiskC9aAxCYn1Xlen6kGYw0plj1eICgafB5a2W2pd0CN+McUhRx/nFDSsICjwISIpKNx2m
j9n0CXvyGEUx9Jb5GUSPY4TklKz43YoMHV3CTXcr/Ut4Z+NeWMP0Wy9w0YHRqp0sdYAISiaB0cXV
w2qX6U9m2Wx2uuTGllZC5CEtZTzGuG+NMJXpOMOiLawNdW19nMfWHCIAbylStAneLa8yloMsPiz+
XAZw7adXZ9XLaOqm/mysa3LQm5LhmB6/4CaqOXvsWMtDlxATe4NGuX9ZZv0n4TP5dTvJJ9fWF47C
hhheOlpn5qfLjcIYqULN6rP7ZpztyIWfCnLSZdzXx+AoR4VIwjG16TFdLO9tKefmrCOxuKWZyou/
zl29FXYvImWTgpX7SWaQzIHuJeRXI1PBb4z4QFYGus5YavPWdVqnifxKdOl7ZQ7akcFb6MkekqqW
Z/0uXedhRB+hoSdDFuoE4FKJ+FP2g1BedUZJgl4MCTvgXCaJe4NnxrSai/6tNS3LHLT23FwBVfYP
XJDLZyYOVTQWpGAprU6Z08deRurK7PsnSMfNd5VJTrEZZNDT3Hrudbbmy6vfdsYGtSMkZBr0L7UO
4HWKR47UrOlpWJiFyNLtNNPIQlJbnsC0FNdLbTgJ4aq4+mat/am5htzbNfz/6CIRCv8XoOCFrxrp
M9Ez9EUnazQ2PHZk0SC2qNkSEnjyjKbUQMB1WHpzvfm9ROaf2hykHaSEI2knXxB9romO8J/Sjp79
UkDvYM/NL1BmQBT2aY0n+THbBvM2Ubk3+WxQWf7+Y/8pkvrrY3GxIQtGokrl9pe28W+SoHrKyF9Y
RgbatYanpiKRJY5Ket5sqThfoKjX0vvDZ+riIvf5vzpRPvUifscbS0gkZBvrK7SnHxx/rEqmz6O0
Lt3MvBHMoQSbV4CCaOy3BLJNjyoeGeLq1NSIIbx8z9CfG58sLqiVlLyx96UcfMkFisyOQ+0Oqn2x
jdHWDo5Gx5ygOQDM9jvjZmro1rbyn1VREpLRSA+Vii1q6oMl18cP1wf+vp1Q8qLkboDK7u2yqe9y
2hpa2JWreS31dnryuOXOIQTByrwDsK8jAxJTO+6JLpHTZsznZdkUFzxrpONRRaPDxah79xfroiAB
0ssuyqKjVQZb6NHPJiaoXT5qBxEvBZ6ieQbf7jpyPdio8++VmZMZUnBXeJ/VzFmXKo8eLKUVEfIU
l2GXWKYVgaZdKQu1Kh7owWEdiohN0+2DlwmZRstQLwenFNzZFGQJds++a4964SCEpigzX3BiEoMH
rUf7UdUeMDngFa67Y2KVvTplbdi7LJfeuLFiffkoQa2LUOvV1AWFVIMAW6UQBnQpYZRjSyeai2ZD
1rVGd0wLRW5O3aGEmVNwmyloHPtu35/8teCY8UjzKFEQ9QheErdZwNu2fs99TMvqHWYeBHMNcIRq
kzvozGk2pCVtAb3w2b6RzSB/Laf+aBHp4G87tayH1l+E2v21OP4rmeljg76h+mqI/YeR9v/NYLv7
0Vy8qcPXH/X/obfWZ73+zyLU3Y++equXv6tQL//g3ypU3f4XZghM0Yh2Lvbayz72bxWq/S+AL46B
PZY1b+n2ZVP4PyJU/hGqVAKnTcvXoTqhexv+7aq13H9hoXfRkuNrp2eCgv6/EKF+2WShCmHdhfxG
Jq/Lmfs1fnMFUN6SKpmF8UIETRIMRB8lJKLEguwiqpT+CsiY+mCKPhz+9oj+gwLyIm/92453+WSe
ioEAF6gHldEXiaELwJndDdcgbRq2d8KHiBt2xtjdJCbDPGDibIkHBjnFjwGm+J9QR7+w9y4QHJTB
OM5J5sV19EU5OFpDO7RO3oS+63KfXvOSM99zEGo3A6xlOnPlDy5MtUH5uephNrZ6sxsHYf17Sf2P
EtR/Si1dngNVJyfNBYGHFeGrQ0CKpuw6igMcTqt9EmaRfmPWMB+nVHEQ/P6ZfznbLp+F2Bham+Ug
BXaML8+8ndt5pS/ONKiKLflI58OLyDTJtavRNC4XTxrpt7//yF9fMP485LWQ8y+2NPdy8P3tOB3A
J42TQH44oqUlZmFQdnEoR9pbiLA0tevZQdtrdx3E++8/+D89Vwga/M0XwwnFwZcPrh134U5SEFjC
2PvaUTkDOVNdugBaMvyJkPnr22whFsARCBmYNvsv3+KSYewi8CosytI+DdXwmVvTOG2hUgfk1QBk
XpD25iWT2j+so//wgNlBWLkIFvlD7S8y8nYaTW+5KHEKBYdY5qrYJChpojLJP6sefGZxea9+/2wv
X9o/1+6FsoyxyPL4Ri33y9pRq5ickqgMRua2eP+3VDpnp/rDx/z6FVo0RVwk+viYmBd98VvD6waA
3ZIHNttsDxyiFINkAq6fiDvpAvz+b/qFZwdLiks0TWhgfQ4YmS9/lKuhBOzQkoUyt/Jn+ol4vipd
TDtdz6Zho1qHLKqRcQGFzIQ6JsBGzYVucZXGdOuCnalSPIV/+LV+fQYAMtklDVhXF+zBl/VTeAIX
C/7ekEBFczmJv0I2RxpbVxl9uv96L+LAgZpywVr9Rbn555rBSmSlKinZE9vZPtEKy3Z2YiJqGKy5
ff398/71HbocbroFO4stCUvQPz/LYQfKWSNNOCNsh9M/s9thgUc89fvP+XVluqB6cCMRvUxo6Fdj
7BjrCuIEcVI0nCRJXRq5SzM3xxLhFglStp98CE1Vj1WsyT8BAn/db12d1xcuMkcrh82XPWjEBzgq
mNNhyg3gHbn+Cpx+dcjwgEBqFFdTa3D0/P7v/Q/P1TXgEWKOdr1fF02nk2MJv6Vi+r6qW20ty+e/
XAy//5Rfdh1H4F4BKnbZ9i6I8n9+e5htVyJoLTuoe1279aw8voo7zzoWGcEgyvLaB53F+wdf2RfT
BGcle6uLXwensXH51Mvz/tth0vSa1EypUOyV0A9PsZl4+7JSLcPndPXoxKxLspMoHeYLTYsXirle
8knbv4ZPKVf/kAu3MPfEmel/tL7+8tz5oh2MHCbXVvxBX+sZsyn8cZG06ldU1jsQKzkObIdwx0A3
cFW6tZufkHint3GV+OGSr4jhcpmwjNfiR0ashgxtmhLwQs0p+9O6/mURQCdismQagEjAgFlfHpxU
GS1hbG4h3lrvpR9l9R1X/qVFC5zhbs1rTVxlF49dSJ1IGagzzTU2y2q4qDZa88V253pvTK50UcxL
44hNAEav1U8uUUZlr5aoXVu25ALgh9r0+SQ7ZGizhXCDh6Wipa2Lz6bnZQolSTzrdlFcHrdzXRkt
OY9MRwILMNMQiEQJkmCV90NWeq32Ay39fKsQ7M/b1sA8GhgLtq6NIYrymCz+lAGtYm31Ahth0KaK
X8KfxnvV69mtMON6S+oOQBQxq/LDBTIUipmQsxDkfZoQfWzyEzNNKsJFVo1kbGV6J1rZxN/IloQs
0OmVV7zmTq6uM2GqcfP7ZfT1e2FXp47HhuYJ3df57z9faFUy2q4kOj/tukSAjCmr3FhR4/wJsHQ5
LfhRfzuz8Tfx8w2Xch9EPASfLwdJzqRl9PvUgw2TOembZmj4kHW10OwxRCZR6vVDigNKzzarQObA
fNu8jQluZ6IcS7owY2+eHZXY106dtDUsKD+9XYd1Wxbp2VSGRqPCuShN5twKOdPi+7Wo1i4yWXiI
JKqVQSvRhjtjrojhieO1R++UfV8NqWkBTdE2HGZGTg1iuw2jY/E2D8u+IX3um2DW1jPsLOaHzJKY
Zyh44NbwNNFx4w8LhgWbTIRQ/u6yJWZb8rUthLtue4uA25NnJHl52HqN0+8YiMYwdryUvT+ZYhNh
qOlGaW31CuG/W68hGrJZIK/03Lu57e2rokyRWmvC2U4pkbMRydndxR3ROrs0ZXKIx6xvAn3S1xcz
yQ4AOcz1jS8dDS6sGAO9niqHnWaalhUMnDz9Visr+Sho6aJcm4ZwaFHPTOOS3wEhJop35LdYNnrn
aA5GX4+WY7U2UQ7P4i4WS3vfWW7xYBhp9cMaJnLlfFKiXHyuNokjNBbVLp6Sm4mmoLnrS+RBgRgG
/yeCAnDirabZ32KJIzds9NWjFUzyTkirEHUTabLTLdr27k63ZXnAv5adidO0j9pIBF3ve9veVOaJ
hy+u64WQotbS8l3mTYMZajo9qg1xw9a4p9nyI42X79jiMb+M2Le/9bxR96lmk787TWBLGGI3zLl1
2MCi0/ewDtDklfEzSiLjFhUITrzV+NRzQlLzzPOQR68aWYoNBBxE/6WPP5059tVSOfmpqmz7vvV1
JF3rlDjYj3KzCPiw/qda3AbPu0ZpupPepBfXZdx+ICR5yPLBC6bemFGh0ZFHwb6Wa0mPUX9Gm1En
uzgxjG2bt+LOyJmV58JWqNdbssCz9aOf8SRONm3PQaJTb5H63qP2HBnT+d0uRupeRFzfsPw2OcGI
vIhjxK41ALCfeII55JnNoGnjEQ7HCOSecM84JEXcfdRxnKQGlsQjl5byUPTCTCMgEcOOWZedb1Yg
Pi8oytdLkrFdsmMkCceIZpWkAzfTbbVqYodqRkSgF9B0TI46cs3GJd5nr/ISloqe/oFITSKrQPp2
k7lNxfrc5/Zzzs2RhhmGpl6rD4uKyYTkHEc55uuBkaI/degbb8tu0mnWMyn/NHKfQUPVjLT4AUqq
GyLXJZqFNFkuIVBZmCAc3mSl6oK1UP1GEuh8J5Wu3Rh9essMtg0Bd5uhtNOnmmbcgdjYh7Ybu7tp
6bLPVDrVoW7Kcz4OdAftJHIqg9fUfmvV+oYwpERlUhfyO9XOp29xuClNvvc4+7/lGLp4ny3roFaM
E1JW98pPbrSlqU9EW2ovebze2MqdwyLJXvX1s6+zJy/xP+l6q0v41nFBFMUmhVhokhsX71K36h2s
x+6StGC9oumQYWkbN7o2ZOFot9u8Xp9Ml/ZsJRTqKnVVoynnNG2eiKk3d/ZS/JwWFLOe8erb7btI
sycCIu3AcRonrCZCtSAEvOEUhcFVtMsH9R0dz/XRE4XYagP9D0PXiGRukcc3dUWq+JCcW96xMo0D
2ev3BN96ITGD3bmpzABiLDN4iSWHCMQkQqh2Qzwu39AqVZjmyZnyE61QScJ51joGorBFu65GOEVT
xewGACHTrkHYR4XjJTJAcAXAU6wgrWkAJ8hzYMgwheowPIxm63IXQlOK2zOozfwxmZ3dxc1GgQBv
WLFOMKoibGE6bJisIa8mP2IRoY9xgEo4+4Fu2jpQvaHg6TvDGoJctz8LCo82yCtNfY74eL6hOK+P
CIzas9VgkIA0stXbjF9daT56VnlTDLoWSs1QD5bWj6Fe1U9ikaeVHuum9y+XjCSbQgPHmmppj5J4
vxKICgyAdt2qt1E5+wj0YSeh//1WF/GRCON4l6m6DjSLfrZFs4hmjh/atjKjpM/STSu94bp0yycX
Wh+QAx1BeV65j926agzcp6ccC5pmJ3cl9RfzR5OsbXu+K3LvI3HI92SPRQrc2eMGVcDHYDCikgY7
Yl0T9uD2pGzWOHwi3yiSq7xtPwgjPpIc5xEeZjL2KuufnoZ6nM/OfnI9TEOrjMXGW5r0k5l1fQKe
QuiW5ZcPlj2WT1gq+VIM9B2y1daNaOuWDVonfzAptmshdlTNu3Y2loB34oeBDZK3jqbGNCzZFa4+
79C3y30K1UWf5QNs9fM4tff1oPJvSnV3WZKB1UoZERmt96EvZQLQsYQXLnuDftaSMzeEZKWDvY1L
1QfpmMGlyp37vpP3DNbQuc9q5zhLCMzoyuw6OHet9dQUXC48+twebrG8SI+dZp9XwtQMQN3RNMlr
wyquC7d9jGE/BzZdi30xy5+wtTATtMuZiFT2DbQAEiFyMCcXda4mfiIEgg8NxgZ7hFmTDGYgY24G
ODyVYYRGOZ9J7t6hhqgDqgz3QMzWnVnz9m91HiTDYr7wanx1EzlErrJ2iGAs3JB1WlyTxg5JRhD+
4tf1E6OdD242RGD1A57OglDZqKfxx7u4MrVL3OW6G5bj2Psouyf/lQ3cDtts/R5LOIBEInOIm05O
nYJbVM8McWURmxkYQMwab53uZrAiIa2LKliY5wRpFhN/KmOJc3TUEIEucVjHOXPgbINnYpd6WI+s
hf/PmN0XcKNDppAi7NvqbdZ8l5SV+hPxN54MC1OpN4Gys2oS7y009APp8zV1dIhQ79Gpu7NT5jRl
DMacld++JbN+wqCjboq4mPZ2YumE5xLoqi3ai2yd7KqsFjec2vga91KMZSzblVVxEIjz3GSPtjla
ZLuxOv2UifTKTWFcez2nMQyhcI5J2+wQA0djbG5k2X1mMv0AunRAYIeOwlkfbdHXwbJa7mG2+yJE
/8e/qGjD9UapoxNoPSx9DjiObKfNjE/s3rj1UNLb4qGzrXirumHH8Pg55tY25+jJDeuWSmMr/FXi
KGsjOhqfRimPA+Ffq9B2vSDYDAkqicC2tk2KZStd75au8pOo4s+8tvCq2hs6Rxvy5TdN4z7MdnWz
DnYJsqV4JUs26sz5qfHwM0ycsAOwIUta+JfRVWxNr7ylf1puFYme+LjMOezMEvdOjbhUn/g6YLdG
TZ0P13mOK3B0CAqF0JfiQ9v7ircgq81daiO2Teb+oUM5CuSk3Xr00wJbXgoerXkWI3NhV4kz0e/3
RuJeW7hBQkdpJ3wMUBlEMR6dBUQQqqQUA0Zy0ogg3DX2ygMi2gngouN/z+j2bOJiYTo9mjYRoviB
lvy0evW5cJS8lnXz4S62Frpznp8bj4qcavoFQNGty+z4BmBhugdAwaohjNSt1gCjFSrdJdaeMm4l
j3hS3/FK0i5yD1J0956jEVKmheNAg1A51s/M9STXULQZ0nW/Cx97SOYgcJ8Jowomc73KPKMO0Xth
/3XlK+31twlNZRD3bkskoffozLpxEaVuyXhcd4qsrqNXmY9FcokJ0UBVWN0d85s7N1HNNUgJ+JPN
+h0W37EfIWWmSBOj0nTvVYmkwh3ieFMl7a1WZGU4xApBhOMeKNJ2uKaHrY8Wm6EHOZg0zW+yWLrh
0DjdlnHLHYmv70U/OWgG0huClKm3ACyqwBu6nwz47iqkc4Gij4S2uH0ehIENc2k/G3O+g2ljHVpv
MZ+Ig0fdNo82AdfJEk76oI5yXm9G18adYiRyayc50jloO26AnPctr6azUbZXGQfYsVu1OCIz2Ik4
rzLkhmwcV7x36wkJwutYlw459Qv7HOXIyhZ6dn04H1GlO0Db0uYDqqo6jqM/hm6a3aAnvqmH7DhL
JtwtvPhd24ycOourbTQL/avet4i7PUQmTaEjmTbWfpObThzh49IDP6+eu3XYu55iO2NnCVDObpZK
q8+ljW6Wvke0TvUThtofq915twJH+JXwuuXYuJ2xrTK+ZtXo2qZ05uTKlN1WYLxKZ2PHYEh7lTUf
jPp951fuJWoXs1JdEhfu1VtvWJ4TOT43fjaE85IcXLffsZtFYsSFPCjz3IzDHeT2i96pO5trjDgb
NESx1MikwCEwaknvJ999bHJlQT/rbzthf1tq/8afzP1UCf3QezwmzYO6WE7QsZPhCSzAk5514tR5
DU6D5L7Tm/tqQkVWrNmrkN0OlyAsBts6y7JRYTMYmGH947oqkiTaKyV6riXcYDiqt0jv2aMad2tN
/Q4H34Y+Bmy4Ecs/gqNrD0O+jo+kXs5Gb0ucLf4hq+I73aqTULqqoGMCW7et0KbPCFQqL8K9uFE6
l1rMNdyU9Z9jqy5rFzNiirRi40KORROtM1i7iGsEd1aoVHjeSqNooi6fZ2erzT3Ur8Ke/ScujOOD
L+K0DDuhFVWkofJhV8nzGOWlqYv12kbXWtw7sMEApox+OewR0qVX3aAVdyppup9DI9n8tH6gZOxw
T10bJbHBoZ6NlnaMFT0f6BK28Uknx37WZKX2mkjn69F0knGnox96xkXU3rTos+NQ6Bkx5Zh9jFvC
aGMOa13GzgH7KNHDYOy9iCXldZEYMJ+0k/7YyHTSzzBP3EenJSrEoKscTclysxrxo+8td9hmxbtS
yooQtrLftTBG3s1+vZnd3gyyzsiPToJ4I9DTPC+3uEnGV5A8RAOrwUSA2zjceFN5ZxsVDij6WdrA
ZSFPr2IteVQWJtCa31up8h7ZdVCu062R+Hc0gjGO9fME0MK+UWlJ62Np8itDaUVM8vEQv9tpXtyk
SOmaHOs8qpMwXkElLB2olB7JS2XE86FkSMze3szWJS7ZDlFPTGZo95wy/ZwcV5yj8HdVc9PU/UlO
8qUA8BEMnZgee9d4JUf62XVRiWGBohVO4tV7jpePO0esE8WUr6fMH6n03fQlLcgIBUUh5L5iLwnK
wX4uF698qNrkm4FclXeuBfVV8DdZWmNGbjkCEpI4vYO4qUePxgEGoCTpUjNCyz9HVYIOcJAHzURY
OJk349pkaNyN+MR4/b0p8maXZIt6SFutkudJTfUb97IEUEzv3ZZt0W1V5pX3CdYB0rQV+IFRs5kl
zPc0KKMl8Y4pdpdbJaEuan2y7EAKsZ+RLR3Aac7Pok7sBxb429Cr24xq/qb2e7KcPR9dG5J87YmL
MB3XmMHOwzL264FjESk1B+tjW3HHK7Fj37rutBzd1X9ZRU0cj+7eJmb+gqllOjUWOtrU9ddnDaxe
gDQ6HTbD4ImnsuFGP6UFqNp0rJ78lQaCk1X2g56gCUWvk+KxN72DGjsfPZwz37arn34ABnc+bGnL
Z9TkUKdH67nThXfCKVLeoK6hDrdVfgVjV1JKMEXHwSKCvCPkxV+Mk9fLKVStfSHmYl1PdYb4g/oA
/4ITgoj7ce7fmGyDqbHbu7nDotumdJ9YMYjwEe8ZhZWeGI8Q7di11UGSE3zwMN/uMxm3+6a15ZOp
lhi9n+98M3RUaR1FdEgppW8tv9KREhiYzf0KKA25JBmtIWx4i7FHQ+SFUi2ODCfm3oipHxyZpYSj
mcVxFYPcsgCLIANeF7g2hUzvDd/mZf6Zm/V2gea8KakVw3IyjE2WmmZUNsuQ7xbZOc1D0kPXiirD
6a/GdqVjhSBTPFkEUQQXfieRG37+SpNkoaHiCBUyoNdPCJXF7kJHgEW8TGE6TrcQJuiM2U55kAXh
EiOAfkAiFxaQFO2wX1rbjVR1wTy3RqkdmuWSPVk57TFLLA2seLo0ZJmaSbh4SfLgisK+qvPpTCJ9
FTlQxF9LxMSv9ZBDcdWHeWHk5oo3Iy36LdBb84eHFIshAdHqwZRk/ZvvYxk550MMwAbedRrkPRCV
9tJp5r7U5RFOeQoV1k5ihcpIc17IxQYvu1ALUi7iX3PMbbtOKJcjzx0vIjRlae5dAyAQgepk8ULu
l76nU6HRtWZ9z/YUJmPuvxESvDhcTtbUp+L2kjY+6mnWNwcZY2WgS01v96gDlrZ+ABeRrF6sR4RJ
V2vdf0cK2c/fIHdwFkDIMpN3ODOZOot1dLLDXE1DsgEqUD4P1fjXVMJht5sA82pBbngtqi5J9RYi
gaSRok9C38FhMe0DZ4XTcAVykuwBp5XznoDwuO248Cd7969xQt8VQ36gPF0sCop62E9kint3JcJY
ebR86ZrbmIj5ed+M1fjSOCUvVV04/A8K8RgsxEUx5acR4mr5MTUUBGhMASZwosFQCIznfimra5P8
8lsyE/J+i3PG3MN/dfywt9OY+xV9R/rZfbWIdxL5RAgQ12t+jIY2WJCe8ARscruybEZltkiiLplR
Nfeqmbo9bfkKgHUKzmnD8LJCzu4JjU6PbP3iSNbo6G1yuqpRrxmA0uROX7W7xcKIwYH4XqGUM40Z
P1x7r+Zi/tbktJ99/UObcxqFw01f4LHtB0x4Y8t24+vdHjQGcZ60WyMPeeCJb/s1parFBfDDG8W6
Kdx5fR3KDH0t3chl8HDZrvTuuHHRb8C7xs1nVLMTLTkNl8slPt1aTety1fzep3OfhMLRGBslA8FF
Er1TICFWhUn/mfkePoX5u56MznXjSEC0wEsSmXQ3/BPrgZZ58Wj6k/0s9DbfT7Z690YS2nP05vuO
anvDFSqdMHUb7rHhdw3ywvX4imlTboberOnXIff3y50lxsa5m4EVuWiOwRUnqncWrOrSS7FuLYol
4nSVeZ6QvL4nFhyrEM6atI7dMFeA7IGY5SteQyOf9/mQcaG37KIHaZSO3AtAhnI94d44TXR3Sn/X
NN5inbMuhwvetZ7th2nfXjzic+e4pzrTAFth6cMOxQvjDVtTSgXmoho0+waFrevsjSbDt2JpSAxi
XJDFFfZ14QB0EmZz4OvN1r2Oz2OFUTrye7tuh2wMzQhTWNQcCbiEbjSKOypmlTyO5VKa50IJtgJH
avx3YRfyAiEafwQnMghC3Ov43KPhH7eq9od0m9pWK9hd4GhdoHONCQxiXcyHwpyB4fmjPZR7kZXr
vPcqu2i74N/bBLCPqfqOIbrLbq3BzKuromOsE4l5GiClm22C/d/H4K1d+U5rZHt+MkJReO7lSSdr
jm5mD/fd6rlhGW6xHG1SxT88oMo3vMPA2ntpjtrGRKgwP09+7UNvU9hVfC0d9vAVDYhUtDdu/zd7
Z7IcN5Jt2195P4BrjtaBaQDRsG9EipQmMJGS0DeO1oGvvwuqsmdJsp5oNX+TmmRWBhHhcD9+zt5r
F6LtTujI5m3m81UNPVTguO2DqAOKv0+oO69XIgzOmMX9DuT6xJHKJYsC/EJ19nLD5j1cAKa9QGtc
nqo08I7IFZYQEBu9HNsdjpXVrHvQEE3YG50TmiqgNqqd+SztjRRzNMP3RTPXCl1vtH+OPvnvzMzj
57i2enNrq6XPVZ+l86EHblFzy++6/EQLmtpy6oblsu7wi9YeGPCTi4H7opQ2jSAMfcF1pRd9sjK/
59IV5C7XkDrGIVIsecRapnKveogQ21gFfAGHtIZxwjK3/foVXNSyHzv3MomL4kUn5nJnENZ6N/XZ
nB1nHyyMNPAJrEJ8GS28nYYLdgh5hkcjp8RKb5V9HC4q6A9GMpLswRahzgFSGEfMeL/KxMijIojV
F6uzuNXQkHN4kmWduf5137EnzQAW9PAdc8TmyA9A6dVOHWJ+w5EoGoPvlMRqqtmF9tbaCYJCejs7
r81Y30puqrcYqUD+WfaTU6/YlpjUWi8lXQQGZ3KwQAA5y2PBoPVrWtjNXWHKZwzqoDvMyt9Xeorv
4niE8VP4y20F2IidoSlDadXtld91kmb94APMApdBK4/fSUAiZDrZF9MZ5BFoHx7gA+LDhyOYEJwN
ONuugeSMO0mHktu3a0ET3XY7lX41RWxfyHZ86Qqr3CP1O5NZrC8XrbyIE2O4DgZpnyMvapkwde0P
mRVZHJnKQrTd1VuPNLen5sA00d6XroqzLTTQeRkNAl5DA8qcue+LihVWzN7yQ8kiB34UGxbX/jy7
JfULpo+zDM9z6XNM2OLO4L90ZZurdzPaTIYoMOr1XDA5DqKFkdn1TCly6I16+um4qr+r17S/Nbrx
nJA5+kamN8sTDQW6VpD6aBTBvwMIVzSr/Q3igr8bFp/IwWapr3snEaeOTHI6l4gr8XaMeXGscojS
HkKdhI1nTb+nsecfjLQROI6ZazOCbVv2VR9aXdVq+sQwgtCcWRcrau4jeeMWbZLKmsO5dQXd/Tkx
eVV8P9oS9L7YouY6gKLyyECSpHfYctYxLS3u7BICdJjM9XpYHaGuEmPqXvCg29eEsf8aRR3AEVbr
GXeaBEt1jKPJrgxxVmPDO1MehahbBO6FmdHLilfhHh01Z8jj19i505acv7V9awVRPKnlyoJqe18D
ujwGXVvu17X2r2ng+PBN49PkroCOVjBeYsQyKfQ9mhDjYfHq4a5jKkb5mjUH1j/yiEDkB1Vm9lNv
utvNLXbts8RlJe60buR9nKEA8Ju8JHRnCk5tPsanEVjHi5cFUe6LBkKYd1bU6foNNR1d7WTDWOVe
d2c4cR+R8jRzo+3z4stoz+bz7FrJtQushrPZSunjeNaNpXENelt/FfNhfhxdM4tEg7YAOV6KvYnM
sirprVORrfYxTgus9+1YUmaUMes/DX7ZcwyOpqh/EUs/Q28fxx9TThKtahxFyPSIAlX2I5/DTI9h
twaUgSrIn0kI4A5cni+yP/gb2Y7h9sFRxknH9QTRIlnplrrnljXj+MaSFQbN8g0TTL5HSPJYVcWr
OyAzaSCQmEvrQC0Rl427hT9MmBoZeRrURPBb4VDitz4Y1VbfYM2L6qVuQ/oq+rLgNg6ZRaf3tMLr
Cy3K+4nKGW5j5kVNz3XCGBlHkgIRnDdasFjdhStzUhlLSiqByg7BNCUX6DwGfgj2xGAOOIAreljl
tH5ZxdxEBZvofmIRh+XcI6USwT4ZnQfiMl8qqLcHqL5JxEBwT+1lPg5mcaLVnoNfWr63vUnWGd/N
L6PhPMrsOXMwXS2Pq9/OoEizGclgha202mXaT8+NtQqe4iquaFjKBTRYZhIp40yYGiJ/IxuNfyBH
auMdlRv5qNkYSHqjIVkbFwmqK0daipObIKKUJjzopP4PRGnDKTEmTi/8DbGUItS89jfskkPbGf+X
ONJT5BKywZnqDdO0BpMIsRO1D9kfiNOGc6o3sBNm242EB+xp2bBPLb2Xq8QEBdVsUKg6M/sQREZw
MdQdpyD5Pvcilsvluozq0d04UxWdymfDw9O2GOfwgoFRYeJpLulih2LovmejW92Oo4tLMK+yc2vj
WWEp7R9j34FxpYQPqFCpnzSPxQW42eTCBEi7i+2NrUB68w0KL4BZ7GdMHTaK1kxnIyQ2vsKSiYgw
8LeasSHcWmsbx9xG4bIswx2YW7jD7ejVxrWfMbYgaMJ8aPEz3cYoTvelSS8M8L1ew2mjfQmr/eHb
fX3ZlxyHh36ZmhOmYG+fOTiFBr0MLwFJ2hAPYIlxuWN7riBuaK5eVwtt7vuEOEFMY394ZBOt3nNY
qbRwKRmZAG3gMmUWEVnz+kjPxDyXc2ns0pgnqDsEWPm/+Gdl3597WkMMJnLDP282VBpD7ub7wk6j
T7zVwZeuKcokzDe2Wir7fmGSaTQnIKTsAVk57BfkaqdKLsMebQJvW+Z23VPcUWLS+wCMGcGpLQB+
jaa40J3hnCf0VKwQi4583MKWf6f+EpyGjpqMrAxHPLau19/NjmM81tloXXW17M7XYX3KlV9daa5Y
d3bududV7DX3ELUqYiuSyj7zpBo72ujWCmmI4Vhkbxy7QejlitZ+uXe5GIrdRBu/OSu9ml3emxKT
/nXSTU5kQAIOPW8QY9i4bf262HUKP8la48cUg/xvIjYDZipA97TvM2kYBsGywQWWs+SBSGPl30B9
1h9mH6o4+H0ZgDVqYLO/GPq+OLKhUbOV7ooGjHvjjORXmod+2Ji4DNq/oGHQ9LPH5tZIuS08VDO7
H2ZWHic2bP9G0dDLEdCYnfnVQVNB8ZR7yblf13HIjdyzT1ZNo0G0FREGOm0YeTh6cuGDTbBGQjLd
kl9iyCfmohKZFgbPc8uuzRe7n9U5WAX2B9fWTDHs9bINmAEm5VRfNbMRP+EpfUkBQDCRZ/ZduOxj
c5bBTpf62taiOMjWmFtGg9st2Wl+YtE8G0Qb71SQXzVy/JaxyOkm6swKsybFVZWBeVQa41YELQQ0
FKqr+sZFMZXsEaGx61Ftn8zYgJNjZXSWRjtXYWLFzdFMMF/vvKVqeCYPFE1qYDmePPlKGy87dKo+
9vBX9ulY91dlPnWAKwvB+AqLApJsbydM1C155waHdOmqM4tLQ2hr/xX4ECIHxJTHSpnDU26YyVnQ
xEkPWFl1J9pRihcIIQSXXYDBSie3fN/oiNDjXZAOp9GezqBxV4w4hyJdaB6v/EhGOrQRzCSimwKx
Vg9Tw90z8qqZkITaqK9WgAe3PuZfuvLQiNZz9lVmtJLpMRUUTS/mow7DICAChuPvdTbkZ31SU6Pz
z8S+Z5NmgFwRAlGOSFS4kCQnDPZ2F7linvYJwpID7T9jDOF03c+MGQGQaeZD0kGEpd3vk+0CfDOp
gsKCkNkTN6zhea2z+WTabUnhAL6MpBWwRvboMlBtG0c+d66BVlB2S3UFSDi/mIXm76Doi5l5cV9O
RjFFxtTfpTYtzb4kwhmqQ7OeZTRgP1Fiv8tk4nJBAg7BA7h7bUJj0YAjyfynXBlDlzN1zb/l9Cu4
BB3OlfcHUlEj6nEoEdiztlvnIHFNz/7wg2G9ZBA89B0GmYBb8GmOY8gQStcIXNkN9S3OQZ9qLNc1
2ODBHq2oLYcUv+JAAka0cWXnf+mH/7/t75NIzQC97l9sf2SDvs2e2P79f7n+rOB/UL+j3yNAHu+G
4yO3/Zfrzwz+h6QBxxaWawks7AGr4t+uP/IlJF0sH4k25ZbLxPz/uv5s53+QCBN3t0WeWZg0rP/G
9fdeDLz5zXyXvGTkwFza0K2/XZkzzcja8Hi94mZpmI95602AxZ20ewoihq/jtSPn6a5NbOM4jGNG
871xT//4spDvLUlT/59/BHpuq/8fguQ/f4MkRhmNAmEcH+KJtJfNdtUpWtWjY56aVahraRrdBQmW
n/mr32nz/3wU3ytPC5iJs/2dW4ESuHcnERhIfhv64BC/N4YIBsRP3njnncjaIkvCx8qJwgivgvkh
yawYYn/2Bc/U6Njdw+HQJ9/xSSfE8eZdz7LKuQ/EKrd3qqZ3EQokrMaZYrrzyhGWX3XL7D7E6GiX
yPa6VoX+6gUPxWJqVLJTjahYIa9Yd0kDrZOYyAm1kicnAPzCUJwhC/AQgoEKr/3GmeaippZ1ttel
aff7RA3zT4ktbo8pL0ElkW9JYSmAQlj8i3aX/eqPiIbMxGsvunpw1kNnELEWUp3LdA8lpHXOJb3D
9BOHzodfBxygiXNNmvyvIC3p7WLUtlVC5BNJmCb61eP8OsSTUZz/fbWZ75cb7yFvo79FumBK+6B/
V2qcrcwouGLTCT4ZNFkvlpiR/MLqeQwmu9ubBpP7TRKTn4LENG9mv0rCrEOuXpgDnB3bZDTiM+Rm
1kBd9fe/751VyKIdJeh/8v5bEgDAeztUZxUDIQb8eSsnZdTi0Re71hDTQalO7PF6Gw9//0Dr/Vrl
Ex08+c72hWBNct97DyrtAlheDBBeU/ZowubJQ8TA1SnBkfpKzkSLKJtL2pO00rZBdD+NL/QFvGxv
5mClKDrJO7WGIK4OU1F56Ew6BOEknLbLDz9erfTYWmRjbPJzBIeibZX/339nzMmElIjnSTiz373W
41qDzluRKaSielw7umIZ5NqIU/eKjsjPv39fH9ePGZDSY5tswKQA/SE4/OMwN9AeAD4gstWBS3sV
Oyv1WF0uN7UR25/Eb//JQ//n1shPQzuJ6KKAEmIzO719I1IU4YY30serp0w0+6psg+ww8YLDDzKN
5aR8LyaoIDD7fAeLO0H10gW3ZIP6MkSVaRJKUSaC0bUHxOnMxLL4CFZWIkxDcRS6hbItkOFMfyLh
lCjMRbCU1wk3mBEtc4a0GXgps+45m6Zbbh0ddayNfGBPx38g7CDuxUIhMyl4vElt3Q6OFwc3/ENm
HPCjX7TrE3XoDEZ7jiKAWplGDRvV4DVkISZZKq57Fkl6mkj5+3ep8v+0U78vurYXCcc2FjhIGtRd
738nQE8Kix2VsJM2sQpNa/Ml+ZamD+Bz7XhEUd49J/TomJX3A311UBbpnhFOcEOoS84FvCczF6lA
9wIzOX7uq9q79VTu3YKicOqdm8+FdehSerxdkwHRVMovfvx9rZnbyn2/AFgB+IL8gBPL2xbjPxbb
UHaAIl2ut03d5NXBXeqJMLK4iZIAvbmoUziLrmf5x8FVQ9Q75qYrJqil81QcrlOdMzROJu+cEen4
aHutDeSFYyeqhgK549//2Pfb9/aFU90GDEjZv0hSfPu3xn7HPrNtrDmzmcgkcTt0e5nv//4p75xS
/KyWoE7Y8k0dztX3adEtlMIk3rBqJgm0YU3/4NJUjOHp1TbdXhbobVv4avwj3+tu//7ZH8qlPx8O
Bgp5J28lgry3j9h3yzSlyNfDoUoXKAUQuty0Xa4dN00eyb0t63DkeOD4xewQQgOCZ2UJd/zk7/h4
RvAX+O62Y0uPMK13Lj7U9q4xkuINUg0QctrnQJEa1e6cpYalQgPa++Rk/k8fiFlwy4PCTUVV+va5
9VpPky36JLSWlBy/pfFOgwcprdHMJvQgq0/OpI9LyRI8GKgMD/IP8X5vP29g2aQEVROeXCq0nOZU
hz3l3H+9YPkUykDX9Yhmp+B4+ynguvAQkazBUDRwgENi6kL1ID8pb//js+BZR1VBYWDa78zrs19L
+kc8C6m5MJOMAhW04KP+vjT/06dIy3V577DFMmh4+yxVzBYNwjMJC5DukUMy9d4dkvKTl+8/foov
HXZw03VoRLz9FDepsHEDuiVgYCwJ/hjs8jQPo77/+8N8fMdt7jiSIw+Xou3+2dr/sesJS2cuMQf8
/ADfDlARGYvzrx4LAmsRVHTL1yBH6oNP3/7kAf88wdsNF9+7tDnbqcJobb+7ELXgP1UXs4ktiv+4
QCX2MChjPJQpCOpmDfDLFQPRTcNYH0bntS+DB4qgOIzjrPnkpdv2y3d/CukyG9mFa6M04bu82ftd
bTGXRS6+fdko6smG+BP4QTzMoj8BLPxZ6m8/i8sKN1G+a5MCyntXA+JE7zRNmpjG1xp85W0PaHbn
KACgl9LfCD3aLfKQEXNwjqCedBa/zIllsBtopmYypl/bYZbxTcV/5V47I0hJAWDBoJNDxnk0diOh
I8uaDRXU6B64uTMtE/wNs2Dm3o8a1PGm9QPT7TR8jySGeMdedPbJ8ZlMfPLaf/xeMS25jgVTYruk
vSeRaAba8xJbQPFo/B5qmPMhGMfxtNpe9clb+XHfpHywoUXCH8Ekb7/bN7ktlIgyh3hnVK34hbdq
uKSPi/bNCn43qh6Of39vPj4ZYX2ORe+WKoW1827FBG5V2evMxy0Lc9CcSPKajlJu7ozeFPKTr/Fd
gq/kLOShuK9zBqP98f8clv94Sys0NMghckYA1qYyFrI+H5ABnq9tGR8wHYnDjAoepbBv3Y990J3B
tBFRYcJ9+ftjf9wuPNMknjAwqQgsKEpvXxR78lHIbGg4OS3tk5XMPWYtOKbo5RSKQkDE61lZCndv
ojH7pET/+JVv+7rDlsGl9eOdFW0bU8mRrxyWlxOizsHcm3UqTAkQ/OQLf7/5OrbJCIhrB/3awIVR
+fYxx7hKgdfSba3y8ZXUZCOKpZV8soT+HOX/3Am4aLjcAp3tEuoyfHq3hvICGXjVCNz4azXRIpZB
fFwQvBk74q30DPO+cO3TVC4iOzOARFHxIHBayOPRpgsC1w+yEMKw14eMnxhWtB3mIAYUjHDSWU/y
js3AHcnSLEFfD7XBNKgM8HKv3To3twmu4PaAowopzd8Xyfsfiufiiisd7ogi4JV8t0hMAI6mGidF
/iASg2TNkXnq1Liku9x88h1+/KHQom8oK15+oBj+uxM/dxzmPasB/h9N4Ukb6BqaCaro3x/owwWH
xe5IWiYQw8i2hQX2dj0sKT2cscTg6NaT+qZLFOM72k4GmATPnW8mpH1+KIKJfLO+btjPJ4OtIC3T
HsXPMDLUAfhFy8fDSEaoYmOAskwz4jqUM1duhKEHbUw7xgjTZ7DfxE7XyQCyeM3jz+rLD4U1z0Lj
gaYBTXIoLda7ijaYs2FVOfEdQ5k/mEHV/UBS71HQZvLc6R2OXu1a95rR0UOcYm31rNb+BCry8Vfj
BeOYRTTN7YWL49uvc6xKOTFbwlgUT4j+47hlv1iTT06E//AplIEbIIpXmQ969xJjIcGhhUAdoRZ3
FqwZLirWSez/vjb+QBzevsXkjcNxkwLSF7vFu9WeDk2WjXW5EYJ13G34120uKovuC+pA/Q3o2kTu
qe7vW5np6zov9GOrPXs+dmBeix2FmQ+p2KAQ2nSf86mf/LY9TmUrfqtp7a7iNS69Q1GuIjl0ORSR
uJtmDGelRY5kYLgusywu54/0ryc8723cYhFC4cLwVsVXoKMRvJaAWHfwdss+THqtr6AfOn6YIczG
Tz9P5TcEjno4QxCnmTDWanrBCLy+4nPJNs6C46EFmIL6sUyKOmLqhsnk79/ihxMOTCQkF6iTjuR/
TevdkijWiYuPqTsEzf38BKM9+D1mkmh6FfsPY2YXUWf15HwFWZC+xBUNlJojQgEeWcdPM263n+zt
T7rVEJKjfbt/Uqy9XZ8b+B0+i6tD27ov4h0ctd0Eb5VK9bPH3oq9t59EJ40Guct7wDXzPdWrXWBe
JQaMTfCf7ni5Ou7KLBqwFb9Ll2IPmdMJzQG++nrZt9bowdwYK2ndijGxHj75DT48NvsoCFhuA5Bf
4XG9q0x1n8bxgjAutOYY+U7MlLxmvUDC3SG9Hn/3KPFAXSBpb6NMZBa+fuCiB+3QFeEIEhnwcN+x
OZ+N8ZOz/+P64G+ztxYddZAlreDdrlWZAK5RMpJLjR57PJhIWnC5++Nvty2a8ixTQWnBZ0DdeliX
pcIJATEUaS5z44t2DvDt/f3L+leF9+6nY2Phu2LZuhbHw9tFMlajORBLRESLlfdMcHDp0DwMSjwR
xDWSZEBkIPIEXMDET3JYfMuHmpgtBuXGtypbxONAvgyaRi//UuHh3OugLh9xOqxlFBjj/GSKXj/Q
p4ofCHeoisjuFvMK9i4mdCpqHkg7KMmQdhnJbUMQULmbK8MDJe/YuX/uohi4smj8o7s0jd+V3ZUK
DpA7lmCL4/jrsACcxz9HxmkPCf2V6hmpd8WOZe9TSNj+LqmIS0aVlkoQBNRLTD2CKn+hpPHPAXwR
WbJYzWb9oAv2K7PU/GXNgVjuHZGs1m5WboODml3lmTl6sh5qmdbflctuQ1/aTLHqEByJ193r5ET4
2+K+KhmUbGBIKsYI0FVHniUSKyYBTVA6hBP7mhgPtxrmSz2JMjsjaMv97qYz7ATXS+uvDhMM9qnE
E9N5kJSFIvoGiPkun4a4PVpTCr03V4God5qgmiCsoOjLCFh68NjXxI9Amc3b+9FuukcEmCBTVuZz
5IelG6YczwV+dybuX20OkTYCQkDuEF7P7z4m+8sm7kFHJ2L0U+b5a/0qtFfvLRQpy5kDtgCh9th4
fdTlCvisXQc6BD5t/FKDoXTYZTVWotxgCdtTYlhnPQjhMSrqEtWP1Zd+dhimZjV2lAvyBRewvkMs
G9y5cgQJ5S/s/HSIEdsNJutn1xBrT2bR0JU/KvjSyw7M5XpVF8jDjtMohmsaSvUzHqr8SbVNgfUD
hjWmj5GZ3QH5rsV9n+zhTT9MW/miSRUqJGnH1VXTVYGOtLa8kQZ2jOd2GavqOqhU7+/X2qZ6ENht
u+txtKslKlELUengHCKzXA5ASXJfKbRAcc+jCm8NzL3VKGgXjU2MVVT1o/zVrKQlQyOw8A82dbFB
grzR88LYofl+I+1FMqKzazLYJr8mV1Ev2H13ruqA9C9MB6Cj5xjyBrKjzJ0UAwygoizs6YAfnXg5
HXTblwcpA4jKIID8CMAlYslIeXQI+7gwmsBRSAQRtJBkHA8PLRpDJjZVnj43XTvIcCZy43sVlx2g
GakVnG9PxldzzI3pEhlj+jhZQ9p9HSexGKFrt3O+DwoH7JCqigSUUurX4x6/JuLd2uX+HaaFSbcD
ckjQXdDrbh8zHFGCkF8LayVx5e1dKcnt2mq05ZeefHlRtL1VHhGZTA/ogTsys1pKff6cqv42TGaK
2UPL/jLBv0F5MJE5Ymau/FYm6fisWx8mxlaDCSYZONh3HqxolJlrUDyMYvEIHSamhviaAUkfJqIg
PZYFtWiY5ey90OiBSSOiEVYfmXrU3xo3JWpOttNym2lHILWU3eict21piXNLAF++ENjfmLnmwG8a
7dvwVqaivs8sP27O5tbQHvHmdWBfoO6XwN4FwZwYBLh/R6ofguNgADDbVRAYEM97usS4peyJgKM2
ba4WsnqMUM95sHD7HtEyZjky78BMTHnAZzkvoe8v6U+dqBWZuU/En+Epee7VgXFp2TQMw8WI2xfu
VoiqYnQFZPDhvYmY+FAmF35lvRJX5MjQhuWEoKWjMtnh10qvZjKs9kuBhyhkm8hxJrQpBDUjqfP4
MBIe1J6JFBwi9Kupak9CVNnjMFhOGrl1xYhHkgMN9b435mJHotcGFg/0ykwZNR1kCQQzaDYHGJnY
7DpcarGF0RYs5tjjpEFGHqKItSFEVIjViF0shNor263v5aqWXyXCoPIgh8F+doYlVfDjbQ6Puc+C
PCRDBMU0FigkTU23ImSHQCDYGWUNEH3NJnBKfeGstzUB6y+jBDZ/6QYceqcBBhjcvGFmxpMFXF2h
r6AQjPJRoHAVHLvo+7L199p48xeU5lxkrcQFvK09JlTmskaJ4R+nfFSIYkGek2p1RScKmHY8XcgO
Fyv2KQwP2d6QyYvRypfKNY7wz9J9Huuo4nWHfqD3LWkORAw/1Jm81UP94E+sGeaT2FpuSHz5VjrF
GbfG/VwUv0SWHyxB3DJSVJ8xc+N617EHyARfc+QTdF6xlnFlk3Wkg+NGq0Kw+tRzuDttf7GYcf6l
ybPrGbSN65UvucTO0REiYH5rRmAFFQDBV3MgAsqUZw7/BdgtB/RBpLLjxyi1PMjMJ5IciwvfKv66
1YZEkA48Bnkpsf09wTGKKYnOdRsLQkNKUUFFSMf7GNcbiBZS50/MGi7opPLvYk6SwjXJaO9FdZvE
UkdCqWMm+4dxqg6IGCMTevNVPJdsu6BqGN7dOcQGkPJFkp6uvqCwfKLeeMDLTX9xSOfvAmXlSSzy
2Czrdy9196oPrhLLveD3v7et6tFF6OlmYC2Kwbr32+RuQyu4BQgnEn+rDviVF+wqTroLVhlsnfl3
oZJzSfUeV7g7q2R4NNvkykktbMd6Xo/2mp712vaZTs5fwCscZwJsdi0gkU7Yj3Gf/zA7APODBTd0
ao9gyg4xQx5oGPVBmvazNqxbE0dTnjKdEY34YmVDFARxHeK+on9NbAePiU9ytY5Dk36xsY2luW8j
RUPVVaXk5RnkyNnrrVe5z5M5PxkK5whANyN/zYfyZx8z4NIEtFq5vkzyYh/MKfVQdQNIh0AJwzzL
E9P+7mf88KQmhrYxa9ySYPpi4mlWrmgQ8mZL/GxYQHsQ/j8z+ztS9+PsLjdz4j6VvE+70SMiwxOn
ZHTV/QxPcKKh5W2R7dYMiQUBJTLwBZoHLYGjq5CR2gn2u3bovllG3xBvVtyWWXdqXFZFnhCVvo4v
vPg3+NFKzKo4lUfJFqcafT92sHJjm2CYsZhGIIxbIKFZdRRJWqLqbuqreWjFZYfQ+sDB7D+lLB3n
TMzuFTKKk7/0J1h+9slvu8sC3iShOJfKdZrd0KAWLm3jmoxDbOGbG7bJ9CmmjjmmffGTay+B2FX3
K7eqB+SOYFiApvT9DyyURrvrW3woZzNWKOKBBgdffd00Mep5V3/1atv4bqEO+VlZJVQNy5QLNApq
kATBe446oDQx3gd+awEi4qpIDUmBFRCqsSgYZKkKzvohBTIsxAIJJ+0tlOVeh6Z/lyK0t5E6Dusz
QWEmNqeUXNcI13PQh106FdfSV565XxTNs9LezhaAUeR41YChfwUzdpbIzpt5Il28EcchTxwGFq1h
Rk5vZjdx4KLSr3grYOWgt8Em6m8SpIDd4AWzpvWCHU85GOD61dn7FeFSUCPyjnKzNWfAAXUKXmu2
bDVxs6gUiDTcLnuxdsi7afvO7JE+brodT23+qEjoulNWqu8db57yQ5GkNP4Hcpnn0Czh3SELWWc/
UhhofqY45b8jlYxZu3aj7uTEyxWpsgCL0/lkD5fDZrqfWxvu40Rf6HyoQfWweta6jFriHCFJpEOH
xpssaFTMsApU2Jdo1EEuKTjVmsMFtwuQS87BdAMY9Pu1yDArkFdqYEBQ3oT0Zx7dLDQdTRniarN7
bXtH869UvncfuAriBkoHCIMdx4neIbsHoSYnRMyHFLI6GbCg9n8vsWNXvGod+b4ENE8OMh6obpE9
2/jvDTlT3c5WUcFpouk1XSi5IgdbzMm+t0vUHteKDRboBjUaGcyznVxAssnMyBYzsMfJGN3fea34
+Ro1Jk/OhLZ158oyfTEDwwRkUwzdV2Mwp0vc6cmmTiBnhhwZ4op4G3tB6KfV51fSrzjayQc0gLYm
csUGnxPvBGl78562UoHTW4O2vwWGFyiAnOb6WOYIoiJ0F/FXqfr6xTUyy8KhV5s/rDglX9MYRXtD
ivtwVSy2SZjatFaUZSCL3DBT22AvrXEMwlVEB3/eKLwkkT8mAdk5vUKXQANXAJKRg3+i5YEXEMYo
hCrMcxeGKpsnWbTTtfC2tbsYA98yc0hj6ybPOJz6RhDv62N5QCS3Mppym5rqfCxi6zubtxWEsbly
svvjRPnmuFgToaX5cb1TcZuc5SSqPCe6tpEH55mcQr/ykNJpyx5fhJM0t6LLbV5sB/AWdILq61wA
z4Povk130dq4KDBi3kaAFrX/nAcIdXbr4oN0Let2PuttoompkER1kWFA3/IgEWdFbh5nd+DoxyCi
I8bcNvPG/Cb2Zshra76gnYcYM113dgWrc+7q+YV7RoaexV6H4dBORXNlSpUqwumN9KXl//DsATQl
mVf5looUo3Za8VXjU0P0RKtLvu3h1iSq+scaYH/cTaNh/WhISr9ChjSaYTAZ9NMMCu9Xg8L5LjOr
lZuBrEz/WPVOTgxj7NMZo+xsxyjOrXTjPHAVOwzraAJddERpH4ymwSYDNAufULtuUVpJi3zx1nba
ro0wdI+vNGfEEMFXCr5gF65v+c9O30qz4SpfIEf6kgaUuZC+RqxqcI+G36aqYzgyef9twMGS7GEv
sDflNA24BGFnhbXGNRTC9zykpw4DY0m60ZK0+66BMLTzYoAxuyDIaHssS09UH6Ylss1zawVy5Qdm
9mQmafkUY61g1wDqzpbXFh1zLFKaO4MEad7+koLSgFGucKsAQ4ZltHYELA3VfJl1Rlrsp4UQkHAa
uLKHdqJ5XzCAx2d+wqWGq0QLv4YhvfhJtlEmowlg2VPTOg2YpIDUKYweY3q+Qn4ApmDMgx/JnAVA
RrPW8MusyjtW0r3I+4r+STflKRItPFOCWyrzDde/KsUI4pCr7Pia6QlwYW1u0niWYH/RC8PNd+WI
DZMln/OCd3ZjsJl3uX4F/8Pej6I+prIt9PiVitbo96YTb/Aw/PacKrg/YHrVyQNO8P6x6fF9INms
iOilY8GaILuHgzuAtEmIlLHI4ZB6HqEas6mDM9ZcoWEzQAbZdXOx9LvGdVPz6Da+2CAOnJG6l0Be
cw9HejSTVHYLSXCjE8NsZwo1FAuUtcnlLtIHDUTt1TGGC2QPNtDGistI1KaTvBJObiR701Tym6oB
oe9QQosfC/uZdZjaTnwbvW79ZS1T+xInsdOfrVrJq2H2UrmzSZe7W9IMK3W5dMMXg0pChWWfscSw
O7VllDsyURAS863DZYv8l1mOJoshVdkSzT3dJ/hl7viCTZqQNvasBW6BVkEW9QlwCeqJcTja5dSJ
cO5XUgUIEAf2Sxu17XYkGZFi2MR1fkc7wBHnC0dXx6ucrPBHJZ6UAmfrzUDP+385O4/euLlsi/4i
AsxhylClUg62ZHlC2JbMnDN/fS/qTVysQhHfQ6PdAzfMInl5wzl7rw0lXPTZ3IRBrwheQclfY1yx
frlFFwSPWl0yGPSGmihMgwgUK0TUTsZsMM/4bmop/QEVT/uQRBYZ1qeOFLBOKVnBBcrYozxH816d
9eJnjM1S8Yyxz5wpFebqqsum5A/1R/1OGZP2HloiYyphT6xTaKyHX+aQVHeYnCgyISf80gPgcviP
0hqWGFpGhqgiFlp60KtGmxzPUuHHUeJYTR7fgEMZ7zgcb2gjTjo2XEQxZFOVaVYYdF+PS6pSb9FF
zjmdcvSMiKLmQSVZEW70sE9kySpfAOEoGo0GPAHmWlojCwrBuHlTOnUclHeTpBusBI36lo8LdzVM
IWLElvKg5JS1qbXnHvTob4SrUidgd3xdIRMj1KrhqKeyqbpcVz7pnX79Np0IFeKBiGFbVZXHvDDz
jO2wQxYuDOC8Dnda4T/nZjxuNK6kdS9/eQwaakRTNvFNEEBx/LRRSMRy7QNcscahTcF81MZfq1DZ
uWRFjHikL1xt2eAVpF/tdEOxnLZLgveZxAd8xDIWmt5oxdsmUOALjEl+DRiAeldM0aEgyPr75Qfz
JQc6qrfzcznWoiRXkJXThD3+uSO98FRKoUALagiZKCZx2TCAEox1Ix+6KCSvDZo+afO1eK3z4z02
E9016ZpvFvR/N2H78kyJKuBgo4h3YEZlKFaZGiLYN007HaXKufyLz4xmVOWMHh0NI32C5VX/I9pg
V5gL0oQOB2ZU9dnkqfU7LMm+/s9XkXUCEOjqkjJwot8TlTor4whCQtv60S2FXTKle8BKl69y2gGn
jU+5bTGu0BXTxWUw/XMzHDyIiI6g5puJDJvVlK0deuL6Q8vgtiI8t+7yMTecuYaQ6eNdvasAwJEu
ImdqQuLlKOz0sQ/cZCTRaRJbw3RmX5hvKPqF12lqNPtmNLUXVZ8GL2Dz6l7++adfFb9ew3iDVAf3
z3qoR4XcmLlY5azd7B14XwLlStSBjQaT/PKl1jqk5avi8GcyVhE9ierSZPvnQYHSl4Z2wOVRkgi7
K6IgcAKr4HuW9T9FJ0ZbX/Ey8a4+C1VEY4WzCLWopa1GWQe9r0vIW3F0LJPgDSrWJpi4HrqC+oA0
R9tV3Sw+DwapD5TKClcxepiEzZQ9/ucbRx6Bo8QAWoVef/V9itKUjQa1akeTuvZTgF+FuWXIdzo1
Nsruub4h/Th9pypaUhqVFHtonq7VyaMvaiGYEZx+XZ0/6GqT/8j03rgleDzeWJfOXYrVYpmal1e7
VpmYmHA7RHlUEIIAIDciDmiTPnVwXOqWtfGpnU4bHGh5jKJuqrrBzR0PIE5JowLdr8QGg1nKrDPV
JXkp3LjKuekUZxsjlCXAQjYnH1+mIKYbFAUoBWHEtenklua/mcjMfE/uoQ95XaJIkLtVfWwepbmL
YJdpCEMgLwnIDI1kFNgDln11L8/Uyu0aO8qDPJn6t55QZIG9fzZ3ZMQnwevci/qwMeudeSPYvkBr
8LHho1mrpIUygjLZhyXSh1lz5XEU7qNcWpKnO/31v45r/nkTvRs7BrwB8mpTUvV+LU0mzmtSCvqr
sE7ABUpZeahwOzuJUsYbc9XpBEI3edltMa2zzumrFxP7hV92nAGdzp+0PYCSbuHO1p5oZeZDNGMa
2pixli3F8QyisWzQXWfThTBIXc0gfSsNhtSwTqVoszkFyP5LLJvVnVFLxp4QTcpqhLO/TJI5UzfN
k3Srt38qhNMR6qDr05b9iIVB8XgsAmTqWsSwgOnbPPsIY4no3SK3KA2DHVfdYEoGARnsWMtL+oD4
UVuB2txmpRmMtsJnGDpaEIyTBwzKfNMlEI90VuqGomdm0BKBjeILnBsniao6aJSc1lIa/gGPiU6g
iXIVFKdJcsiBdickZG2qkneFzYRhq1EyjXcweihT060HNQ58pB4dw29NrmGRbeR2SSlEaMHH9i5s
jQU5kgzGi9TNCLhQwelAyUk0FEmqtpYDKoolvMeySI0QsUPw2nWW/HcefArqYP/emqjC3+13cfO3
yecGvJsVd1fIQsbRzRN8jU4Ge/AT5ybMXksxx8qFGJZYbxCkClSRcqsZjiXCXXXHvAOZDmMyem/l
vHqn+tE+BhwKRZdVvn0Nu5aiLHDSEqkwJT/AGw3isNtZmdj1kciDb4kNF6h6P9daC8qWmv6oyXVB
ulxrcAPEmSP31UB1GcA63QrBiea+PTSlaX2oRl08BxMSMK+U8vl9jNH720I75wSdTwMFUdloKh9f
ZB9RMOc0aYNPFGR7woL5Jkrq8F1Wi16gEUyMjl31OvAVAylDbw8oZQK7HgUzt1OwarwOYCH3agqi
m9jqeYShwuksdvouzF8S6mHU/ShS3nJ38d+o7KkDYtvuoe2BQvwrdFl1QFgPAbQNxvBbHCizBO3U
BObSg4dNypp2au2rNFxakDI15nUj/Q2aZCahUuu/XZ5uTqd/wDcsoEtKqIjvePU1VqMcWVkEl5fE
g8ajtU+K+YB37PJVvqb344+evSLbOERSXEg3l1non20KWRoZag56utlU1W4j6MmviedT2xmNxQPH
8cgD+1R6o+ATf1wRNt8j/EVhWRaQE2vjJjab8a5lq+WUNFJBQzWBeIsFDmlEbZVum9XtNQf10q2E
onKznnLJ5Vs4M09+BbUuGx9is9bb69LPS5WvLIM8kmv3ykDkRi5X9XUAFsoNFIbO5eud+BUw5eC3
QpvGSGWmXMcCDkEhhiaYQ0dyhef5SvtBFszev5r/ptcDBMktlMGZFZrrMQBw55jMO+ZqISjivO/k
Dj6R+/Pw/Pl8OOxtz7kabPdpsDc2OKeD7vhSqz0H3bNMrPsFhdS8Ed1nUwncGHDSmdd1dDfLT/hn
wE0Bs6i43M3N7tuOW9nv939fbp42buTMuF7uBG0rZn6TVW11fi4GOOR8/aVTec338bZypsf+SruB
5+8gJ3Ead9yjNjnQ6A9cEs131vvlUXK6MeHa+Ms5i/ETTjxzlGZqzN0lwmwKkfbo9+aBb6nc1e1s
btzr6Uv7v0uQcsgG7sT4XvqdItRVG+GfkYO3BjE2m37rvxod2IyK/JfjvL7YDddWQ7nK6NFOdcQ+
MUq/VUGuPU9ED3pVEm7JrE+lyVzLVETGOwYOKgqrQ+asD6M6aVXkIEztoGjhDaohVrkVEhSScxQx
+JlmAqkLOEFI/5HDzo3kUr/7768QazwZ7zr7b/WrbvLPSKV9R8+AF0nBXWo9mo3DQY3zV4LcxI0j
zLk3SDuAUUJRTePcdPxNYBqLC3CPGLiFaDggUyYiZ5yVrYlrOXmt5nqJMUkdwqKodKKtRehjQmFt
ElJGsr7bG3OgLuISq0XLowidVwgWPPU2gUtmJpn4HpWi+ZJlZfgSBqq8ZFTMlBc0o0GplC7CFI2+
WmuX/mDtAMG3/72kATMC/57BtEcReh2b18S0z9AhLWVAiMHS4u80irLaePjnngrKVEPCTsPbXltZ
OtFqpIm2Em36Prv19dwAUNODzJP0+HvN+FSQOozNxuA688qxJ/I6OL1wcllbFE0Iw1aqUOLUwk47
WBXgmQlA7sa9nfuSlmKNhZOUiqq+XjsiKaVBpwTg5XMVwBaN9Xh0ArWKOZNlekMYplyGsucr0LJs
qYCL6phx2t+QziM2G1P/mSlRxkSMVolM6MVjdzzKhShppC8tM4dl4HMyRWQkqtPelOvQ/c+fLsVB
rITsKylqfqmI//l0FUSmowSSzpEbw9jlBJPZKKNu6Pb9d+U2rhMwFRpVHtyZ2td69++lEEFp7PeZ
q5SZw/rcI8zCJl0+CNR8nmKC1w7yHNZPST3rB3Tm9BmF3Lq/fL9fh8/Vp70U/jgEM1dRD1lt40p9
RHFjcv4Y20RvyF4t5zutmFTk435TuoIZ/q3HUPGCgKQpQR6iJz4t9WM0x2RRnUj8AYi+KTKsv0Wq
HuoZ76eE9IRMvV5hBUMTApdcMGgtx2kaeb246PuyKn4dJynfGClnPkmoTQjh6Zuxthmru/GlCk+w
NDE+CmV6pc9hvtCz7G2F8rcniYP1HQBCuPEMzwxPXMmSiRqbBe7EAZsWQEzNgUUH8Aa6jU6Kb5uu
QkhnhuLGSZdD9elUTBOF1gOx0viW1rt7Ws9JmIWxYI8V+hpbk4Bh22HIeaaPU+RmYl/QUW9UEXEb
ou/kW5TMlicGCjE4YWMhEFBcEliF27rLowW6l4m+mxPF+W3WF1UiiWOoOrtF1esR+kEKJrZfSXVE
v1C06wCMwy/yQKRfpT4rvwtcOpkntJN8D8jcEDgxajpWY5+OI2ayJoPrIRUiSrVxzL4Tt56xrSkL
hegiRRYe21ACMS51VnqPn1X/ISS5cVMkpYZy2hfH+6Sa0ev3ZiXdIw8PWlftZSF0jLYqPzu9K8jT
gaiMwBrqZ428VyB5pOxi/VvXatJbH4xQxpCLV4svlgg0wTBzfycznXWukVXCdTuUtCTpGMTXlhVO
nNZp+D6nYqCrNo59xUfBM9S9Tf0TxnaRABHxAhVEtt1rAUITnDvXdOeQYVbBVN2F1JTgezZz6bsA
EBu+JnMYLIz/Ir96KbyQpsKWy9hB1UTbR+5BVjssu0j3dCunZQNRNRZtEdW3DxLEiEBKa1pgN1MD
dMxqhum+04mN301Cjzg9TQBm2xZhHK81+cSTS1O6/qXDvkbEztQde0aKSczW05x/1cqJVXSxpde3
CKZMgSztmgSuzM+JdOyEVgbZnJIihbAtLjH6qmU/Oiaple1+rgOEhYjbiTSV6BZcD1bmkx5cmv13
+CuIrQT6ZJU7jHF5SDXfyG7BJoOoyugL2wmV1Q9qBPPsVA30bzdp9fCu7yK98FDzd3dpRQTFvkGa
hQSOFBzTQZJqfoZUWni33NqtUUK49NS0sxirY9JoCBf7HtHkWImpPQ5CgZRBLUfVm8TE/KBSNCbX
tTzVMixAZDhaV5L+g5Z81DxTAN1ajkE3Oq3YD5Eb0RZCPEC8qk5SYoSEVh7Ray6JAlQxBjIuHsR2
UhjEqk9OFSNiQmwj08X0ClFP/zCjUGGrioQUgnlYHnWhS327J5iZnFApkcdyN2OnrLyubCpo/VjK
TJTYTRM7dJmreZfpg1ouRLtev5pxZVGuaaSSjE0zRLzOQMxoroWFcjP3gtq6pDpNP+taIplAk8sW
rnOip+QgfPWGyHsoS3tWwIbbQpWrFJnIXtWcKgySmdwLGPYYQqWivDdhGkp7C111fJVkPmFyqJMN
2U3qyMgPc9kj7w34fCcvrs3hJTCKALJ2T4XbjupouCUzRX/rWbB+hdhqai9hkUSIlVnk+yEIBegq
BGDMiUxKYGlFoxxgnohI9gZ2+W0oErbhRiNpxa3aDEyUtdgxWIj6schC7FXy183a93+r09S+NkYi
Ex48DMYnoSDYTc2eLAYvR5t6O0gAM997k9arLYm09nAU+NY7QkYfRU8fP2oIbL4Lyig/h9nAiVsc
Em1RkxKzI5hLgCw5ldI1BPpa8RKR6PEJM/13dBHF6+W19szOja069ij8utTN9dXhRMNpq2UzJztU
+qaTsn26BxmdfFy+inJ6Gf5tHEWUAzkNYT873i3pZoCjvOUy4H682W3d0knvlAMoEFdx8111Z91L
e+E5uRqvwh1goB3RA7vUk7xip3kYTOz8broyPTQMG+vkmbb58S9bfvk/O566NLo6IP7TSWzDTt1P
kGjeJ1oW+yXZRS6Gno3dwBnP1/EFV6WwgobDEC0XzOzfz/bh3fGeni4/7dO1//gKqw1HNAVoBskS
cASD6NbqNgBsVcW7yxc590Zp5Sj6Av5jPVjdhtQqLb0iVuuSFqRnVET48IFvOeTO3ApnJfbZVKgI
NV3HzccNMrkQJpCTCGl90FpN3OnxmD02ZVG4l2/otGFgsHtZOtqiBgVhfWxNtBxdPTwXhLNkA9kB
6StO2evF78Gf9eusHzGTAEdovlWkMw1XhDYLW0NjOTMc73vxAOLR5Hijwer6+or+GYvoDOmTEaPg
9H0di8+4ETPCzDuJCAmO9j6WHyEIHweEJu9CqOgAkbHg7y01qLwSrxZHy2COtj6QMy+a7qBhsKHi
6eCjPP5AitDs6hGkHHqqRv0+oTFBZsUzvNELIkxxaajqH4IESONNu55tmh5IKWEv0YCQi3SA7JcW
itMPVY+UyZmmMP91+bWdabPAvlwKipxAl6rDagbDnzwZUo+oXkq0OCcQUkWb2TQS7rF8QieNgjbS
UG+bvlHb1dS0H9rom6mXlzCtEWs3ya8qM6PHvm/mRfstTzlbxpYM2FCa5z1Jc0qGZVbDtGZUlVDt
BStMDrrpm9ByywpLSdVVZbMxGk/AXXRJ0a/QCSTjiGPQGqyZEwPU4ZXEtpoktPOTNlHucr/pP2py
2B7ZVhMx0GeyBTtXmco/ecPsClmwVF+EcNRbFF7K6CkEogsHTUq651CnokzwLTxAooATQ/Uuv4cz
h3ODX0lDEaqPySBeTQhUzqputOjwpYtqBpzf/GIqWedURp68NH03IakVpT8zwYM/Q47KOxxGcrYx
K537FQt4h6BIoJksOKumW1eC3wngx1AiGCzhhs07cqehn6PXVGHv5SRWOv0c2yLR7aicx8HLqMH8
auY8+b3xPJZxt/qY0SAtXU/6OpRvV8+jT+H5EQoHWr1u4XGWLTkw8FFvApnopVgpjYNkVqKX5NH0
2Mbh+J0BgTNHSoQHI/d9d6AC4tG+na44SSU7S/L1PU1t9a6lU78x2pYVYf1b4RGizWKihaGw+sZF
YGDUzPiGUAQEu67yM5A7grIDARA4/lQ3Gw/nzJwCFhyKAciVhYa2ekt9N8RGRpKpQ8pDdo9gt7yq
2mm82ngFJz50HY33UnKDQoI4c93knqsgs+IAlnkUkVjo+GMDmkAKIDtDQSYdBqVjo+e2obf4yFKx
zydbowX/HsyivjGNnj5hU1zKzWgMQUTQbTmeRWcjHScC2rCcdlb3I5IKkziEdnrVZk0h8kmKvl++
9zPSJiZsRGUStQdMYGsop9WRCIi4O3aIH2z8HUdbupNtQlp1bA5z6GW1pf/RlTKXOTi29aOGZeGv
nmQ1ji69o0tsKIV6B/BhIEnHV8B/zChFmVmLxXyFcKf6FaR18KTOk/G7HnRx9DpcvpvV8+UzOR6a
3AcYlAWwBrdm/UFXfl0oNbk1jtFbwic4/+GNZVp6qmJqBFWYqndsOitcDmrvtrEWH3zTGFwlxd9q
k+aTPc5SOl0BaaI0NPvGRuHzzHzD0kPFjNfKQIa2dfxep7i25CCksdkk5HRcKX4o9HdTEYwtK46h
/I0moXluuiF4rSlHIoAn7uzOmupi3Ng8nHlOMsXXRZUHwYhNzPEPaWSxicdJpqRN6NsVFG8dE1ar
3lB531JznlmbUOahmoWDjDjrRJ0lK9GE+QQ8YzPH+k4czfY6n/X0RTOS6EUCKtPZfP7BntWgsxNT
ah5SRQtuGkkvr4y87g/ocfP7xGotO4mq4iAIMSlgnLuSjSbB6RxMAYyaNO0XkU3Cuh/chqgTWvCX
zqQM4jsg+RYfodjeFDEgLYN8K0y1fXlAsapuUYJPq35celF9mOwN6P6stiUdmUn1rJDsXhp1PzGR
Q8bZJeg98cCNKVFJlRmND60YRDc+cWD0343K+t3H/fDdEvtG9HrU1CZutry5zaMwz925yQyCTIky
BKYR1JKysQicTsrI2wzKrjSCNOhcqynKaPp5DpkpHSUx01uqGIGrS/X0/3glpo5qkeowUIV1582q
OKJ3Pb4kMyj6lyQz8N6yMH2M7Foe26YaOQz7TWvnbMc3AD1fIrPVXMJKrNPnYiwwSaxPoQjeU4Fs
MMenS3SlAQK6afS4dwhLLf4iLYy9kTyEcYcdeXpILcRw5FAp1XcsDPo+yhr/qUpmguEvT9XnfhZ9
d0VluFh8weuTRyATsSTIxHeVUhurLrlDwUsxU18xEktBui3Hv9Vaw/STyUxiNRHmXSImoweeyTj4
VVbixguaLW38mQmF+j84SLh+CJPX+35hRFuZhPh05ribXzLqLx51Qu2QmPTZLj+BM5fiEEl3A1IO
cPV100qfJAU0i984hQWEogbZ4MpRlBDNoW/pHYxlQj4eA4vETgcWtUwISIyP58nQ7xq/CtWWZNlU
nR6wCWaeRSsxPoRSUN7jBic8KwlLjFtC0aL5qHUfA2ljKW9JXFOfKbI5/FYhIJTsSOzCR8UsAuRV
Bn/pqgYZNbYZz9W1YcTT2ywrAK8t9joavpxMNO7NvlX0XYs05Sd6VukNykrzlmLPfJUE6Y9sleIr
ljvxZ60313T40t3cV0nvETcUAS/JZ2AhflINtjA0dbBf0p3EnR+1ylNjNaKGnEtES9RW3LrdKhHW
I/xHYFaEFLW2I5Q9nbleyMLeHkvL/5QGDJL7JLVGaUeUMQlBQPZh3RR5RlpsMIDcoK6WBnTWjET7
tJC/vkZ+TU4I9pXx96Dz9EjaGdsRzWg/v2kEUJJGlWHRssllFdguQOVA6jco499UZjrZq0haJoyl
evpNCXR96xR/Ou3SJYM7tGBMl/ll2Yf9c4TG7Y49S6UYyuP0D5ydVVcl5WhXJpp8BbckwNI4Nhtz
2hkZCOugSINnobYtrcnjqybD2M1NzTbEmnDTaci/bjVc8o9zLOrUZUl6dRuMnIjwhP5qoLfl0svs
9qmSyU+1aM07RGPqIcCjxXFOrKzbHHzqxg70S6q8GvlLUgON4UUDwNZw9SPLQZQJy0Rrp8WF5FLr
Iz3IZKh/dkNZcjauVK31wlFUniesMN8ms4hkBJqWAJpEHLXahr4zQvTjK7DswqqwGqvWvOwGG3HI
7Y6UAjZiWPXuFKmPDRTztSC4kgbKAp60yZ4SZ340emrVRdYV5rTg2YiT/AMP6BQ5ZmQpH9HMWc2e
kyR+qCfd/9O0edftAkufHiC4VNeshKHKOUoRPtsWP8vWqr18/atntJQoF9Lfsm1Yb+cUzc+EjlaD
Y4Ar8AzRSlzKtbGXI+z4GQVGf49amABGTGkUgzTloWCPeZv2+rifM5nkIKmgfXJ5djwzpOmuIT9f
GFEog1dbTASNgenrVeOos9C5xMW2H5SBJLfOAt+OabbR1Qq39LonU7KBdANxBZUfVNvqevb3mwgv
ChwSsoWE7OAbcXONT4/dTGls7VxPt5Ncy5Rh9omoFih1rAYmKyxtFU2iWZ/DkfL8Uag+aFxI3yI/
jH8KhNEyLwWA4emxDi+oZsmZoFyt3YXyLH3UsvRXr5esxUmZv2mVMX0Cj2yf4tqc3y6/iS8x3NHw
QFeBEEpTmAUBPn7dyT+zC4eA1mjKqnQUMoCM/Ry01UCqBVkbO1WqpuhOijGUuKVU5hAN6tkfAB6M
A21OswsplYJynJ2CCv9EpnvUFQ9ZXyobR5Iv1OH6R9K9p39v6RRj1qaWnA+Dt6dgeiZzmoR0K/w7
aRn6XOKE/TeDeC7DMUZ9+hOUcfzazyLAI6zcbHZy1POqE0jY9kgyTSsksRLpcAexL3FADB3gxAMc
Snby1tcRkoDyYs/9wS4J1BLVMISZpHfhIJmlJ6spDSRTQL24t5RiVje2q6eFdINUHGq1C2IOj+/a
VKYabW4MCTKaps/UQx9L9F0Is96ZodFTb0lNFyBg73UUipywo3ZpYaPFf0ezeWNYnOwpll+y0DSJ
HmFvuTZxkWInKCm+Vy6TvZs0Q21Za/ahLFwHUSDt5Z4w6DE5GBM8zGrOaKulWzPX1+y9euv8Bh11
kaaq/O/q/OczfRaNsfwGuRnuhwDFIGBkWX/XA9UkNSvIJAf5CJsIQ6ThFICIGUSJhBRUD4+LvMRt
wnw+DLlvkN4bineWSh/S78Twth60bhflfgVUZxz3aaUQduJT2qOhJmLjT0hDLdR6x9cdeFlF+ixV
1mpn5vAQCrEFV16Y8o1Z1+3r5Qd/OknJSCJBF3HoReIvrk4scQygsrE0NjaNRcquOPZeW3TGDrZs
9fzfL8WDXXyFiBJRyBwvnpBsCOONcNN1KpGXUqqPu7LFB46EvdgoW32ppY5fJQcw5I98wgQh8DaP
r9UawhRUFXFwYj7Dxa2GiT0bFpaUOoQrJSE02MLKqbeDW7J7zjkERIYj4TyUdQYi6mEajMTkGZUY
s3DrP8Uy7Q5zkWIhH4rqTVbQ+kcmr9MMJPUxCzPhgeK39BhYBtkrcVReqVUf7MYk61JQDLl4UPSp
OuSkidxWU1Fu6UdOynQ0XiCnKjxa1Mg0Po7vl2zTicwzquyJMemfYpinuQt9SXhMfPQkO9bqXtin
Y9PhOKaIFl1xQAZbGdAfBiE1BsEHG5NqCagm/mlsu4Ck11zTSnccVPGqlExcBtVghBkAklR7ldtS
+XN5dJws0dwBeUCsYXx+VERWSzRbwpps3wSwT9xH9xLJkg9lZwwHa5YTtJYWRZI52pp2zl6U2ikf
wOIvWQOJyeFoI5VgJXSlQ/vIMY4syAKIGOw//cecjPM3tTXLDXnuqV6cW2Wfi+QNjxUY0VVdIyrg
HlLnw3SoJMUV8QfSVVmzp7dRrFjXfqIWzswfHDAEOITTwrMZxBDARSfVmBdiYavkf1K24AcxOigo
Ifpnk7SaBBQVAOWQwvfUIq5V0erfL6LRjY/yzCZFBvi+3DYrzSmnWwsIKrZUKBwjYP8XkKJZTJhx
bOpuTL/regoHJAvZSMzpLizmEA5tHw6od7pq/M6Gosk9eDdd6AldiUBmDszJJ2pVAobKaRRFRRiW
FFwuD8tzL2uxd+kWZgid378al9QakoTOJRrxqTZvmygLvk9ylTqYOcNDazWa6yeZel8AVnucVEST
cGTGW73umx2oqen98s85M11T9qHsT5HyK/7o+Dvv5mgYALllDum68TvptYDBA93/KQYWW6rL1zot
zFLBYjXkTdE/owuw7PT/2apNoAT4NphUAssfvTDSr/HWEcw7DTArmpzacPTOsATtZEKQyNL9xvWX
SWs1ics6UnmVaW3J4Vs9eiVNkIcCnyHzMs5eYq0KPRUKDdJvVsVyjoe3ieb2AwkwnSc1pbqfo7wG
kpXJ35pBmzY2hWc+Es4OKDD4g89kXWER6p74ZyXMOaCgygl0QbvSoKtvfSTLQ13f9FK/kdiBICJd
I7ANdQ7lsLfoFXPkJfDIbJ7lSa5/SFZA81ES2szYia0A3oXSgQHdUGxCu1GSlP+bymKW5GIQU1DO
0sq7/D7OPADWbUJ3THrE7OFXryPsTBEdLa8j0CgutsBXb/Sk0g6Xr3JmhHMNni8AAtTBa7cw/pzJ
UCNCfCYT8tPcR0ThpTFibKAIG9/2uRtCtMPJTCU3AHXw8fg2C4sOscW0R06CdcMJHFmribnu5fId
nbuMiRPDorSBmXL93MifgNq2JPQWMzpZs1EtMozNraytM8+N4ieFcgbNIpVdlrp/PtYiLGSzjShx
xlKQQ4ATG08RiHxFojtLG5/CqeIHPSEnfNYKLoTQY7VTrjWAPyH9c9ROxMd2ArTVrJbyhzwDY5oW
EmTAWZldMy+MO1khSzEpcsHxA9V6oKMouJ3Ysx0m8PtpRPi1VYE48yhQuPMD6WLTulsvZ1KJZgGf
FhnkxMh0Nj0r8VOeA/33otAw7yafPeMhxrp8X8YkEXttmvfP/Ev0Nw0GnA/ASSRo3DRGyCmKzIpl
1wiQt7QqZ8YFRuVFkY72YoGKr95YEFEzRHboULOoD52MF39Wtpb208o4DSZqtMzfKiV7/qnjq5Dl
YiER7WpiumrQ/v0IGLecO1cmIRBVbRS5Biiv+7howvsCVm7qwjgP30Hlvs2SoLg6NeytOW75sFZz
HOGSygIm0NlIrAN+8r6oUbOqcJMKY3gq1XZB0FXJXxjO804dpu4KEZEnxNkn4Qi9p5I9vh8oC21M
aKdGOrwHnH6XUYJ29OSYL7a+gCZUpLw44OykmfTXGqpiD64q9WhvxY811eHnPJhbqLywSeN+mtDE
Dx+JKT/JpKh7Zt2rf2uxgjGCNsbTK9KLxzYElVIaxsZ6uLyp46eG7RsFEWV+/sMnfvwmQd1ahI7z
EgUBGWzbFOYdPFXrJlVGcpDwlu2FdDA3Gj5nLgp4ny8d2wQZK+pqkM5l3jdaB3mp8WcmfTBYd9B4
2n01Eq1d+ULuFnQIncsz5mkxmFBeBgjxNny+WF5XO+Q+1BNZ7ZrKGeuseQ8ZRC8FIrkfZjmo99Ae
waJBgLN+6XoIYJZqiyw5uQb4Cneyn77qYRv+biC83KMikBfNmTG9d3Kuv238zjNPZ1GnoLpBr8Mm
afn7fybdChlEFWtl5ag92mcmemL9Ukmdf5hyHWSsWXL2u1Tj6VESgvFtAkS3WM9VkqH9stW8CKm+
fFUUWRZ7NbvX69qPk0+IjBl8o3gE7Hz59y6PbTWCGO0oetg6kiC2/rlGMVXlkPNzo5To71jEEJ1i
59oJYaZ8H/JG+Wm0ETTpECXa5SufTsnwOHRJQsnDLkE0Vg8qxUK2mCKXnoI4sIUMwvugpcrRoard
WNXPXQqUy9II4yCMWe/4nUD3pi6oUMXpsbl7gBQtuzTj3p7g227c1ZnXzyIDYoVd6qIUWfUsQoIO
A0GkZ2EU4EERrxfm71mRg2vBEidIwJCw0YIrtbiVinHmHvksFgccGxdqqKvHCdIrBXgoAm6R6soL
mt5yc5UEckvtg4392Kk40EAEhhgFGR3CTrZKx8/TzGMUPsC7HYJQc9MpUWR/5jVGvSXzFMJtMioc
oGX8idZuNHxt8AzmpvmqTHWI+oIACNNmR0fsLI4iAb5tRpdSz8wwcKDi1fIhINoQ3HbQVZ4VyBXh
8PBTf5Z6nNd2j7TeIiWB3ffGHHPm3dEqXnzbS9Ya4+X4tsrKQkWR+aWTjFr4yo60u1kMqLcaYYTP
qEtEN5vj+OnyZ3C65LNdQuvLoZ8zDVrZ44uaAZU98lpAuFSF75VUI20lHsT/vj3jMnQEkBRjAgM5
dHyZUeoGrHUWru1okrEwTPqTPs640zGr0I2kSXsAronLUC2r61LUKgZsTJTwUgSGKAmiiK2VPUWN
v5cGmRL05aewfBbH05CKpIpCFbKXhWew+kLNVOX4UopYe8g3+KmnIYYE0ETupMN1tdtUD/eXL3hm
v4qNVlwIcpyJeOOrAodAAsdEykHtyKEp9pChdcsl00GzQPZIs+XE4YDBICRdVrTVQDF2ndRVMyy9
Kk0hjPpGYOdNavwMxSx5iPymA1jZpRul2DNbNYbZIgQH87BwBFbPhWk/6FuBWNWsqBQPypy+k0W0
FTHEkZ/slsMYa21tEvmsVtdaOg67uiGCEch88IzQVb+hNb0lgjuFwdEv403xltjpcfxdTTWZkEvw
h2XAPYT7lPgnTeNPUobxe6iV82eR0BDeWZRofC8pMaF4fdF1LxSusmLn+yYJCimtFOgRcCvfhLpV
PpC8N6prNrMkOuOMlliiAfFn44Wf7jDZV1I3YJyR14ZU4fgLGCpEbmItCgBTetJG+ialyTRp40Gu
psRD7qtiawzHnVTrw31lGa3m9mKpfIBE1neXf8vpXL3Mm+jJvnYINOiOf0oJkpc9ODDKJih/YfKV
bqxO+TOMVbtRVzydXLjQgrygeEpvzVz+/p/NiBAaUUZsKBeqB9+RpCSm60vf4vLtnLsKCidGKWSe
pQd+fJVG9uOwajkMJU3IoOhz0xsL+M+Xr3L60EgZolmA75Cxx0p+fBW5L2BC6FLiRGFRO4tgcgcJ
M7huZO3j8pX+R9l5NEmOnGn6r9B4BwfKIdaGPAAhUlXqzBIXWEloDYcD+PX7oMiZ7YhIy9jqA9nd
1ZkOOFx84hWn70N/wLE4HFbbcqKiw5Fa8uZVeh5r2Lyqrn1bUNPHCWH7/ihvnEAAqm3qiGsURFh7
dPIP2FFZRhvBx1W5/yFtJvUzBiiy6XpkmxRL82NcDFkAJxfXZLmMYWHIcYP6ahvGVUfHE3Wd6yJO
0YXPpXvmjj+dbY+gkEgWDRMUX46bQPQVjCgqCsindvsjygsTAczeesy8fPhyZh5ONyYaGKv6HY0+
sMvHG9NC/YcjJNcCpAkHtt9i5EFmmP0V4M9sq7IJd3qNOy0EDWtuIifpnyUwnVdCZ/OPVRbo9EE+
B3RioJMHbuzw02cViaGiUcR1l+Jzpy/TpWPG+bls97Q3Q3Tok4YD7V/9lI/WcqzJGbwRQoyV2eUv
PkFAkHr0Z5BeBsRi6xkVCiTz82GUPyyyyw0yGOO39+f99AuDjIZ8QyeMvjYKP4evCo0ZviNXFnwH
J90lM8kixQ2JRn97blbfuMZ4RzIibjJoFwx6OBYOfpy5JR6GXlJjByTqYq3Wp8VgXI+1qBDrTYT4
VdSLmwZrEPNhnrmew0i3AU/ZONPi16WPtEOW3svcM2HfW0/HNKxR82+k/vFHr2YrUkZfllRdJOHX
iCLj3oT7+zyAtnxG1r27yvRRT8PYgr3kFWm8R6f70as8KCQzicRlbCFacOaxTk8hMMBg7GkwEBKx
Mw7nDOOJItGGvMR+RRZg2+zy0kGO+0+vIjDWwJpBsvO/64I4HMWYskGnvVWF9KW0b02R1te00hfa
/UI/U4Q7eSGGWjmR6yFOyfz4hdC/spvKA5DiKyz5xsyK92Ttf1zBpTkBDtZZZSRQfDyWeqoiDatC
hZg7DIXmAsQV2t2d527e3zzr5jiIV4nXV2UXFg07+KTwnRbuMkVo34aFV00vbZ5aLxaaZK+u1euX
4KCdIHb07mJCnh2Ny6X+869mWw44PM6O39nm4VdLo9GvK4ccC7DKWmz1q33jSQxiaoyc3n/Tk6QI
MAiZLJ9ttcYkcjociopBmWg9OhymWSNcVQaVaWBRdZUQKVvDOUVUgEmnM0vyBTGRvwiRjsFAnuKQ
91o8QcjN8Y1QEtG9kGqaDgSlMpUfinzCQ2IqrfjOkSUmdjPo7q9FR4Us8GrL/pHGgAL3iYjV12Ww
5mt6yHLfIodqhqXhmGDny4orJm7EDPmf/vcCRMdfBg7jAlDnEhvyEeiDM8AgaXXxhKWEtAPIBwC1
qIvivpUYc/ecROYgQjtWiE5Eg0Lpzu3UXF7ZrglOs+LAC2Fjo8amxxpGzIMaDXjMg52nm8Spzdte
86MMLZCxv5boJSGBXyXezzKZxwunmQoNs6NsQQwfXClk6dHpblddpwxVQ4Xhot9JKwnp5GtfMzdV
136CIw5E+NRiPcQxltlSudqXGpXEj7EbmTSxu/mTdHvrR5zV2pdGT0WFpI9I6kCauetz7krtFodc
DX91WzUoBhKRtDfjqnazacYBhU/iGST5cn1BxgesS6ZdLnqS7icbAZ59GTvJErRmgwakVzeQ/fGQ
0zdab/pfSvwGeEHIYp8aTG/tQJc6ZlbaDIvrbkhsDgUDnUTAeOWELZIsZsfZStHiNVVkCzrOKNfy
mSac0rMd3dTm81jWpYnoeb8g0zVk0/NQtKa9cREVeMGHoaw20h8wLAF927lBDRa93UB6oeUgjBnx
oh7adhOouZGvC/aGz6ih013OmnaodgWrJAYI2Ez11sdDsb5aGqSLUOmtSvoBEn1ZPAoorm9GlLfH
gFXmiA26ynSnus7B5WqqGoTlSB7NaeOsdLVN7i7Fj2zpJzYRuvZmEE+e8dkygJwEsS9wGQJCJV+l
Xy462oIjUR2l39zDyEzVP4BHyOnJ12X7mtvCBtMHDIoVQtZ3Q4FeN8LB6EFVpwQsCYgoa7zXByQX
wypxu5Us7yHEUc5Js1qe54hIsJ+SII6U+4LCR1aHVuJ7t83SjTcWs8mvc+PVVM4a7WW7wHHEE7dd
FFDyYjUpYCG6K9Yux9CsrrHWoC7Lkff+wXN6xHIxGcYaha+lu+ObyQYEsMiCYNdoIcSE9HGTnQ9M
8KZNU/thmcT8oooGoRLcBoOSysqZCPgUlrjqLq30MqpBxpreHJ58PVJPfjNSritRtIDO5lcb9m15
2TrKA4exOBszz8Y9Yr9WaHm4hkFepnjjAc0ygKgExPHpliNqfHx/Yt64RymBWvAf/60XfhQYAGRa
6NLbyK7rjXdXV8X01Pe6f2b6T6MiXp8cgLLRSiwBmHn4+hRizFJPsjLUFK0Ptewi28cUWX8Wsdi5
lXgFS3STeQuqkJi+zjawjDbW77pyPFO7OglUwVZDHQcKDvLcIGg+fBDDbLxBmbCYImuOvvmYQmyq
eumvWwd/oz+dWrYC/QVcBQjQqQsdDqXsVhXEn6tzQePuG6uIfjW9+8fWBbT31uYSNVQIKqyuw1Fs
fxZuT0cJ58wh3yk7tp/TtI/P5P5vTBvQmlXDzaXERTfxaBRnIsdtqM900Zjj1dEtO+zNVtVT90wG
d7ogAWmtnTuQPG/gYTqLDrmLMXcoPDZFnrrzLmqA5L7/bU5hN3wRbDFpDqIuuMLtD19Iij7psxT/
dh8NEtySKuo24aLni7eVURU1Qd1OskWYBV+CQMtm9bG1HFWHk1DZKjTfyktpyWI8s1HeeHt2CXhA
KjqcU8cdlD5pC7sbFRIjXeVsISV629xA+efM25/GRdw6REVURymSniwak+Zhatar+ZNKsTSYkvwJ
XRmo9kPT7mjkiluKhf6DMVnYcFcCipypDQneE424d40ie2FucE+jXu8/W4XvBBTa1Z9PhUM+a4DM
QY+EcP/wC0XLlHVZTjPJj7E60fWBKNyHLfP+VLwx4fz236Vb4lKSpMNRcrPtMeekcusWBpZyvlS3
elEYZ5bbG9sHiBGuSvy1Fl+PNqmQuTOqzGhWw5sOdRywdqJM24sisqtz3/akArJy9NePC3ACoOOJ
D0BU19znLdmEO+r3Cc4xr9nizy8yFcmFiaf7vZRG/hBHcYqFhel8tMdcPLcj2fL7U/s71T3Ma3gS
ql7gAlb3luMvmDSofkcpeDwHbbH0ao4W/VOSy+EbuUgK6gvOfB+oVlXeNapg1quh2iy5Gp10LsLS
G+yniE7Ni5HXGABWudSDwqzl5Ty4U7ItUOv8jiArmFKTIu914c9Nv1sWpf/IB4UtKnErVfWsKctf
XqQ6c1PHNQXF1F6cl/ff8/Tj0mgB3EinwVhp3EdLaMicqTEAG4ZIzWYbrnYb3eLM/GTAGDkz1Gn+
BC8dLVSSJ9BLKJAcrlZBCRlKy8BQlpWaV51uLl7QZLV961k0zi5c/g9suBLtOU+RN0aGaUJjlSoP
9YNjALDTtTPyQJgLTaYaXqsM8WvMNfqd5bbWFzPJp50dtfnr+zN7ekxRPsPRge/IeaX/bh3+peKM
HHbPCkIQ1Vt6gKOREuIjil7iQx+lC6FEfo6MfCqTt0rNov9JAYOuJ5/1cIJzch69sGFS5LnRPpXe
gkmyAc/T2rWxJ63LObbiDp82S3tMTB/KoJc3xZPrVxJLsqFI7lMVke3UjYaqlwGO9ClH1ntjYSba
AzZASfaSzk/7ve6r7jHhdqENKJL0M45NPrKfuHHd99Cf8XmsaCRhh6XJwJJaVmybuM7zmynKHS3A
DrKFuyWbDkqYp5XGxrEB02xIw+xfmjv31UWGH7QdEO2iIdt2GJWmSz5/6rTOTVZoYyQvppgwIahI
1uWfnnZgKtj2a+FkdYc6DvY6gSkpBoZ4ky19f0OhX0JXwEDZhqmweX+FnCAOKFl4K1qVj4b+gL8e
739ZITFUK09PR0lN2y0+5CbEsFWjq7vAm6S9IOOOoVC45m1U56gDvj/2ydXB2JzmRA/U++hbH60V
+F5aDKMS+RQYYVcgEODgmb7178zhv75P/yf+Wd//+7zs//Xf/PP3GuOaNE6Go3/814f0O66g9a/h
v9cf+9//7PCH/nXX/Kyehu7nz+HD1+b4vzz4QX7/f8bffB2+HvwDRYN0mB/kz25+/NnLYvg9CE+6
/pf/v3/4t5+/f8vz3Pz8598xl6mG9bfFuPT8/T9/dPnjn38nOv7LhK+//z9/ePu15OfCrv46pF9P
fuLn137gh/1/UPgDvouaDYVWltrf/6Z+/v4T6x9c5GvUAKCAL7MWmSpKAsk//247/xCgaRwQByio
8Lecn30tf/+R+Y8VOk6piAMAmXVwsf/z5gff6P99s79Vsryv02ro+cUsu7/cfJxUFCf5RQ4t4VUT
9ihc1pEmpEWZJmHSVIAR+jnbxGY/nln8v/Efx8PQ8LOYAlRYyawOV3+hTOymIjRX8SeQj47Z66+t
o2s6t1zbPUZTLV9M6lnXUtSNHlRDNU7BqPvYgGYe7vVoS7r6x6Tn3sLxdfTI7efV7NsxC+1aVE75
nORzUV7nAio1ng+6uPXVSJeYIruGH7KcsnprmaOnAgQ9tc9lZBhPqkhhrOXYCu5n5YJXSsrBf0pr
6FC0voW+wY8yu25zRHRCu8+9O45VFJL+slL+8z3+Ov9HF8c6/ySaILoJOsiLjlVl6IdUApgoFbEI
50PUb93Fe7Krl1iw3v7r6MP/daD1wj36AgcDHX2BJeGeUD0DoeX4cW4wdC28wLFQ3VTWligtgNhy
NaBY9v6wx7cxy3qN3MHhejTyT6CdcZrK0ap0OGMz4dUI4WNLhR/D5ciNdjaO77DbBvfMeXfC5ltH
pX+waoqsRdVjifuWGC/y1RQhEyn9VQgg3eaFC81kLs37FvxDFfSuQxKam8uGJm69n2a72RRsljPp
qH3c80KXCGAs0kqkB3A9jgEXfVnhXVtOWjA4NSwiWBviA+VRcwpSa2qtAG1H6qYzWOhbL47VtLH7
ovzQpplIL+Kx8DErH6R+A2NoAI4bdfPHtFbRo93m8kGTtT9fNZ2BQeWYrzavNgzieW8jD97s2s4B
rZgts/Wh599/EOhKXrtJ5NxPmjWqoLRwrePidcW39bTRd3ppGCgJd7YzY0+azY9NPFKihD1ewmGG
jr+j6tVTMh0LBHp80WdfyEX19sxhsa7Ev6xUyE/WChPAUQiN49V88PCsoDqO5e8ssa6nuA/p02lf
50ibvzWTeU4/5PcFfzwWWjtEbeQ7AoLr4Vgl7FYnJrtG3sZAMsMfPCf0ejncWPgn3WcDLlaQD7Sw
d039Vsu1ZguboHuA875cdAg/F8R2mrwRVlLjPN0hmGpl2WbKbTrY72+ko4Pi96xQo6E2xTIyKQcc
PqmHnVSO72gczpWm9mXm5yOKObj5cWA2j7BjVb19f8S3Jof6I0zItR5IE+QobJAJPjPDPKL3yB57
FIXr/YzMshq/zE0XVwGFMMTDWz0pLmBL+zrysfgHhRaiq5+GVaMnHLVovmyXNC8DBRtboDVbji8p
/UYQ6enYm/v3n/joMlvnaDUCQdwJsweOnSNowTKPQxbZfE02x2NroU4XWKJis78/zMmZtmK1gAfQ
nkRGimLt4aeYRwTfigU8yWIj+oEvzrBF3/ep1ZbhvjAJVZtmGs4c3ycUJN6NPUEjGb+FVY3i6PsL
6r2aKUst0AFUQgeJ5iXbC79deQ61bD7bzbwsgerd2AJkOBXjvsdEkDvFsbLn99//jWmGmrySpNdS
NS3Uw/e353E1uKy1wEJ1J5xwid0l6ZLu3h/lpBC9vvEKtIItYloIvh6lkKUowGKKBnzNMuqXhZPX
2zyHNx4mVuTmQRrb9pdRTcVlZIIsRhoKatqYl8l3qn/pbV14eMNJqAyQlBGiff/h3pwCIjdwE9Tq
6e4eTsFc4/2WWJg6tUUybAQWg5eEOPGfj7JW/KhDQ2ldL7PDUZq4wxjI77Qgzozh3q1VGdBnsj6+
/y7HmQnzvCJx2DWo2NBdPdrmLuwiY5mYZ8NKyp3m9PkeWFN5EbXWcjs5eXxh2RIHy9KN/p0xHCQM
78Qk634l7iSDpYi6sviO9quJGbRAhRgdd7RZkaeqkzwNWG/aQ2bP/gZxlfoDIinaJ3denTJVE5+D
oZ6gkdZHgIpEd36t/fAch1Pcx60ubW+9bFRqhQhkFZsuAwGZ5k72qElVQEgd4n0vLYTG3Ka7hg4i
L3LDmTZL4Q5XRqG4WWPkzAeAfOeKrOtOOrqe2GE8I20PmsLHvnNoUyOamHox4rudcZc7jnyIgYCt
LdZlvPEKo+nO7Lq3FgP34HqwEUSdXDNTNaVWZRmAwDwkalt6mdc26uPfKjj+IOmsfpPiUvcBuuH8
6f1l+Mapit4NkQY1qrU6dbQYfBRKS1HTAbdQQN0UHQakBpyqDUZ2XQrGzgEmjLLNmbPsjVFZgBRt
KBhxqh43JdDs7sZiQqWp1cs00FUbf1Zj2RrbzlIgCwTsUipJ43LOfuSkfsNHBVVAsQgPZ1wVrKMT
pIPPoaTTojo/L7a3yWgwDheOU7VXcVVHAlql3mhbWqLGFYr/1nhllVL7NQ+r67gq4Q1ctKOu/0pB
IcYX2AB5RhjneMmGkq4qLVF/Xr6hGrSYF75s+wjNE6BI1I7ttgCZGi1qZxSe9+zFdjkG/UTQc2HY
UsyXvVkCEJjKpa/C3nK6+rrHF13s5poCPCe+P29avCleTG+ycL/UTHSokkL6eGLU9MBllTkyGFyJ
/uXkFwmQ9yn3u2CepEDVsVTn7GJOKDLrTLoreZx9vBIQjq4jy9cKKfSFLeybw3UUK7WFRT1aRLJ1
AmSpkmFW5voGqzp1g1life3Pk37r+5l9MecoBnqzbC4zyDu37aCbd6OlSDDfX9xv3Bcr4wyIB+1L
sM1HJ/lsirivRoD+pl45P2jSKHQV2vFMR+oox1vPU2Cb3BQrlx6Y7VFgYvvdNPP1CbyShlQDZgHa
Z8oBZofvdLrxonq+gYFnORsPc8YwzV39TLr35nuCzgF3i1AojkqHx+mgcpnOM4U/J9OMT4Y592GG
puUZcM5bkSmpFJxgoKqcVceUBRK4UidvppzQCGdnF6qm2S8RpYnscjcLiZbGXDb+ZW3r5l6YXbrz
2im9N/vFv2zSHH+Lcu6qV7j1QOB1dNB8I7HjYM7O9lNOz1M2OeZg1BZNjhf9aEJmX8/TIedyxe2C
OwLaNFrRevaxqVV8u8y+QaE2+zgNunPmbj3pG4IXJExdA3dGpvR4dK3TG/P9OsFnFtqKuCjMWNxV
4Kcu9TkWF/6CbK2bjs4vR0P8A7JqD9gvU7ddLfE0r5L2HEPodGXwOHTJuMXW8Pz34/6l/jkbc2Ri
ikPQqIluU9agKsoZVNL7++wEpL++NTqD6+FKTZfj9XABJr3ZKFfhhTol5rC1coU1WjcjNGa0o7kv
8dm8VyT8WLTrdG67TOFyh+3pBo5cbe8KeN1b1LzwWe0zUapwypJvpru4e/wdbarZtndmy54muzzv
79STrhtg6KNbT+VpWQ8D5QGl6m823NMmKHRtCFMx5cOZyTm96yjv0pxgTZjgvI87I3Fp17itMzcL
UhN3cumKFEaF9dLOuvOS1iuJGSuJb2e+yDrjhzEMzf71MADFgKbsSYRVUnbrJggI+Ji/uPRedjRK
OJ3NXK/CYs7RmQHrZYQaKdXqv2ZXgdV7I/JnUworRTjNGUDmW1NOBk2xk/ICu+Po5q2segIkRngx
1egdxu1EEUprVFcHKp2iM/HUWwsSU3iQFUj9oCHhHG1DK3GoC/hMullp1qNUE/Q4K5taog1fT/z8
ojY15IRXQSJ1EacRZO2ypGuFj5w3dCFdp6nAEcxO966zJNMn3HBQlIMZNGR3fout6A5CPa5Ds3AS
4+L9b/fG4YX+LyUYiiM0EI5lJ0otRlJE8uzuaKgHpOuyi9qbketDDmNfd3bxwYxkhgqCaZ+jPZxe
ZZwVlDl+l8yZuKOrLDOWjqoE3SDpgS0NTUKw1yErByx1tTHVHnBM72+6LBbip26p5XkajazbvP/6
b2SgPAQAfVqY5EfcNYeHySzyaGpGGB7SrtJner6Cakvswk0QL17f9Rfj4pEq6NawxUBp/NSA78YN
15izl1b1U5gJFMMvogYBrPef7I3ZEfgOUSJDPQaU1tGiSudGL5w4xsIsNpbPUtHZ3fW1aXxIR61f
9qrxu3g7pe14GfmzlV42JBfNy/vP8MaBvvIkqFzTBD8lpsxahEqom8ZUru02YIHgdDDH5/KRNzar
Y649ZPBH7roMDz9B5eGO46FDGijXj5tA0HcPCTPdMtBqZzoTvbw5GFEUFQfIiRgDHg1WOv5Al5EW
ZD3WaJVm3lfctj8pqPGvfzx5FDiZNWj33NH+0QfM0bYWRrzuLJTQLhNgszjzFOmZ4vMJrZ/bELFd
CHSUDWn7HWc3bpGOs43QLpG4kwZdsygsrcfeukzTuv/iIDJpXuI85G/mwihWCHDWBLEW/zCVlFBO
h+KrJw3qafC9f5VpjHOU7qQy5JdZq++dmaIFhALc059PDvUOUOw8MRirdfX/JVSgqii8GXfioAAs
uk0Hfw6gadhnDrf1Yx7dS1QJqReCkQQoJo4is6JsKXvEjKLREg/7lWuZmr3xYtWJe0Mc25+5Ccz1
Kj8ekKIZn2E1IgQ+f/habZJrPcGwFpAHVEEztdpH08RSxFp6uY+7KQ5SbAxu6AfmYVwgfTggu5UF
KdbWmyZPl0upwC6L3CsvnN6Ld63XmYFPenxZa9aN7Q+Ie2dD350Jtt/Y5w5QEaCQrFXgwUdL1Vzq
yWjcSAtqkiXS0i690Gb9TyGI60qlS8ods7JR4MUfTk4ydJoUBbktEEdx1S0iAZndDdv3V9ZbG1xA
1kNWldrtyYW24LBsKyRBMR6I/E03OdD7G99apQpKLDH/fDAkm1bJBTp8WJYfvtK0CL3silkLGvwM
b1Kcwy/rnlqSXcf+mWD/rW/EFkf1jgOFi+HoGyF6BDYJUHywCA+1c6PrL4uhtB/ef6E34kfwLWBR
YX78bs4cvlCOgWAHxZYFnLpDSKjf7eplSMKqf5x6VPbG9E+FlmDFgflDNxbgxG8h+cMRBXzZBuwi
8nwktEFuT82dGLTpzAo/XRXAhBCGAWr7O2k9Om8MA17E3HOTjRI1S11zI1wDF8PdGm4S79+fw9Mv
tfpB0VRZEd7cMEeHgMwQ8tKAVoQr1HkDJKYNYoDeZ862N6JOKngY1VFfZbHDDzicuHxGhaGOVr+V
sde+dyhMBpBy4iu8TNWFzOw06LOie9TzOLtVZdJeiwytGcrNUENijJjyzAHO3cnvuar8pwm8xAfb
XLLXXq+ic5DrN6YfiCdNeeina4PjKNQrxtpKS59l1WM0EbToe8IpGZRPOzYyP78//adLmGoBWm5I
ihGRA/Y7nBdbRNREDCokve7Chq7o9M2aU4aV1U3r1dfFT6mnBhG8P+wbkeThuEfvCCdDTjWimSGO
gdFWdNbXrGlQTkUTfeN6pXgu6InuM0SZoTEMzp0/5l/L3F+gTUAB2Y0D3Ng5V/XX95+Le44XPryU
eLC1tUSGAvThmI1bOjMtZR+JXkdP2uahnxdNe9GbpSiu0G0R2dNSjfiAmHFs/MLwM+3CLo0cwIP4
EDUPohkrVOg6Tb+tnKYQuyyRqFRQxfWeaPM59gUfvnD3aRybr5noZkQN3KmjWz0iG0dk7IutDypw
Dmt9McyAsCSxAq+JMi30UBMnhO79Lr8a0ScTG9pZiMWDHIRNIpbFyDbDlFskB8rRf/aiFo/SJ68K
F6XkA0WqzAyquKu+j7WR9teDFKuvomjsHNMMaxIhTznjG6lY3jeFS8WTu3Zt3A61ibkKiJD5o+VA
R9z6nYGLcRwtMLAxJGyuqR22cwiYHtWffMnV98nEzAv+j5w6ftAXN4BbBgfnmGEmZoJK8ABKRf3s
9AJcST8N7Yymuy77bdzlkRvMY5TJrS4lYZVe9/NHQbDwGBmyCtTkWu3eSuwh5lCq7SYcesucAYuN
/oMyoPttk7aurbAfifkNTyG76jUk04E+jKgT15VpfXbxyfzR901hbiYx2ldxNNbIk4lx3FdNhaut
oTduQI2wI/TAixLIXj8s31tLNh8d6D1p1lnYcTeRCedlIhU0iViDTlnYZBul5ZY7UWVIoppZN9gA
CzrbDwwj8h4huFJLhcvdqH3qJTY+CIiuW/ukS4vHEpLzpx6gxqdpLh+sVmaXXep0xtaLyu5n25vG
93xs64+Rry33SN/VOaS3Qfzw1ARsFnXvrL1t6CiUm8qEqBra2lj3V5FF6hiWplPSII/j4dkYpTsE
hdsbrxUmQ9z7lcvacbPGn0IU/hsDFyyVX0fOKED6IG5ZBJ0BnQ7TUDU/OEakfdU7ZwarYXjaxyGd
ve9Z09nw57w4ebKqtes9Tz3cdD1SthPauXK/zJXndgi41Mu961R7pOCB7avBWaqtnqblp7YtEHHN
o6waQ9eLByNgpcfg04UTPcHkNE3cWWLjRmFrUATZpA+345wW3/KsVLeF7Q7f8m6us0tXGdllCw8w
WKrJYX0aRv9UZ1liBG2XpiKgHjtzoFuTcQ1rqXO3wpEmNsJW3SQ7x5h0Z5v4OrL0DkiQGm2bCOg6
BspJhVtwCg5StU301Z4WDYFirE7mMF4wRQ9ZfyVCIU2yn1DhcgLfXcSTGLV4QEXQ7aimugqVYHvy
umKfyWz8UfUZiJG2N2AbNjpCbLVRUQah0NW8FmVW1Zui7eF/azQqv0kXf0L8INNOhg2q00vYl8gX
7DHHxbKmUYjWbCcA2OV1qrf4YrQ+6NcLbRT5ug9nDDa6vk6D0pit6zmis76CxcZfueFWz4Yk34T/
J5QMkehRV+DhXXezmImCc6jK9GftGwrLFF2LPjlVXN9U8J0VUKnI/6LX1fjJBifOEbFQ8A6obkEC
orYGSzol3ROh7svyTivK2g41ypDPOljoT3ItU0jkgnqAElWNC8ZgFskmwX/4VW8VxrtjIvq7xRAz
zMpFmJ/dMYnuU05txLH7VD5SEFge/Dku4FkCE5mDtF2seQ9EgRsblpA9XrWenTZ88s7AT9Co/Luq
r4vvQ28k40Zli9qKJoPAF6eaeli6VHxrx6K/0xXMkqCxR/2bamXhrrpDuU5lfBV97rmpcKpN81+y
E/rHOdNNLI/tPn4AzYVlp5aK3sEERwmmuPH0JajrxbE3Jn2ZR4UScxMa0zhlIToH7hWKe0O3sVsb
oqQcImcj7LFV15Emy2mjZ2nxHFuq9fZUuexnwxw49Zw2zx51r02+kbJRRI8i2/sKlin/mM5yeLLN
cVouUCk1ITa6lDZXzvzwEeXn6PfxU3Kqc1B0Lu7fAVrk+DJ6lhb9qqHSfYTwZ+VPjrUUnzi8fe9G
R2IPX6Smqb8PTpQnF3g3tGAR1YzM/uAUL16B6PouYptO906c4vo4g3Az74yxqvod/vGoGLS6hYAm
TG/k77KJLkgAmqS8weS0u8FQ0LtR8aShXhe3gOI7w4bqu1SrNLZWZuh9AtGCZ5jW0vxKPbjCRzJT
8XXU5X15JTMTLf4InclN5qfG7VBA+wwGYfXGhYnJBUeFFeV3vQQqtgFJBCYMlyR7CBJqkxngIY7O
DQQL94PEPsMJAB5PdFe1GZozkv4oqE50kJ7Kto0e6YNGFi+Nvsku8Qaj3rqdlbwob+nMfQR6p8sQ
Zit4zatYsddmraOfyZGGZKT00gbLa4no1aZm9c0Xsbdot73jJ0kYy8r51iZuOfBnZntnNDz+1pBJ
ciGGhJKax4rBUG8y2iFYkm5Rex2tlcccBZ50xzGQEkG4FRJJZWuNRTAWbvQ95oB9XUjcf9iaixpt
DYmdtqOjzPvBMesstLFcNrdcS60TVHSXsLP3C0B1/SA0YCyLWLx9qWzvk+mub6M5XBwBfQv3fjIM
erGTHhX866pNkGWIXAydYcpqm0bX6rt4tv00TCcx6HucIVV8IY3R/zSankwvs7abPngsAZyHk6L2
b4vKKDelOZQ+/kwrYKgXlX0H43XGtxnypQpi8G94NDX64gR5vkhk8gzhlXBmhzbatbaWZoGbUPRE
8swr5E2Uuv4P0bnqM1VMGzPtLHKffG/JRvzFswJ+ZttinmqJwgTp4Pes6NFG/8kQyvo6TwV3ZUKc
p6GDPukYqruTMIJM8zhqI+mbzcbxM/PW6aV/p2XD8NhESXLroGB6lySGO19ViA4/m7OFpkVpGdNj
V3V+HExjZqMcMYJjDLO5n78Q8HlN0KBgkm0iXXFJ6Eaaj7BspxkNJDH2D/FcmJ9zHMA5pZY5tze5
dNzbAj+B0Lelopud6BvoCv6vrHe0r9Kkp6kvcyLAPmK1FRpcmmhoVnG1M1OCpJ1lzQYGu53CjsbU
ALfAnDB3Lr3p9tHp9SnbiMEc40f2R4JO2BBHdVgLTqIgjzXvs5rzpLjC3KIqrgt8AUfUMeWcXaMP
0IFTKfSiw+ygyPLLHL2JDxK5JyNs3FaKUCOIaAMTdEH3QaALheVBW+blthUFVlytbKthb2qz9Pau
WaXN1eRluUkdMOvinRbpItv7Y2cDepLzgEm6nF6KTsueMNLx8cChn4Czd6/ZInARxnnRazSYsXUR
I15SRo6ieDv4cb6dRJbPGzn6+UcQUVCwI7/WX0Xpxs+inkrzyoSldFVPrrFsRN7gM5/7oMAHlsp9
5+ZJB+rUyy4wQFPZlYfb5oeKMhltKiRyigDEhqw2CrHYIRgnt5Db3undFYLW+iBm0mW6qHKPEM3y
J9b1LDT3Jp90o9y6BRZ0N0WND29AMCWJVxLNj0OFPdajUbrK29XExT/GcYjd3TIVcYF/jDCrC1MK
cMxV7SW/RjeLeDaikw94Zui3IjKXdXCADJtEeeZ3rsvplc0kJpzo5uKhtpSgNtKU942RJNFlY0bd
Z73xqzuw2Xm0LXXV7ms15uAWsEiTQd8Y4xTGRPPbTsZ00ekHQBWx5TCGotHn8qZbpBZvFz0yum0z
TLgSOnXWb2xFFBDoszCXXdHPbr/rnDKH3QUmTbDDZM6RBBdDYk8wE/03UTWF/5e98+qNG0vX9V9p
7OtNgzlcHpIVJFnBqlLL9g3hIHEx5/jrz0O5p1tVpVHBc3CAfbExg0FjGvYqrviFN9RU4UzDTbqU
a18fxPwnWPnqxgC5rm3FPEFlRGk9yT4lg0jKlS2nQY/qZ19VbqBUyFQAY9An5Lgn/vx/h3OdoCYI
mqcwiKZcokJElNoeDyY6Lo16psL5RsuZkgbKUQujAFjLMY84SeG29erAGzAZJSjk9mcndHK7SQCU
spWAebANCs6D/L2pu/pSyH1zmZZj8GSao/j9qg4ijbKl03RcIKFLc+tVFRnXCzmvszqkqamKTSkl
zZOV5AGMeh1PhzN59FtZ9MLXphECSf0Y3mFoAeG01vLhpGIuouWNPzRx85xLquHS9lbP5O1vwNZw
3VowYQClFojuUbkUQR41KXXKSLpJm5hML+ehlGYHv7h0/BkIHLdMI+cKVLLqIZHs8raaHH3VGWqP
Yv0MvV0ETlm5qYQHS4L+kH5mRt4qtCCJtpRzgaOgx3I4+0A05cJsEBObcK0BQCVISJ0xLlH+sKU7
vH5kr8uL6cwOPG1YghhFhBbVll8yMYejWiGvIyeKUbWiu5JGBcmCpI2ROEThfN1YUPMiW+tmryrG
c+pWp2Oz+RecqiVj6UT74nBsFWuAxM4Zu57j6bJIBnuLl1DzpVHzb4TBwd2YURxoJOm3KRYGssTg
O+iQ0dSmL3g48BhJOCINBoGMNHSX5DvZpSYH1Wqm6CncfEo/0wyPz8z0sn6HdSOgryBwaM0CTIUG
fjioVCtOOs8vGOBYu4TEQmYwE/wURiQ+8i/OWiCcVgm5WLBooh0NUoIqy9GActSNVQkUspGKYl20
EA1DHdfYeSTG5E0zA8W3Rp2X0ib/1klIKnIaoJzi3pGrfD0D0r1Uxg5skh45whtUnaj4d68BINFU
XSnFU66Gs374G4e4t0uhjiFBSGm6Q0KBXC4+ilhby5Xy8/2xllU9WgA22bLRFxzhiR31IMlpNuYW
EKi+KD5iFFZL21iXHGy+BfpdXuvo4WM3j1JI8QhJFRcFCBQK3/8Rp0QbyjfwP2hg4mJEOnHU4wBb
Z5jhAilRg6nNLgt1Nm2vFpG+y5R6uJeqSvk6Bv2c+jnPDsKmmkpgBbfC/ilJsnNODfiNOqsNSZJW
Ae6zgJlf7MxeXfqRZkvlC2Whj2t1VaWzDgWIAKOcE/tTJgqK2pkoN2FR2W5cYYiUdlq1rrqg39Zx
3H/pqf+turIJ/Pcn6vS4LL+LlhMgKBgtxxjrWh0dbWrZGXGapf44A2mw8D1ehaEtbdO5Ooc3PL2M
gLTSZ1hUPRa01dG6tFIvV2xEeuX5YD9OtKfcqG2bhOhhSQnCieg6Tigvapjp/a4eApkISB+YAeyI
pXW4TMarRTC7ONbKYALaOkz1pkZpG7V9nEJ+e0rZeRw4SDFQJU+QdaYZz8oCNRT6rO8TINR3NRZ+
a2wrmgs7NadzDJzTG2hp4yH4QQuMKs5x7yChLiFJBk9aV9XhrYF0kp/HueXpLSCz97/tjaEgCWsw
PBcOG5T9wxnsM7VWWhSsAQF1sz+3zWImTEVwroLxTEPqDYwAI7BZiG9fJN2W3/JqtUILrlkvZB7p
UWRXZpeXjxB50pJeYo6ufh+OgxvgEPsxcyR5O8zqs9pHhQ+oUvbKloJxZyEVpdeAKqtOmleUaIK1
2emQyynRDpdYSpxTMX5zelQNvRoeWsgRR6Fd74xgP0NOE8Wq+ImOUX+lFIOyRgdqvnh/JU5vFJrR
rDVuZVx1FpHk4fT08OMS1O6ER3Nazm5rlCBsVMWq8WcssJKHntanX3BYjVFLHHXU0tDeEv23CqWB
dlXPdZV5dgYKzNdoWaifSuGEzvb93/gCiDh4C4BJIDCJrBoBKHSto9+otXITpPIsvJl24PQYRiNS
XwP0DcdLKVePfij1U7oxlVwMm3ZU0dgAQNQAEU6swB9x6BqhpZs1rQqu+HVVVgUsP5RjBsLJAvA4
nR/pBllWtV73SdXieqQHkeqqEJJKd0SGZrjMDK2+7rKoSXARCcdVE8pivJC6QKbnICXjdNOMaqee
OSgvTfSjT4cctPS8mQHUFY/umiDISFeLgKiLsG4zSJU0+qlsJ1+pPWiFP9sdjgIUDK3ETyY9Lde8
qYvnHnTGa4g944SuVoHLMe7Q1q7prFj7mtJf2GlRPP3AdplqYezoc+GZLUvvEn11X+OsUCkx4AyM
QtQYiYZuYiR27y/qckMffxj36CKzyH+Qnj7cdxXuDQnxpvAkmUQPg1LLK+tpOIOFPE0kFqc8RCmR
QLCJIhee+evTz0zZkYL3mxd3Qfkxzjpn3DT51Aj8EPR6E822ND9MdZBT247ybFvbMXIJUVcWfl/S
0fQE1uqSH44tTGwqHYG66u0xns8gmU5nA9IbAFn6lIiJ4Ep5+DNNatvKSBvPo3MzbsKuob1Fgrf6
3TnnoHMN2rC6lpN0tJmoiRgxh5UikrBCiuAABrx+xsPwzK5dJvVwbUGFLPpui8T5krAcfo3E/682
yM96Q1kKH6s5xUUmZFxNWZsXmzgcETCvFezGmlFvLmsjSoz1+196Eh9AE2A+oWQDfsJh6mh3DXLe
a9XML9DVQlo3Or4MFkyzj3Rnw54SXouxsqQ4G5W+4N37Qy+TePzxzqKCwajwnI8pAsjt1x1u3vRT
h2r2Bpgn14sHwD2XjvIJ1ZDMe3+8N7bOkoWikYLIEOn50WQHnHLgtBRb2jKRL8ZU/znBsT+zoi9I
usOvWkjbZEILN3OJyA+XNCATbtOpR7DPzIzHxK5hlwtnqezXRA1iFTdJmPgN/iI9gNEux4Ud6uhU
ggQbqC0BwCi0/raImu6HpCtp6+o0EK+sTi+6LZ2F9BE0yfg9kETHPVA0VNUbdZjvwa+pN6lltdZa
HSILc/S50BqXurP1Fa0fR1p1CRbm/syZMjk8EnroldxkVNsMq+hui6lEYwHBTpkefy5JOyxm4+DJ
TrWq38KaMcN1Noyas6IPG8DiBSWc+okEKMBvdTyKVhSeM913kjDU1zz0I9KTvFSPagCv2q/LUv1E
TjIU+4Lyz3Q1qskMynzs22oF7HokTWnGVHHzssVaKunD5vMMHEvxBTKlox8LAcE0Mqnbb9pkdogo
Zq24laTAahGhxIfAbzgsn0KAVhoGtW35w4H+EmyFChXmS0mr+cKwyhZrcSHm+tdt8b96J/+lLPpF
f4tLnOidXD7VzdN0IHey/IFfcieS+gHG6oJrJdZA3Iui97/0TvhXL2cD6AXHYdFF+EfvxPlAxfGF
hA8iH0seQr5/6Z04H8Bn6uQSMPQwjcPh9kj24pcIzdt6Jy9KTP8cVEIEEJ8MAUYOnuFiP3J4UNET
SmiPIl5bL9cTRbOiodMuFeUKLUc6ImmRJ1+KmWPH1YVjztQqQOoqMEOwA4fxZ5MM1ZexJvhzhZTs
g6HLaheGXv5YyzyHcZE6X/TEse7sLlA/N8pgPpM3fNMFLaqXSf/f/fdfcOTe238fo1Z03/IjxZ3l
z/zagqr5AW4+gk4W8LcFus9m+qW4o8ofeHR5t9lr0GDkBRf3l+KOYSLTQxRpQddSeYCX4vZfO9DQ
PsDQtNAwARf+8tf9zgZcXoJ/NiCpFnbvYJt5dyFcU8M9eo/0wEhpbiMFYlm0w/wyV/SCfpWufpOA
gSR+kfXTY1qKfl+P49eU0N7D79dK1nM0p8pqIjZp/MRos6u+ibNyNdNGAcqGEby0oo/V5qsO4L9z
l4e03K7GUZEmv27M8c9XU3736we/5m6jR3v0ISDKTZRrUNm0FpD58cOKCrxmzdgR+Sb+7c52DivR
beyZdPyyGmqQTCRO0c9IrR2aZXL1FNH8M70QZgSVgTIKQdlYkYb1njFXCKPjPPHQZnV0Z0Li0zxO
YMp7oQDOpW7S3sshno4unGUzuqBzbyfrSgO/7km2nYZbidex2jZqO1XuIMtLr2MIKfNPVZF+DrpB
vhyyHhqx3QyxgBga0xVGrTH7U5+i0XKdhjaeJ+aqBo5ZtOmPEphgvxpCC/KNSKcg8Abq2cKtoxaA
SjxSosR214yNFfWVLAVx0SfCQ0Qa3EVPPYaqAD113q46LO8QChhSzykTbJwaixrhukGDGJ8DFvnj
aLX2J3NR10enQMNDMlYih/Z20TSp22a0abamE0rDurOH+mPeVZN9aRjofm5o4MwqjaS0/GlHVnVZ
zY5xFdc21td0K+sL4F31l9iKcTeMkHZjkijH1a4NLsTyHM2ZtxUdrS/GPLR3vWi1bp2OatT7mW33
N/jVECMQqAzCV6VZMld4vcpIWwBRn/G7DTuAGYES32ZRr9lu7+Tzz6Ct69bNxKA9V0ntNHxEOuwV
TBAkL9WE+oSnFfQNzM+jFTzm+EaBxKTeFmOufqwGcwA5lhacgIFfjM55TX3BiuXMNWSQMzSytOGe
Cn4LTK9BcGQNTQDoShbR9FCG2RLADnsVBbsqMj7aDbR6ehyFXfh21mXhWql1488ca9AfCN9NuGpI
QpD1NHmiUCRjf3pKTQDjidApcTpKlBFzuFpM4Qqk0Xg7kzq3vpTLceXTVbf1j5IEbWozIstdX1V1
PD8P5chudgJb0T2ZpLRZsxPlpUfbAfPQ+0F8G8pMWCveTufLBK6Of6dTK3fzPsEEK4TujghcbOg7
te03PLImrmHJpKoUtoE00odNzdlFe3wq1vIUVMhiIUB5wf6bUKesE2MjIVyXeGkkAXdI52B4hBZS
D6s6s7s7p1KawpP6tn0MYsW+V7RxHvaa2sSfEWSyKBDa4/BVBxCEf7QklaNb5jW6D7SRTHGBC7yM
slZRls9S1Sk/Okm0NHNEPm2zsrDtTTjb6XNuTO11ZiXF3lR7L2moq3IcHBUvaA7xlRzUw/dMhOal
kenxvAlt4Cm5bX9pKak321lMwX5qKxZbSOy+oSjbH2lJd/bC6SZA0o0q0TBUy9gERCnjALWyrFz5
PgEuUzZSU9mfna7r260QowO9riwzMFtOT0JHmGitqH/2oJoCUVieYgT0KTsiSW2V9Io2XUxAzelB
N9XIJYWS7TOac0Dreubbt5Guj9adZLXKChNI2/blui6Q2+XuBq8jq8jwNnj/WO7shE2wghrXfEe7
uXk0ACLARE/l4DLs8yrZZLIFUrTT9JYMmioWykq8VXs8LTnMoFW6zs/nkFoOWDSAeOpgTd+TQC3y
VTBSbiB9DWliK5RZkEzE8FsaciV3o3FA4azXazSAY4lNQ+Wjbh8TrlbHS9RoAQABQUat1xCWuWqj
ftCuZCvLVk00OpeoAw4BEKFgwVQN0rQ2EZDR3BGaokFwk4b3wmnj3lM6Skue0tiLQZA80UAURgvi
imZ/AJAvCtCZLDStQwUcITbhQouOlLswUPRwLZCRzcF7KPhhmUkJ8BkMqW4BN1CyaO0YbXgT1XPV
bqUakqiL471lU3NM6BfggTp8U9Va7CED6qC1KY38VDva/iu5T/sek/F4yH6akZipRxSq6dpz0GJB
QLMGmGutOvOlJEUp9tCxSbpSqvl0FQ6qnflQ/cdviZ1AnRvbsgNaNeg/DLDjqMbZBH5T4CyMswik
iIu0vrpzIrO9Gqp0ehCTlqZs8ib/hCSifWuJRP2kBmPzXNuF+n3o87FeJwnaf5B7O/wug6axUmCe
EK44YRrHH6l+s16lXNwdD5YIb2NwD6lHNy/XXZPd5SZLQ/OjXbbNtwlhTGuVd05TgGCbkCshv2on
L2qt9iHSrdhxx2YG1tT0VLe2gSTRZC2wZ6vWNspIXyshxwCa6hhNX6qT0bgKBiP5gQUNqRaieh2I
EYp9sW8j7byPAkAJbpq1vX0J6BPAp875uEMxbpQRk5DQVqqGyZ48SW07bbGVgHQfssVw8xkQaE67
iCJNb+hG8lGtC+duqNt2P6Kt3tILGoK7qSaoBpcqMFlSqhw3t/8Nj9tpkaOknPEqVjtJz3bfkHr8
Y/uUPuXf/vuP/9P8eMobCBp/fMt//rGvMZP6lv/x89sf9NfFt9dJ3Mtf+1cSp3+AcoMTFB1e5NLR
oSQa/hVCs+k+0GRHHBjxJzoTOAX8HUNL1gfEk02YP4TKlEPURevyryBa0uUPyIIQlr8U14jJfyOI
PlLDeuFvwT0liueNJQA9JpXP9NIhzotLORF9SmO/kFVajHNQ5ds6x73xgbZUWXwPF8oQF5uk1f13
cLRqsYpVCwC6+2qC3wiGj5AvXGMvRMvlo0keCO3JK16XUVVTnRLbAYSRCmvkSau6OvB6NJ3BzZsa
0ik/eLnsVqwLFNA4LpxTp9lyXDUp9SMLqg74QnPm5gpqxzqDhDnq0mIKBE0XW/eF40H6gbvB4a8L
nSx1rF7rMASJ1XH2yqyr1MuktUS6QVGmR7o3F7UuYi9Y4IOzB/jLru6AvI3OGs0cyfqk0KmUz/2u
wyokvBM2F1VQuvpARAAhsJMOZk2rtFwyo8t60cDE3R4ppvEj5s6d2ayqIZUAademOssoL8hJXv05
DpreXySKE1k2PfY4oNm8+JbhrSicvFJ83cSOfZ8Rqj4qfUKdyU/qOBK6V/dG1+AZqUwUuv5/3TP7
IuO/x3q3Bzq5/1Y/93+iKu6yj/59lehj9PRDtNw97VN0qKa7/Llf94zzgQR9EcY0wM3gUGkCI/p1
zSCaS7lnaX8shXJI7mSf/9LGtT6oFvk9HrR0AxZhlb8vGd36QE4PMAWFiyW9163fuWVeWHIHqTqe
C4uIDUVjYC7YHRzuz04ewJXVwIVLNav9js11Nbf6LQ6EJClB261DI9VuhFEjeKRX44qI2vK1fEow
AejMvZVorQ/zpruei0YHZoVMdht+l/Tos52FWLASBXuZadw6ZjJABSnduE0+9rNwpSipHxNzcLDH
sdWLpCTDt+MScAto3mFVaqjvuFUU4DYZZsWzMNLS14seT6AsBeEmdfODlBU5wG7VuijBHJAmGqCe
Qztfky/rt1PVYFcEPAnva3En0UF1bRktFDRiUQDV4mjT5jnGM3QMN0GF9btedX/ZU/9W/er/5Ugc
HJzNU7GIMTfHp+t/4rmxYB3++3Nz8zT84X1Ln36yPgfvM7rh/zo37PkPqHJA/aD0svR9CQh+nRuw
Fx8QcIKfCwZGXspVf58bSbE/kFryZlOWxRAWFNXfB0dS1Q/kGSCsaHeriC7yov7G+7w8KP8cHOBP
8GW421E1g2eN8NVSOnqFKShsqw31sAzus/L7EPsm2s3FmcfjEGD41xB8J78YMc4TgKFU45Yl9DG4
1yJ5FZefWyda6c43Jdy3/Tkw49ED+muwRcSFMjTX0ktB8fX3BFRkqGkr0v0wucKbbhzaF9XGVpBQ
8jJ9m2/UcxLGb30evF3whDyQXIxHRFU5bpVSL3TpvnsuvhYP+k6E7tlBllr38TI5i8w4PTC8eY4R
LXCBACbmBr23mBIOJhTLraTjNTaH5yw23vgehMVAq740cDEQPNwRsBe0kGJ8cN+i+iPpD2X62YTS
rTqNa0bKmXDssDL5slzEpahO014FmngM/bXqsVicy6KdsPuVWd8iBPfr0f+3ypXHG9wgmqK/gbKR
rfE/L5p0rzb40CYiHykO7cpA/mirN3Jo+KhFrl4d/DfCysP4iC700SjLpL4aRa9Uu5/COdwF/QoB
BlN7DG7NNXJKyIac+aDjKVuGWlojmGYg0YT4yeFQShN2ge1AZ2zKvoZbua4M9ZxnxZFS36/vsV5k
4BGE4sk/ivcI37ScmFjs6p924k+jh0p1nV+M34sL9bugmFB4gpLHIyw8fNqGc6afx9v95RsB8ZCf
IN1LXHH4jWqp5XmrFmLXpw+TXu3EUGwLJfkBwfHMwh3lJ3996auhlv3zauWaNootZajEzsEnDymL
e3md3VZr9eN4nf0WNOJ0qKOVawhtLUorYqeY/UVNBSSk8vH+Pjw+vEwcoGYkGIDzqRypo3WTzU7p
nLTma6gAw5m+AuS7AinhtYqyFfm5u+/0cC3rg7QRFy0KMMfq7U1jaCVA0XCHhtsqAYRAtxfCzPvf
9NYgnFtjUbZa5OJ5J1+vUCdm1Npr7ghEZ58ldTsb8UOELOP7o5weK2t5bslRkTYAmnU0SmznsqoI
Veyq1oj3uiISj0YgTNr/YBi0DIkIlqz4GG0PjKnWStsQOxs+7TRXZEdW8XvqSMtG41sIuwkt6JQR
rx/OWONQ6u6hPHJu6lWX3og0om8Qb377U1BMVGX0IFCyJPw+HCUDlQJYYYh26LGTwylQYqRzsu8v
MODXDx+fcjDI0ae0FdgDx2YQ//p2r21VyvaP/a3m6164/X5/N3uTL/uFX17qV/XoFjv1anI//Qff
SaRFrZ82ObHX4Xcm2FeIxWF2pyG45LZJcRPm5+Ru3th9i/zM32McnVvRpJETyBUrpqdbe4I0dg4/
dm6Eowxpiifc1toy2g2tXa+E0fn0gOIzR/XtQRDrA2YO0PdY+n5o+oImWxft8qTexug7iHz7nyzG
PyMcPbQt9iDZOPWMwAWHrRFV5DNAu6XnfBBrvWy5F4uoXx9x1Pa1rM6J0ReMdvVa3YxrczP7kbsH
HOpHT2R+1n30cPfD2gz+DWpX3wfZDe5tT/8tQfGXIwyBDBFGZHyAuR2XzQwx9G1NN3nXJd1FOCcA
Q89B8N9crH+GeHkZX718IVguSURTtHNubTsCSyit318r9TQq4vDCtAEdLXN9v0AaX42gV3QFg0Hj
8H5P/W6Tbemnborr5Nq4CfbW6seXy63ls47mPT5La3VbrOuNWE3uz/d/x5sf+upnHL27IoubMEqU
aGebu5zikhkZ/vsjqMsdcHJNvRriaFumijLjm2BFOzzhN8Hl9ETXpzK9uXXDleWZ7uTnK/y2Nmnn
J3ChbRci8jr+/SdMBw1J3AZ2QSMVObyo5jbGWnwwol1oVpuhg0YsqVXw9P6nLn/JyZdaFkiCBRxh
HPNI6LwI4ngzwn7nJtBoXkpXU6d5BaJo7w/05qq9Gmg5pq82j5IvaDQcBHf2FHkaZOTs7BBvbtCF
g0LtCnYeEczhGKPI01njZdxdf88u07VypTyGEK631oresad56JV4qYd951Xop17ndu6nYUst+2r7
H7wxBPQ28hXQ8KhMH/6QRTreEHMW7/SiudHi7GaEw//+fB7VyJYrZQFzwaFhUhe/4qN7zSy6aI6t
pNmFeW894UjS74DotjXdeK0ZPEMfxi99ZczP2Gqnnyc8Ab81iZY+lHofX5vaqN5HqLJd1toUhm49
SehgFHEf/LBHGOvY6RUZYIC4ra67IJafAbZPP3ozWzjqZSquB9kI6GnNiobThc294Iq6lzL8Fxt9
jzV2kbhpKuWfTAhq16qJuZpr1DCCEBMZCxAYaWnTx5InffQcWPF0uCMlvwlqGPFuq836/Vxl4tpu
EANw5xHF89XYGgn9t7RGU0YdekCRUQ300tcTHFFdpxsh4rV6MCOGYyjF54n+YsE/LqZSMRowVN3G
xn5+fxFO4nPExCgFwePg+Cy4gMN1znIdnRRYHDvVCG6m8r7QjWcHvYpB3PAW/O4bgh8ByQDUG+SK
gYwfXUpzFCViGEOZwWQ0+lpXqs9cBi+6qge3AR0Udi37ish8AcAffo9c6iplTT3ag0NlfaY2Lb+Y
MKB/FtPilm7ruXxPSwfYvjFqtYLDumFdAsmLEalMwjtUoAip1DZREVyQprR+6EKwUsgz6NafQRuQ
acIxLH4GtprdQYAtn9vOlH+iDt59xSCKqmsQABpAVWNExDXr7LJayTPEGKS0jeTeRN+pchWa8JPb
KMAa0L/NPtmJMz5gpg5iH12iCKFGgRrCSgpyNXfrpMyvkaJqQXxkCkCNMSINRkspjc4xv45aURzI
hf0GIGvhgrxU9A4nD3RBI9qqj/awfqdr2S6xnVcQ2+nCFG5yNKTtV9NqpEvU4GWvDULtPszDH4Cx
B3SAzGLz/tY84qb8+jmOvpTOQN4p8EeOfk5Z4D9QFck+gcewrjIl9McgsBcNyXJVtEp4RbE/wVrC
0nb0s5Hlgbv7oIGzUdxRRyELWEd/UxvBeBk0pQwuLJV2ThlSnLaTnDLcYO2CIF1Lw1RcIxjXreWx
UtbpZKBK0VuF3wzdfA39zEEQANgnrHTt3B245CSH+xVdZ6p1NjRImELm0X4dWjmsnVaR946VLpcA
eivPPbIXiVuib3IFwUT/kpX9fKEptTQgn9zqnwZtiiEdym2OeIim7lG6rb915jzdzUku/uRdUfbN
VGLQNoWKOXlTMZR3bZbxKk6EBFrvleia7ad4qD5BECCOs7IuuaZfoUQLTyyAYO2E9hO84fGzqJva
Qu4uj576Amy1Z9qikz0BICy9pZXfg3WSpTF1OQPhUxkUzqOUxM6daDr6/HLcq6g7gOv5DPWr+jGN
UjBgzlHKf1ZUMHcDkiDXatJ1+gL2kfDNSywUBt/fSCc1WDY07omEfjYzrZ/IaU6WGVVBPzj7roFC
5bdmXDTXjRMg6tYAMdt3UzJFfiUaiGdzR30Onl5j65sZZFTnBVPQ/fn+LzoJJYCRQtGj3UvpDBHm
44sw0cugw5J433Qx8EegMn6bW+foEkcEtOUA0R+lrUzlniLCSfYjhwjwGngT77EaB580dOZH5PF6
vwxlvENpZ2bOKptCcxOoUcuD2Y63QxbkXtRMYHLEYNw1nMH1b387SCOEQOkbUTp+0bp9FUYVbSiM
TBvyPfBHe123hbGaZwT03h/lNJKiX6HrJjcZRQ2enaMkOUsQrjKVstinWd1cCVMObmwUFLf2ki6X
U7KDiJd9VEJLX9EuZt2lSFtloYELij4mK+ShRhcaXO6NKcqBQyBnW0WWNH/Oknu7WdxKhhE1XTMw
th3W9Nte6sur1sCTGCmWxpvxzFzxxgOpCbRztP0l+Dq4NJZv48UGg0S/hmvj8GIM7dCorKYq0BUP
Q78xLVzmdJnSbmKc40se8o3YQgzF5FFMYxfRTTi6g9uZbapXc7G3zTa+coLYXFmlDFwo1ignp8BB
sz5N9o4SOF6J8+vF+8t4clCW4fHrgACtUqM6bqOaZlqAuGzLPSGh5I3mGNzIIurONITUpZpxPKE0
FpbIBDzGCfe7LCO5wcGv2pczJmFDK8AAJjMclaRC21nNonaNuLd8H2YBMItAua5hmni9oktbNU2n
y6ybEJYbE+USsCLMgCSyntFWiPEkQAEsJ34VvN7oS9pyqK7HMh/99+dpWfGjD4CotPBwIUepMMQO
d4QkZTlWrH21d0YkKhQDGCwpPFKxjbFrSxSRsbY/M2knuTRpNHn0r2ERbjlKVZDpELzbc7VPJGBq
KlTArd3O2mpQRuZI6hCCLFEJm5KzxihvfSzaLCCFLEQkeDQPP7ZVnV5F/6zeO0mmuHbQovrazHO6
0uu89BNZ73aFjb31+1P8xlZkbim30fbia48VGuQ60+VG0ep93BQot4FY9PRFO+r9UU6P9gKJpzXJ
ySOKPTYvQIBEb0s21z4ccYNEXul72y7v0ZCc0xU4nUWEmFlDm0eIDOyYF9mFDUoTwtD2oEwlUpg4
WPHWz5tJyoA4A+vyDUk7a7+z7IrDjcoWpQRD31lRSHGPNqqKwbhsDoW0j6OxgChoXKB0EgN9bnyz
HS5bx75SRLev1WrdBnaFDphx3wZ66SKodyb2Ol1Q8lrK0QCb2MeQeg63Ua01eqSZo7QXLS0lJbae
xwgHm/fXc9mLR9+7kCXRU4A0SeV7+RGvXrtUkzO0iePwoYYkuUJMDiSVGka+VtjZChjSOZHo0xie
WOelGU9eh/3GAn55PaA96bYk44u7byLza1FpmxD1v0XMBILkzkBzsqHekwMJj4Cvg8FVwZlWZ47K
6Ufjg8ABhVSNtAdArcPfQEGIlBOvnb2WO4aXq9N8ORGeUI8vpk1cWPKZV+LNAA+BhSXjA34Ar+Rw
wCzn+eK1tPciwuLSF7OqfkHwT7uD54BoBW4M+b0+zQ6oVG00ZoCnxSDWQQSjs+XdP1fIPO3hsQjY
riz2FiwD4efh7+nh1JfjGDv7xJzadVNVgNKItzRXqhzpuqst/ZZCmHSViXi+bhZR4rLJnMf3t94y
y4dbj34pbzYUbRYCGuvhj8gqQGyWUTp7c3HDkUNJ8mABPb8/iHH6dNLMhlpH+Y0OMBHC4ShTLeMF
BO3mIQrKnrpBn7G7bQzpynpWZs9I+/ZCnoSib1q90wdkrqwJD60mL+ilRrHpwjDovwPUh3QB1XIM
fRv5Mwx1I5VeFwn0rZwWxpqcPfmMj6SFfnNXUuMWCkhiF0ls+44UMX8sRT2MLr2R2vFx3Wj8CRuk
u5jU6Fad81r24dh2pOFS1F+oXSxQn0wC6U8SeTVf9EWdL5EuaYD+FavMvcIwy8yXkkq61+tZfUAD
KqPG5OTYiTQiyPllQdmFPqQOo1k3caRNbpk4zu0ET2X0uAkkE1/04j6VK/nn+1P+xm63YJmxpbFE
R6LMOJpyofUmWrdt+RAC/l5Xjlx6zoIGdQGkaZ4eY0FlBGmxteL40uinfo2rX/JQBe25tt7pDkMA
AFTQ0qfEgnMBGb2+a4qqhD+mlPGDbKXh1WSGpQuKo96c+d6THHnRGSBTQhwNCCrQ4MNhZKORFbSu
4wdIVfG2imT7KrSQl4TQn1AlDJJtYEfNKoJYcq/gz+Sy0c7JqpxeaQuSmRI20CTIpsfU8wL+DFIO
ZvQgO7VzTTN7fBjGWr7JCmevTWNdn4kD3hhv4fuBguK5JFM8iq5K1VaTYh6jhyxRJF8SYb+d1eU9
RHBjbYTiXDfuFGBBNCDDUCTcphtMgnY4yRQapLGJWMuxyNrt1KBR2DV6uMIEFYuTvKooleKVZziF
6Y6mk66LwNZ8KehVV7cL4Y1WlO+GsW0uBOw5PyZ1OdMHOw04l1/Ia0I+R/Z4PCW5bomO+lz8YCss
gVGjxDUxvEfAqW/heI9oxXXVQw7P5MxivLHP6bICg15SdpBzxxuwMqpYm+34gcKZ2A6Eumvqm+ca
/m883YgAALReUO5Ef8fdKVPIo97bJmACZCA3ptwqa7qk09qgYIFwRaSty97SkMYx64+T0SWXyO1a
fi5kzR9AbvjvH7tlwQ+fD7IuC/AG5X8wN9bRLVPBYqulPE8ecFi4xUD82bThZgXhl8CKb5qi//7+
cKeBL9Gojh4d+NNFoPDoLrF5Ka2oKJKHYTbKK1MKjXvJnj9TSFXOfNhpSgv8kQQaZC7wNUKGw52O
SquRZUjrPRiz8zUJ5fbOGaz0Jh7Qm6yVZlgpgTZcZK2CYa0dmWeizje+c+ERA7Z0oPPaC83h9Z1p
d3YRJXQ6H6zZki+zmkJkKZvVysqMc9hD7UWL43ANF/wzhX2gKvTyj8UlzRLx4tkJ6oeSI1pu5R7d
eOSw0fRFZjRblbqUlFAYteHrbEyavAkkCqNoMcXFt7xI4+7KCtI02wxRr2Z+OZdYSahlYez+L3nn
sRw5kmbrJ0IbtNhChGKQQc0iNzAyBbR2OOB4+vmi+s6dyeyZKuvltbuYXkxmFoMIwPGLc85n+EN2
rwxtyxICsM2dRdA8q4piGZ8XU8NNps+5lWh2W9+5Bd9EbI6u/mnIxf5Z1kxMpNGP9snN5vxzrVJB
7Lju0Vl7MCVg0ACATXmWqQjibPSL96Cb1bz3FrR/C735l2/OQLuJR7bv11nZAIYrEpQVD2jSuNY4
RqL2lrPVt8FyLTTUY5rz90LJoOExaEvruabZmcOgTocXsoZU2PI4xvlVx3bSYRoIsnq0bSKpyCHG
2XJ64UZyqQn56Zzh1nNmx9/l5ZRL8ovM1Lp1h7bRQtwZ9UH1fA3hddHB/IwS7+jNs3nKmLc+dwPJ
4bTh1cI2YdY9/Flw3zZjZue0OVWdzN2sb1c2ATDyou34/+hIZpaw16/SAn3ecn1fYfTsI3zG+Rzp
aqGg2YTKKXO7xdsHGsuma4YUNmOwNNtlzCrtfQDgKqLWNiRZ8N5gBSGLJuXHS1ea7Hsca3Bi9m0k
U1Mx2nrMIKxKXFzCb5tD+H2iJG0uNMs6de81glYEtWpJoFgb6IAc/Ks3OZ5IqUrjKncxgKZybN84
qTEpzuZae2jFDU0kHRMxPxTLoG6AywRfBWPlr1TazS2MgVznPzR2buJoGemz+tJs+NdaMy3i2XaK
YxHMGjLTxi5eeEeYDbHdPla0qzPlLqC4bEOv7uiQuTHa93qby53omJnr6zolHAHOKRu14nkLDAFx
sFhjc7MdUsvylBg/c1nvePj0/gK+nCwQ8pTsNi46rxoBl4/FI3kg9ZOp5yXuM3fLTvnWNrdIndRn
uVUwG0wsRf6hdOZNJ0fTs8CCzoowOQgFPyBh43GE0Zo9j0FKrrUO9+FB8OC9z9A73vsZs4wmVP1j
nuv6PNpgCcI8AzS8ksIHx9ydsq9BTNkbK0sN+G7f6vfgTowuhKjyYi92tTdqnOrxCEqDh8D2m1ev
s+ebwVX53h/6fA5tc8l9JiR60UTD1KvXTjFT4BJVm0viok22X2a27kkFis3SSl3zVk798NhVpv4x
TOMVwbwV4+Mwjt4UjhNFOhxQ6dwGohhFVGLc3/U2NNikFHYyKlG9KNOWd71REO+otZnoL4UBdOUa
HANPdXWX4qMlIfySbW321ZLSwrOvuVZ9qqvi+kUHF9n67h8p2/CRkke7Mje0bf1gi8rkYPOJSoNN
jL9/rGs3YKBmEM+YapV0w2zt1PfBD8QN4ADzgGufy6AGmKDE6MSLLPRzteju93zEiYpsdLbedGtb
Lnwd3HkZoz8nWXFc4QnPOuu14M+mONC7wI+K2p2fN5DU9HXLZizRJILt+2pUxmX2g/p7ZgakmtZu
3z8FWe096+m0fXnOarP3I9QEhK/ENJV5GfGjVsugeOi3nxJzxdRod7LEqqw36lDZ6fTdZXsS27C5
QxM1wFtmV+6ALRsXWmgJ37rVMjob9OPpcGoqW+i0dwUZBcI3VBeSw2SJyPSVTt7ekN5TrS1PBP+r
18YY1CloqdZD4nxcykmmhAyz8kH9KP2AxPgMs0bKJefU7ztz1bAYW0AbVvLrbfINBuImqV9K4Bwb
9x5nXGGStu/I8qH1q+KMEaQzYr671scULuy3Ebe0+pvJ478Komg4GNJSkSMopQH6rVa17ao0g9kY
X0wTi95cKvdhEfYnJKjxzgnI9upGvNXW0Bb70sJ7PzbNGi2NVye8D/keXBhk8yAg3y2S47tW9aGf
vCBEx27e4aWQ+x7h9l5CTEgWe/OPOND7R6YX2Qmap/ybeuRfK4I/kzACnA86UYHBbyP2klN2VYEz
vsjtmhyv4HsUmNijGX/P3wxmrqXNb/XANXTj//yofymyArPT0Qx644ua8yyxisWJwSP9e1Su684A
JBrzNFZPUKRRdvxa4qy6natWd9qXVOs/FxnMl8z3h8giAvPnXxeN/8Pvg0AFFT2bLoSyvy9CemTZ
c1a43csoiOIgjdAGcmj/XYDw//BTqKCuBTnFFJPP3yrhAuTx4Mqsf8lXjlhRQ12qCET8m+/mX9sb
orIogANG2n/6bH69aqIUmjFUanhJXWAd2UQQLzZyMkQCZCFlrQXxvMDCmDPn73rNPyedv90WAZJZ
WnjqURJ0fqu9x9W1KuAJ88vV94iTk2LyAGgmS6or6CbWOw9+RJqKugpXBREHhg4c+ki7Alrqdpou
U6pXt6ZdAgdaHMa4euVtn1Rw01F5kyd3LbQpO2RvMXb7unHEJaD48GIuyIxYZhmLl5r0GbBYJl3V
BDGrDlko1fk+91dX49Se6ioiCFcM+N6N7GF2a1f+zfX//VsmF9qFfOcyoeAE41r8ev0VwB525nJ4
rXhTRN1sF2SUIgP56zv2t9REn4EgPSS3LAMz9lpsL379MVsnHKHMVL524Uc8hFMI9CYimC38Cd49
+ltJx++Hy+8/7rd713X7Il1dfpweEScfUapFRaIlnOX8rDI56WGx++vf8NrA/Peb6foTWSsgw8b9
zR392+KVQgB1j50tr24fXIRFZW715VddzT+0qfubwe+/fme//izz14uZlqCcTdhdr7I52863onz+
69/lT7fZX/0yv41hTGNhikgK9etNEA5hEIp4TmR8/LKjOvRDI3rMoz2vltjcATaK9fBvDBq/jwTo
3og7pE3kPafjS/pdMYUVpHOhsK0v1dDqRpRWnWLMp4gZjvrKnE5G1SMp69tS6EkF3QMvZ6XIs3FW
vbahwm3OhRgowGF/fV1+g0Re0dE0kzqSCg5FFAy/D9z1schTrRvUS9oU6x+zIeawcmhlPS0HNkvE
K4wNK330OqImcFuJI2C8FEjitFxU27u7ORjHyzDIh8WY6rNQo4jVoGdxYVfV419/1t/ukT8/qgU0
kz0XWeeIgX69Rzb6S6o6d30JNk+LZzWgcYHKE//1T/ntrudRRi3Pm5WmHrcfuTS//pTJlpaGPd97
UdTaD0Wj6VHVE3daMXY7pO7S//Mc+bccsP+r4/sXe+ul/9E+ifHHD3H72f+/4HG9jh7/d4/reV5/
NF/dPGb/PYDCuP6jfxrD3X8QKHZ1f1yj2BCWXpcv/zS4Ov+4Tpgos5iGWMgndP7kPyPc9H8weQsI
fkOVQprA9Vj+rxDBq46EDDeS/65frv/v2FuZCP5yPjLUxQ2OH/waL3cduP4+6FJs4zOLNS+CKSFC
a15VIhqyPIOuHr8NfR9Ea780h7xsjAeFRilyBs1KSr1s4txoykhWG9E7KdV+MfomycyB/xqY9Zcz
bWJPV7LEVp9ZYZCJz6JxP+Evv3aj/U6TGuWD5e2gV/1k8fysK+hfbg4Rzsh7BKmjBR+yPYvcCU6e
yh49zf9u2wUYG7sfjus2eNCIcy92eSXzokZm3QZqhLyTfg1rsLwLY1SgsPLiaV0KBXivnMk5071b
wTyNOB/Vxi1pm3Tx5py0NJ/8nlMfqnbadn5m6HGOXveip3pwfV7WczAuE/DeqYwn0e49S734bfqR
NVKcIJg85MhqaKf5lFHgyGFfOqo6zVCAQsQXLtJL44M0vwczJ/SX9KRvIK/qUyDqkpFQl6xGeuPn
6xgiYvR3bdd8OcCy9wWEnKgds2FHg5GGy+RuO32jmeLLGcKhlwh7umyOOuYF/Er+5yJcE8JbIeLS
hVSzrk12Mwn/o5+gx6zeaH51erk2cTp6zsEmCuCGjR+rJ70zw2zxXlq9luykGnVbK6FFvQk1r7Sw
TxoaKwVVb8fG185LMSFLHMbhDs6XEQsfCi1sxiUOzPYRJ7NDcw83pm9ZitCQ3dYOklWIowahc7kb
DuvERqgfXy2FDzglBo7/4cQuguHFKnmh2JlSkT47r8SlPusy9SPfWbe4zuVr3wuxqwx16ywTweD9
Ot8xlRnCUSg/4koDc8oV1ChNHYoUGbadsifLDfkmls6PbXN4mowhDdUkb9n/ibBr2y5BS8Hd26td
31o75/oJSr/+TOnlqO7OziBsBliU2sOQ320yreMpNb90hGrJPJRcvb5j3qC/z8weiSnQQsAMUKIc
66ZmDRBm2XWIGBhfoyQZr263C0Oll813d9U1h4+mVoST81Yzj0Nj4K475fhDIqQ5RV2/Qqk1WzNp
rJlZZq8fUOUSJZLa37PFIV6pXd7cybYJ69S1Yz6ta1gTa03I9vxObuFzn1+37BoJuEVWWvA0GD6w
xYuVDSxr8g/sqAlmS3v32A2eufLJC7LnO5IXg9om4q9fp6PeGgGksPGdyCc7RCRnkLzkpYdyhosw
CnnS5bwepLCOeun7h0BZ+x6G6l5yf73pYvwSYOBjo+3muLt+CVluLTtXG9SukP6HPmfffDm8SCIQ
mcRkKvZrfNUTnwmA3BbsjbljdenxOWtZ3wE6JRve5kJ3k3dTzUZwlGa/nVekoKepNYniClwgOQ6x
79bKSJSkbeKiUkLIfL7XfDX12HCrtxGU5463O6SVaXmynPK9KJZEbP0W+6a09ux36zjN+yqUBsF0
nI3m3p5IW+sc+J1BM0ChROrn73xN3KHDTxRWw0hsPq7StrcOTjEXu6FHe58hGuKqVfYjvYfz7LWt
H1fZgt+H7TeWWk7/2DDUTWOJI4PMkUfNLRJYvVtoVhMRmLJ4oA+8AeTLqaIVRtR+2su2Pg5ZfUyt
3oy0Gjxr2mxZGGzMcRdT3AWZ+hrTpdpr4ooxcdL0e54VFkcG/1d4L8hrCAgbkIGZWSrCgpSNufW+
8ACcawkBdejgt3blYO3SdHirl6CKiU+EfxZkSTPoXxtC333tMQSa6jLdpUSg1fS8YafN6qb0NCde
aLR5fPg8BtOKA+HKPyrSskO9rq7USnm7misieHLhrnw6a6EWt7LCS7wU0NGfL+R/qzb5/zKd4yqO
+N8rl9uu/t7Jz1/Kluu/+GfZYlGBEIdK12QjuGQE8J9VC5G03Niky9NUXff+1x7hP+Ns/H/YFJxs
kiyHdKVrafJ/qxbnH8jUrvk4+PXo7IFP/BuhHMY/hzb/1QmxBkQbeW1aqaTZCtLB/lrgwjy0xiG3
i1h35Y1ctGZJ7EmJh/K6xkD2YQzansLjXjNtH9m3ZyRFNcMnXlxxqWy9KQ8k4emQ7ObC76LKz4V5
cFS6PrauOhFoV+40X363RuLshCiHnT7lFQP+jPNrWp1X3eBk7sb+xuyV9kcGiHJPcVQ+brK1Y6+1
bx1XC/Z1lU0nffJnVCXaT7Nf1lsE8E/u1H9PmUhbYD4orng5iAUV+jRL0vOHYbNPOcc1NBhzfsE1
lN0Be59ij9RQ/d4pUJfERiaLisCb1OQEGohd/9YxSc6fq82o890ClPRQDVCaHWttnrdm+TC73l9D
YVLohNd5fRMHQ6q8nSED/cARywS7VQz5zMzpUNBvCha626lbaQ6vQjXauDdNRbpGN2VbInEGsbzR
PDtku10cDe06pHVLsq5gFhP9N4kXs8nNNz+b7fPqTiPR8IHBH2aKbFhUWMxTpgEZoTWD9SLYii/s
swa1V4QjyFteq613qWVToyFeUxdu5JpeJgjNX341skSzr++KHiY7vNP0gmAwlzDeA+fFaQjtIEJ3
aLQEd/r6HGiG8zDZNXYVgRPoG2NAQlxg7QRXyCaIbWFbVFhQPJNaDySejXmZP8En1Od80pyTtDOb
XdrAkKsO7DIZ/F6SMzhWx3LmFVOMY/tRpQ4vyKxiCeKM11rP1ZwbKSqH4mrULqLq3fm4BKm88ZbG
GWO6AoZqfPgZKYPIJjKXJlUNcDBN91EF9wz6M+Q7rQziCq/9h8mKI6oXrIRTZd5WclVwMvuhOE9l
UBxWCbimJGGJjSOIUkdbcXC1DaNzH3m55HEMTVjt4TBVMyz0ItiJEXcYBFm1m5r5Zu38t8xlO1aT
hBsqvWPd2C6YUIp5h243zgZ161ZXZDjKuqTzynjpF4flXsqGLSUxQfhexAiffLNyZyt2c8jRl2jQ
3Ic0NR/cNfPO3F6xNV6zUyGdJ9VGTErntxI89pbGTru9Z+tmsuPiboAMqfY9gs14sOVucwkQJjQH
bTc+tHjbHDtee704Us6fF5GeguphqVvnSIYshErk4aE1OU7cpkKcWCxf98GzdhImQsOiCp6cHIwT
bmLmdjME+TpYxcFZ61cDeYktTFAcgVEnXW+jwteArtE4s6gVU4/VxzXIDK4ziazdK/mS1Y3md5dJ
FRe1pucU/UnYSbHsgKBEGckjTocXX6tfAr0tXpauLo6LXcYktL6gOHPPciATt/WB12ejSVi7B385
t4qfW7k1GACXr6333F0t2SqMBimkg/fAJOWPLJD1LYkw3CHN1o/x6MOtmdf1Ie+3/L4dlDpmTUUR
pfRd4brul5DXeFqroRPRRnK0ek0cBs3XX73G4glsW+dl9I1GknvpRSZ+r2jicfvppNctL6HNxCDP
cjUPTaZ3S+xWZRtRecpdP3VkjqbFHW6J3LxyMlP2L+Vq5wkZncSSbD0cJXOeeoeVayUuLfocYVRw
UmV6dtVCoO7UOOye6v1qNVVE1urDJrXtgYxmlltL9mNe+u5U585ygD/r7mvd1fRQmW5/6DNP3RkF
WapWarg3QzccajaSken1mFFRtXa3xbJZekieZPDq9C7YtlKrcVl4xQqWvV0RP7YEMe+IKR1Ca7CN
hJDb8oEbBfj2Jsx3m7HWsePmTtZlsB8a9pt866InQ7Qe+9deY13PYkS3nJ3DKeonTV9C7DNpzEzN
R88HQtbQk2Uc1/2y1WDqeTZ2XZcbx5o2llpxJcU1V9cyH0VhF4rJ/USqlO62nlmZCY3m4HVBHqY+
cbrbNViRI4uc8GRyDBxPMNlbCqyg2euyJ3lVrikvP7KsISGZd/0Q9GetWacopwe5wjXs8xxYaRLo
HHJwmbMz69QRQYM9I7lAavhY5B5xrDTLNu4ffMUfLmmEl2Gdg53uNNVt5lRpRER3OPMY3rKb/mNR
R1nzyR13PFhGm+QI0m57173v5qFLRp2/m9Zyu6k0s774C0Gw2piih7BAVsZ1tQHwcO0m9mfXjM2s
dMWu5V4Vdg9pRGhvbZppgFWn7r7ODGdnlCq93ybOs8JqE5e7yZzpzNB6nIvB4V5t2ksjSRYe7aa/
wFXeVVKLLcnCoK553WlaTJROlqhcWokaqvWcIo7ctTMZv3o5DZFmiJM7kRCcurx3POcJ5dZX4Ssr
KqTUDmzkxj0+SipayMQNDl/GvQmUxPvA4tZTeX/HwPSehM/+ZNW2OM6rZj+V9fBzqoyf0jC6c6/J
7pvCfxl7IG6jubzz/DXfIxh1D2ihzcdB45cOHW17gmrDvGIV+TlrCR7wJnYggVs2Z8/q9Hs6awjG
zjof65oLbzbZcCnbpr/X6qvvZmqMLzQxlPBtKgE3duEQlPZt4QXPQau6d9MY8gN9I/fjbL6O2raF
dsfSmnR1ZTJgwRRq5ekBQNjG2dIPDwPzr6d6K7NXRSgwShfWH2hforVb0ruirwYIMSxbhmaG4O66
j3Ltr//JOT8g2Cz2rmisxC/H+ktaDBj6VRtPg1j0aLCn6bZ18rPVLD7p072K6FE/c23sn3Rdlk9V
taC+wqHKc9+ioOgplFqjXG4tZ24SroezI9nwnXSQZs+XdGXiwjkPObD8MzJ9CN36eup0rzyjwNJ4
h7nB0a0aeezUVn+bFtMOu0oRUWEsL33nvZbAtuvRWk7SGK8B2UF778l0TUgm7hJUCh6Sn2C5tBTG
F2ZVL1Dc65AwgBhWwEQn7dqPGma1RM8kiUxgIW9GjpUn38/Wm62nMy86FAEsw0l8D4l6L94HCzxR
LHg6nD1hE/2NFqQMUIWmJYyQnDZq0DvfoF1oOhJJquWGB4mMRBeJ0yec7ryIuzH43Mag+8NY9AI6
++YvR8GwJNGsemPhaVUQItU0fzQTKjZ3JSwDW1D32iDxulczTEl8FxNR/EyLheYcLN7mN4bPuTiu
uf5A2joDjH7Kc4yJefa+uLn8Wa0ZQjExbXEzNsYQ9oFW3W1zMxxQQyw/e6OVj5J0/ptqIIEx1QKV
5Pzx98abhxNglPwnzIEfQLqYzC/ufBjZLu8yVYmzni3uo7AckXic/JHt9Z2K5dK0kals8kzqjogj
IFpEz26Or90ySwddf/VNP5f19QsvFw5B3UIApuzWieUUBLt2QpaWCIeWAS9QWR5Tx19vVuFYJ2/K
7zBajAfX52TUAo1NfSc2tI2VdQf0zvxWuT2mD4tI1FZs00+eEdJxbcLUd8XgwWAQSFhP7ri+rcwH
yrGsfgiHs7mrLfdVDGTqc//194svvkpPZsc1o1xgkTIh+3e7GOafSWiOM7/0TPXwdRXvWNXXBO3x
vPMlTOzcf8mk2nW2fsSVdnJcyUCs89J9bk79vl+uMevVuZnxqGRKn57ZQT8NAs5bl9/yvgtFWd7r
E8i3UtuieZvufNRKTFmFt89MZAZbmrv7tZ3uW1+fDwOr0s7X7op6wnMu2P73cLCpbJs0tqkpI1AA
jMKwE2r2RH1teslkI0VqiCbpt+LYMloboWbuy0lOxy630YWqqrm0i7UcBqmBJOPv3yAy0ql8amOn
KaONEaD5D3lWtwkx5dqu2cr8tssbJnVFMO3U1gaHwpVlDMegYJtkcMjl66uzoJmh1MnCtZJnzaek
yzfjW7VWJbov80GVTsu8Qs3Julpx7daJtS7JoDtqp1NttHo1Jzph56dqSn8aZX8aYCYcU5qISFNW
8wRGIz2qxfDDNcjGuKlkfRKsY9kRp8EJ3X+2q8pCi7v8iu/d2j5azTRNkPsVBzR7J23l/raIQz1I
Z2vPWYeZnzhneAL6+GXkyg4JmEAiYE3J6ACiMrelOg8zjmgxltileZ6J+lW+GymxfOIbKm8bTbMu
nMRvrRjGJ1z86d4UJpUWxjbm5PYBCsMa85d4oddi4Mmp2zMIU4aGAVjbjDhEUOt4B7z1fp784NAt
xEvkpsEdHRzGwIs7a44Wfz2SyZozKC7X3VAFr4LzJLA098xYvaADQ9rkoJQLxywD+E5CwHG0VjgR
m8YB2s1l7OTadoBG/6UNruAqawX2sdY/YxpMydNR776bNwed45mRT5yPVsIrH5LFraPG6VBMltjR
LXlg1axun6JrgwiZI8gztt1o68NhpeSPRzMYD7XqX5gIzlEzaMshmMTOD/L8pdaq+iPIbtH9cLv0
7uLzk6S8aSsm1cKdzCgtc9LdA+KJlCV35OidjYX/MLmBvG3SQ0AOSGzIDh2Olgxzx1eKSHcoecUx
S6NGGQ4dI9FEX+bdOgY7uItwa4xmX1uV2o2V9VqXpcHjt1RHZm1QvGe0CKlwWqAcbEoEFYY3FlFl
TKfVK3dm5eWJt5XtLssJxmmC+rnNtETTKfPTJj2M+HgYaAs2EKT/JQYTz2Ipp1hbkGXo5ljFgzKJ
D9DmfL+V80boAB+eM/9oQpexWtGekCY5odQL57C1E3KrkrWNabT3qu7HQ7XN3iFvRHdQ5ZQeCJwT
nNzamJiKfIXao1begGG26liulRsVJSbtQiu/r7l1P9m7ZnLL+8zRy8NC0sihmsQfY29okdVYHwO/
W1wblQsUxOrPQXOZ5Y+FXjXULGfhahvHoNTjASU7xfUflSvXyG0+qrLv8Bl0h6VemOTIPtJb93sn
mg/NMyX/hE7YbNCJdAPqFHqIagLM7Nwuc3BX+O6btfpfaUacqgJBE9eOeyMIPA5lud4uzHqiIDfW
0MX/o5kldIh2JNeg56nU+hKGDg9EnCOCvymNVWAuHqxQN/0+Uox/Q21me7Bl1xgGpyPTQI4wRGYA
J/S1zU2u6yqeHfEAGWWOSiHvjE28eyZJPcGwPK1paye8vCRdJaq1oCjDVh+WkJX5FDnSf+DbmXZc
hSxUzE3mvMqS2t+Om+skFWvDg2cIwfxgZP7KEIxyIie9sOuQS3oKqgwzsT94Iu6uZKJunQ/CJMp9
gR1BRdlbUU+dyrgGcl0qWxmVzcSm4tUPqiqWclruTeZWnHjbGNtGd4NA2o2GPChjfVDbUXWIiwez
6W6MZkURmmuUM4gyQWRABmSnFtgP0AOxIiEHGAY/UWU1xqs2kLA3XZp+uWT1TNfHe9Nn943vcInS
FLou500GcWH9c1x3I6+bMeLTEzB+FCiB9VxY5m3OvCZ0nXyONWZ+4aYGFYnc8BN0hvbBb5w+MmXz
2JK0w3PSRdMiz3a/VAdkf5cg6Kcwn/z+qzfLMbRkX9ytfZkfNK38WXg0sbPV98dhq3KkQBszCtKk
IxwufmgpjkyCd9hJrO2HzBdajZJLVwhbOxma7p4a7JvMWLRvBq4NNhTdFnod+4e2t2EqdWaz7wxl
RoWzWdBJjCkpLbZgc0HGQbrpQRws2PppOqpbyvhrR2o9cec++P68U0gGbr1t0xh9ZNf41IFLs5Z9
BBTz2evT26V2k7RzvhGivXdK7bGhIz8QGvvIkozRo14/jrlgg1CDhmmyB79rdTY9zUmJkdzv7JUc
nu869NmdUXdWPLKpi+ymnUPYzUE8mByH5uxXRzd9GD2EmGB4qaKa5sFsRz4NpwQixysaV9/nuR8G
lihpqPxbe64TSI5VuPXtY2k2z9noWmHv81EW1jJxTY9QzfY+kOubRCYJnsUt4rUl1n/M2AJ4wxDn
Xn0J8sKN5UBoTWGjzO1X+2Ll5Ylg5hdvkXu4dzJ02+y+zlmh2JurR6Sx/2yzNZZ5lUCzGigv5DvT
2gM7kcumSxBcmhdr3Y+qWT4nb1ZMp9iO6JmOglyWjz4MXGS9X/bk6fumU0Shgyk5FOzOdrPMPmur
3i05V8G0h9M4svAq2ZFKW5rM7yoamZzFT6NnD1NR8fr0tXfp1x8IT+4ZTtsxV7GIZTbvGrxUClQa
EJMmInrkQRPylbHEEjp9j9K4LZrQdjOeakhioakUrysEJPtKtRchHTa6b6rrfo6sT5kQWHWY5s19
4LYQSU2vvif1Q9tZ6LH3uc20ZTOzmCnxjGCHlLm+aHaouYOdqwx6DCq8fFRIYsYbvRC30KiL0KiG
H6spXrNx2iFe/lSkWIRm6tMu2cSoOIV3GJnGxBaDsIi3+RBPdbNFUvmXulg/WAJ85d3ahFZFxQgg
65v0eo9bd+sxCEnilgJKTJZXVcQSWGLMFbvMrf1Qlf5xWT3JK39+qDOWpLk+ZElncePXpXiqGbVE
QQsCQyl3DjV4Psw4hzlaDQbDhK4RtYkciDCl4UVb9I/KpphK1wKnhdW/0rbBqptdUmSq8o6Mv6du
sz+EaL955CBkRjDAuZDsQlUhw4qBDOwudHfS8r57uKxCX/QN1XO5G5fmgkGkjteM+5aRdRERufWg
8Q8j5Sx6vIzmMdXbU+tIRqSu6iPYo1rUtiXGVHvNEl0pI8FJ6lCrV3pkbVoWb8onBkZLuW8G7bud
dh47dGJAWn+dI89q+bUwy0SQVG3kzoCRTJtSwKIxBx1t9kwbXH6aVvBWq2v/kPHQhWwITSC16qEe
2TYi3dozYnpKW/It+yCwcI+kIppKIr2UCoZ46bWfXimP2lD98KFnkfxxn67VcfTmz8xHaWluKNE9
s4ugOl9USSqUlh/mVdyA48Q9srAirQXXkeH2fKm6Lj1AJF95eZeEB8u5ib0mV7tc94MEF0ITeYTG
sGLnZeqt1SMzi1Dv8qTWjEOpRve1zOsb1etfdNfLHsG8XOU+D8b7IrNfcILZN1Jm1/FxelopsKf6
hzKKb/hAT7kj/5gzvq3hszCDN5I3P6Sduq+NGLvYw/F0MnTeRZ2dHsUAM8SeWD3naq72FUiocHBs
K5689mD4234V7ituPPIPjNcKt82BHVPM1fIPGxQszhKfOqvPa/Yb/8HeeSxJjmXp+VVos0cbtFjM
BtK1e2ixgUVEZkJrjaefD1nTxqxssoq9JI1mVVZRGenucIh7z/nPL/IMgdHy3pNViOGb/EoriTp0
ljHWblYT6y068D4qW4db35105dDp9VfN1uiKRjYccsXgAHAU3qvNJOP1Ymk7XZquE0AfGg+qwaZo
75ZBAJ/PHzETuzNr4VUjZB7NL2onWewZVCCOcjRt/RaLOM6Fo8B1GN7NihRac9zmsJhmOUYcZl6c
4MfRCovuz6vJbFZQ2yPw+nHOraOqWKdShd2XGCtRojg+YTpt2ZXB7lgYxWbVKDTfjXWaF+JeYr8l
AgLZbGp3YXY3Dz2zGVWycZF4rEL1VgwopFIWaimbvbGDAmpO664stGtfMdEvNYgcHZZpTj7qC/5e
fbEzKTlsIe3IQEuo1bRJuhux6ePDyT6c4tQlm8nVQsomEfqPndZMquMOVSKijtwRzc66j8ErwLmn
6po33ee/P1r+f5T2tsm4/2p4XH58VX+eHfOCP2bHxj+4LwyCE8hHRhqLL9c/h8f8Bt4opuyMgX+O
iBEX/HN4rPwDVwBCkCCYImzGY/p/Do/5FQpgEpqwcEDWTUbEvzE8Jgn1z5Q3TOXwlNvSjaC24/kh
/0atNmIAgBAhOmXsHbhv5A7HO81dnNWPndQdd2c2/EEs7ejBdIjb9EqXoicwruviryy9JCccnyOU
vkXlBErQeyPUqFfIW4eBaDg39afXZcfo0OsPU7TT9IM4uFS13eUZCzi72BXYZ5r+imi2BTjD5Unf
ycWzSPwg1GTIGBCwVx6sM1YjOIKNHBhENn90TcmbfezKonfNHZy7gaO4ww7Ms9w8iPe6FweJm9nV
Mb5TJkdfTsMxwRfAfh7s+CRe5Lt8L/J16P98+VCf9EAOald7Owo4d4ae4Iov6q49oEn5TPzQG3bP
MOofCPyzt0+g8TSuGVvmKfSVxEsMW7wf3+QzshD7LnQ6T7pir6bZz4e752fLPh+3/0G/esr3nfeu
Oni62e2pPQHKHbKcozpSINmv/uNjZH/Obn3amMzFfcUfZs8NvmfEAoC0H8UAWJnLkUC6QSn4HPsl
OALvbdjvmA5zrux037s9fza7xpdlky3gsBB+tm+Km933LpGUJ0g4lwX3o+RJgqCW0LoGKVzHIZoY
1bOO3DVfayDu611/3CZ0QMKKL/EhvO6k3SW3yKmDbjfY0rVfmZN1Xlx48pUZztAd+Ec3r5Nxa19X
P3fxQD5Fe+6D59lbbM3V3/MDWYFKTW3tMsOnDphujZvntySxhc7J7upPXCgYFQ7f66uUOep3zW/u
hmAIcrf/orjCLeVYJlw2Rdu/z5gxCo7UuAvXmhpl/T6eNZI1A8VOu4BO8qWkeWD7fFL4Npy48+iE
ste+AzuSdh7voejE+1sZ79/aeR//GKDfDLYOv82PvP4o7hVXObVvy/vE/IpJAFPdyrYa1BepPUZs
Wq40BY3oGqdO9MbxZcXSKb9Yd6ktuHVgvtTn+CSflYf2NAXDk27chE/rs1pFVL6JAyGIGocfxEN2
iV3hSliwkwrnafJEp80YSNmi5qPpFU2Hn1sUoHTndTCdjD2V2ao5Ukwwirsw8JDOSrenGcDRafjB
VJMCDZbapPn14/ARo+w79VdwurbaT8uBIMoq3ilueIhv6T49wekYfoR3vKX7SbCffbudDhx/44gP
jSuwBFRQJSg6X6kh60fm1AojIFrtH/q7TuhBHIARmhAgHcFTDpkvcINt9FcA+6+OV5uuFLggOaTo
OmHlE3K52j0tykSuhj2/ctc1mp28SDd82bQ3lwlz+CB+pb4NTdAeg2GnnkfFgV8GceuLL2bZpR/7
g39bdsQtOlF2JIqVswNBD3T4olzDJ8HP3O0JFpWn5SXOXCIeu0+Oi9q1dOpXjXXDcMZXJoS36Dh/
002v+S58AglTBNB3dorfzDstKKOXhiJyeSR8Vtot59JXHX/xFm8ERd6v7rX2teMnliNnHpvkmH7L
LvpBwMD2A0qKnX3Hq08ADnPMt/wTlKDdyW+36Gx9EFsKlpze5HvllliQPCHtva3LvnekO+Usv5mn
usUJurLxAfoS99J6Nq/e6hiB+Rrawrk4MZ2360/5tlfuAxJPL/EP5WLeRodB3oNyuDR76Dw+YwgR
nnC2Z+yoPqstX6i9bC3/LnNZlr2Pj3gHrmPtRfsh3lW3Q+opzotX27F9WVxPg5zrfTGJdCOn+yaf
+MkWXfW1/HhTWMxB6Ut78XtvcCc//gB0R3EBWdmZvdnLd5qzetPpIvuSc6Eefu5iV72uB76CnYxO
sa9OGMp75rXai/wVMrDs2h4dHVaPbfF34Arpdn7RDpPLAfHPy0lC04FrCjWRpezV0sER8y3bq+Gh
/6FpNj/mP96M4OdRXPpnmjhQnAD+67NBbDZUBJuZfndqTuQtwwm2qUzHH6l86NwS9k1rkwzgQ/Qb
+E/vFXt+PFnBCBVPY6vqD4Jmh9e8cOHNSMGw+IPLa8B8gxzzm9xdTWfm9hTP6lfExLHWfMWLblrw
JpwlvoOluiRWw7wNuCtdI5C8yv1QPp5SOz08OLsfwr4cXPmoH03/6VKutJIO9AntQ3PoMtg3jbN0
QZi+3BJOEZ4ybuMqwfZv7wl3Ru0I7+yxHL4R0PBFj+VHVjidFXQnDsp8hSp6mU4M/3V6ETs+W837
EjrCN1pv8jf0CBzhGnp3lst8CQumAArHGO3Umn1Oe8s5ZIEUcmpY06+FnTLuLFfqRUetDliC2v9+
Afl/wE38vykTTIcq+BeF40fe/5lzuP39P+rGn3mcDO7xwEA1L2G1+8+6kd9AGlTx4gC6kWElU1H+
d92o6OSHyUzVDXlLhlS2YJL/lkoo2j9MonkwINsychR0mf9O3fizAv1FSsb7i5uVM74/JgZWGNNw
EL96ZYhTVAhYGIB8YKmcwAyRJxWUlxEmOEVZAwcuH72i3KT8Ay6OOTwNVdDTDCF9vxOHNFDA7Ob0
BNLmdd3DBF+m6vDNfaZW3YGRwDaSvKipnDaFe7zuTOlulXtH117X+qzDPtk+eqof5TmAR+OMR6H+
qoAqBdDPXfSkz3diHhgtt5tbAAHEc7nvI6DEGos3qF9V6Fag6U0esKdinOLkcXuo+CMjF12i6M2i
YJ7C6BSUJWm/5wVydo3NuLvVERMv9bta3XQQ5oS50wiLLqt/rBOrhPW6bIBI0XxK4XLtxWXP3NlW
M1jP0a7VlHMmFn4iAGcVr2aGAB0UtIocg61bYGXSAfekkHRfy2uhWojZl1zXJ0w9IDcG8fjB+OdZ
MyNvDidfWxiyK2QdFeGzNZa+VEc+2anHqGG7hcwjzdIeNJCTyPBIGv0q2qZKVMVGvUOq4Erzj3mC
KBDbNWyqhIjw/UhMk1q9DdExBo3WDMEWMVpY2gtBRI4C3RmdqTOFX6wzxUIDKu9y8bu0fpnro0BG
mw6Rh9GVVMCHXD41mDrMhm5WyKzcjL3M2Glt5LVZFogdRbzxKiYg6ELjMDtkfirYzAhozjsnl4IQ
yAMMosNgxipzh0yLAIzwOm9brdqAsc9+pkgOTibBgssxpEKvrUfPmOuLQrPSQSMHERNzzK9hH00C
WcToCOLmo8yjDVy0YfY44nEa40MSdwG6Dwe7X3dckmMtyugzHpRtIvSNft9pUHSUxuTCYplN1W7b
dxFaoVzlDrnoYHCtI7C4TpESzKQv6lrulUYEbAabk7dSom6vd4FQie5slYE6GSe9gP0YwbkKVUqS
JFjNa91rjmJ4m6VIKeeHSH8exzdMXewiP+ddyBflGHgStk+MtHdpQOdSQsEq37Jts8P0QVT2afJl
MNKt28UdlRmwGiMWJhzYcboj+9IKaXcJSX5XBWzvFF9NwBvibbY2cfSRs0qzCwTvlspXkSVAEUy6
53Jx8zJirrBQFWHJPs0umAYDsJsOeUkAf5Ie6my+MhD/ZSW8/cFe/h/lUNyqpOy7//yPn/43v5Ca
/1hgYFvLmx5MRX3/5wUGBEe24h6Nk5z/SGhOuuIpoxKfQqDayV3lW6SgpIIusrbmSW1S5MyFJ42x
V6+zj5N1UOWhP+u1PyqSP0LhjwBdwtgnAZmXoeqVPsv5fs3t1XT777FMS8RrpMaRLMhlC1PEyp9S
isvMwujhWMX3a+NX2PlCO3MWhB8qPEpDeWcCLCszg+Rna8ObeJr1MXa2NLcZAGk96eq3GPw4LYWj
3h0bmCt5t0/jD8xeuiWGoRYI02POQZQmHvg4Tug69N77gghwbQ7++qRKmyb2r07qJoD7xfJyMICt
ceCHTZU/iX12U6vU3YQdOGfYRfm+1CgqxFfg4NUMpKWFGlb8zXUFn/jXQ1ARsf3EPMiA/Q1wKEdB
MKeNf5tJhqfowKz4f4A1d8wsUGp9MhMqkHLFhqe1Ht2PJt+r+r4UXhtjP4coaa8sFaL8LCYnnnph
2c/aMTKDHIKwngDP7moRGHy4/vWZ+00ZuN2Nm1qVe3E7chCZP584iTsmkaycCZL1OQBzDyKDLeO0
ZOvfnJ/tjX67QnwQBpxb5jR2ar9foWjIB3EqBpunjPBrMye90THnIAG+bv7us37a8f7p04iYQLtM
HYGFH9xh9c9fawKJFuQwHuxGOJmlfm+E0j7pph05DbtRH91S3UREMdQM5XWqc/ZfJZC0fVZ5WiHa
2XTODUjPJRBNtmD+RqslZTmehnQHOYKnSHDxN4Qdv9nNF7scY8k0gimrPMc8vEjzvkHD9Vj/HStv
9skIJrOt5lgn1dFl6r4klcRaDe98ye3M6Tzr7WG+quJdYw6eQjcYLXdtLGE2iFeG/mPRICIQAhLx
YApGRrQuTSHQtbhaDmLN97FQ9pU4n+YcypLEUjLNntHmOzl6zukvh7jZ1220TXF3Ue6l649CuEVZ
d2gRinUGAC24fDjDB72gVZKrLaQXpF1CYceGaDZ4W4WPYr5PzNrW+p1R3lUKFD6j9tEI2pKBPQ+n
wXgbo9af6hdBe962YWDvQKNPVXXmnAQCFevOilvmZw+1sThJMkNDP08zzfLyTcIfx2xcfSvkBTIC
oB7l3xazOIgb/U87LJg+ZdYPU/pmcAoU0RNgME/lx5AxcjKuhnSfFtex3w3iPuvvR3YOfVy59C9R
NjLQ/rkDFNVLPzDpNDVHZC45CLXTyadJchUMHYUFzG7z0TEHUkiWYFUWV4/JHeBpVSnaevOQMWrs
YN2I1WILEPFV2i5st1odBdSKbfuq7Pu1eDTzPoiZn9g5+UoqvNTcUHczEpauR2UJ64Ivr2S1bW1+
RgORzOmX3PDc59JxpYGSFAe6f9wGUS47aSgFxvKVMttMKXgUnpNKZr1n7yMgQ4tOOcECFVxsldqM
jytjHVGguiePxrbaZ/wwDpOOBDAolaCLNRt/L5vBiBRGHqaFO0O/9QOe3aux27ZUhTxlJs5uTSEj
lO1OhCSH05Fj6Rct+RYOYCmZFyIykNI+4Nbzxcwv5FdTQsOm8bIh2imzGkSa6YxII0yKxyU+aFgM
obRAHKej1kfvsiL/gOVcdverrD3kytOojWdFxTHK0A9SHYQRsST4wZmkzkeK023JjaBaMnyk8D7j
m5jCLQ4lRxogrH5BHKL6mpxRTG1VPIwLJQExApPhT2Z3IG6BGiZ15eLHMBFhZuqeWcn3pQqVup72
EtCJXP+oxJ3e39ftaKeYGvJshYrE6A6sA06lFb0mI+QVMUVIINhVJe9j60b5N5nfV53En5i6znKM
lS1Sem7M66BJrrbuFCquQmETLyw2auFRS16G+VFUxL2Ac7g1xQ9ZDuN7jByp7JF/XkNRwOW+xdj/
S6i4XurrNKhObMXuMk2HOIwetpISKpA3WPDdOjgp8ejH9VfZvdRZvZOpNZfsikjd74c3MYmfiBRw
VwYwOmNV6jul2wkhCRReZD6PBjtlGztJhGCJUlNDipswUJQcE9YgRfdCQbpg8YT5nK3gzc2kllv1
lqOlVGbuleV+pRw1hxdDPkcss934AkffVhPuSwmNpLp6eHJs80x3kV8r8dAJEMh45scBzfW+BG8L
hd5X5Ju0y2B6oMWQ4+dGiDGhYY2tsmdrGr0Jxp2ZaBuf1hmk/GpgY6WjKVXKNWiKAg1L7ykLeNqg
ukWcu0Ke2DNBQphgXRvJdCJ93uFMiz3WXmmpW3SCxXUeY6DSdvFh+Oy5WrDhn4f0SSp/lNRKQsqQ
XIdKLqr7cKF2Sp/hB3grDlPpQz5/02h7mmrYzUXNR98Lgh70WE3HBbAJunkxbu+E7r7J1n0oU/My
wdJb1dGTXbJOiFIBMqAUyeVir8rsmeUDW0MnYdTf54/idIxb7tJ8P5rHRviQJoBgDqWvelcSbhly
UoN+Bamxp7ccKQwOU0Pko31NkwYdgsdWbDcuvA2Qscy1h58V400BqZjqx1S1Ef5BA/tQRmeLNNaL
gJhk40VbHgrc58wOemNWHVLzmwS9iCVvCKUjDXMQMWKIAcobx/g018No7SYVEEc7M3Y5hv1TJu6G
CeSpDbJxN4pvSNNsSL5NAmZklHtNvQpECCEfme5awU3GXcRsOjyo/UmZHxhhN+Fum12b0sloa1fu
C4fx0q4Dgu6E7938GtJ7UftYGuh6JrMWHOtMs1M9mJr3tXyut88p8kvRpu9CCDKuNe+6aTnhgMny
c1N1rolCm+re7+bH1ohOyNhhjfCGImPvFMgvInxmvmbagqKV+XsdkfRrXAT6b7wD/RWVbjtW72ay
y0bZFebm2E9IyVZfpYfNvEicH6VqX+mXMXsbjXdJzp+kVndU6UcBwrRAM04rd4lRRs3cpwyg4tBe
YTmvseyu72i7iGzwgVVDGqI42Suw+oTQM83OHiAFIp5YROYsBgt4xkpUY9twt3LB0hXgTDJcGIDQ
RlJnHjD2oXWtdTuFdCaxycg8o23vN9sYGGg/lg4ti6lWB0WvYIj5tMLjkglDmc2Yh4WBdDv6s2lt
TO+XhqWe7Dl/ob2K64e5Ow0D7CUSgvOwPkn5A1JGu2dabE6xZxmvNPcXxQQnwU1q/i4Iy6VTir3A
4EOGgL902Q8oiTYW0jRs+9LyQCW4MG+CgvjSsrwy4cHLZ4fA7bMFJzhk1hZmA3Nf2vnHCT8EqOzA
C4PXKfQr3Na1jsv6DEGG728u9EdxZEsqvEusJ6smCoYyfUxITYM1xiaXHVbU3ogwgUxDL50FTxfR
CMHls2RnhoHP+UGp5uFeYKdYBcycXYVvqEFUaNbyjO2bp8cQFthi8pF5DKZVaQ31ziIfT4RSmR56
EQPJemEEAxkR/ptSHceSzbdy8kylOAHrTDSnEOeLwLNM1A3Snh/NXLidnJNLjErOuM3WodZbxNOb
lo3vQvyeirRLFVwDyCeTtaBoJdusNJv8mpNCxy+E6fdR1JxxNO2sqIOWqZDa5X4hmhd8Fk+N0l0J
PmBYJGJ1s5OWwscZwa1z7h6xPqtR5TK3p2mv3Gx4nkMIa13qYa0JP9seSZ/R0/mSZ5SdWXGu+2uR
UX4UrTdvXetcfiAnu6Ac2cNNDe0i7lG/UUgM3zqWzFHPDwhe95Ee+Vis0662ztzc1iXxuiL1U33d
WxSisA3MmoxIvfimGDEywNxpSgnQ5R2zA1+eO0iTDVx7zQ0NdodCchBw+RPnyIQ0M0Ilr71ePCri
CkFtht+U+Kr+VpgPaIecMWL7K1+5m3EIkhYxUIvOTvvYzfC2hPrj5uF7J1GZCMVOXWiVqxWf0udW
Xn00p15ePa3lE02BXHf4cmi+mhOFOvpt/YHfYlCO52JFHNxiBKJKxyZ9jczXIqOkhLU2LWd89qE1
dMRWTe1lYp619k2QyFMACKep+WGkdCrK5P5nV/f/1fCPS/39P//jqxrKvl3uv0dJVf6Jn7A1gv97
XPryvY+/t/lH+a37l1f9k9WA3RtWePj0bDaPtJD/RKeVfyDB0TRxa5YljHm0X4x8lH9o2294obrF
w2xq+f9GpzURwsNPZz3F/KmIV/8tdJo3+rWJFsUtbMIkqAW2Jm/3eyAuFKVuXrIWhKVuaJTw69uU
6yJ76AQv1DWyHr1ppna91xnYgKQqDj4e3osbqUYmMEecB+DHST6Yemi9relcvjTznCO/7RFW+GsZ
4wsR1Vb4qCpDu7dqEcYeLYv/y1n/X2Bgf3bDNravgdmdBriOMaQCBvHn7lxUF7NRzNakk10xGFdG
jGHESAX2jfpw4xfiA4vGdDcJVrYXV1F0/vrzle0DfoEH/jgAYsp0ZgZ4Roq/wQOoAKqinfCkITQj
PbUpToL9lNDF9g281jDcJOtdNIaHOjOFnTFkixtHwkOuA3qWNaPStTUAjlc6O/jO65g1V9mau2Bq
Gyuoza7dK0TSqF7VlSwsZS0gECbwJlF16y0dulU9q62Uovgw2Pm1nxrnn6e6WP/OYfCn1dhvXxVn
MIYnGFEyY1B/gxtLrElGI8MOZ0iy+j5DTn7pZuIN/HWtLd2PMfy/TKaV0p7NpgmJqp4pwDCEVZwc
icWLhbjkw2g3uaQ4K1YHdwNjE+pYLKlxSUxT7ri/vjrYdf7L5dGxMyNUE+iB51D7DSuaFHXMpb5U
EHA3+UWS5u/o61ewdEX1LDkbjwWSRHJ75gd5VtedUUy06FGvfS7FCBCgzGXuVhgsMQuImwAfpLy+
oAwfjnjBTE/YRZlfEZ7Em0F0i23U0hbNk7qW9P+pNR2WRBlwF8f02FwqP4XGH3AZG18oet0t6w48
PMmaz4zU2DNpCi3sTGX5USmWcN9IBQIdnKOxVKkR6GKOzUhRpbMbZ/yV2qw74rZjXM2lNL1qmMoH
Qxutb1W4PrWZuT6jqS1fqrgsnwUjZygqscXpUd4ck4jGLRya5dYR17vhJ1XJrljMB3Zp/VIvdXeu
1rK8EmIUQ4wdlRe0+OFJk4gosKzs3hjRhIV9MmVuZRS1n7X485JvlkKlE8J9M2tFuZUUkHLGZTob
BriZzGQg6lYI9Gl3HXM8j1tybCyVafYgvkFDjQGOTBMfKnZdqPOC3Htqbol3UrLQu8zliORs1iK3
mM2UNjFC0Qg3Ga9PmBqTXtWL3bRgEmZWv5iLQKOsj/2tMYiNzsTh0GQEY7Zz8XcZwNLvy4+0wZ26
wugRVqNFR/zn5afG4XyuNIyNOnOcGHjP+J9pVYehF1OpFr6MLO6WfovASJMFRmbWnhfdeOkFWWB6
lo1QqGesDyQXMitGE0rEsN2qkt24Pf2yUZADAwHubwyIpd/wZWJ1ZJ25JKE6ZBmphN/8+ahLE3Ky
UQHBF7UgummtAE5gEcSivli7mTsIL+7xu0TmZICUWkGdumAiTU7O218/ntvn/LqgbMehkrmjSZaF
Sczva+esCFWMrzqjgHlsHq2E65saTeLGmwG53Db6o1pLvffXH/ovy9gWVGoaBum6EnFzsrydnV8A
flHSI1kYkIMUi4xKLR6n5lU12uhryBQ6CB03uwldBKVallVWEG5q9hqv/CF8GxvUPnhsq2/N0HUn
AVNfGHmSedSbmeS2gvburw8W/9rfzxHmONv2hu3qhq//hKd/Odp2wsqKaSjUJSaYjjYYVw7+M8br
lSgNGVWnFUMgahscN+pEY4A86scxliOUKDmtGDYEEsCV/IFHRYUbTN5eMnkxaPvlJBC0XHInNWw/
yVDbJUKVHMaxb51cK1+UpYHDIDVwecsufNB1GdJHU4gBEranVoiAO1czXAIVvy83jGrzoQ1jMMQp
kuwOvAFidG8MF5PQOdo2C/xA6gTEG1GO+RZqAEEFypsX4M21GYcXBLdIVVQAMU3CSKIdQhHDzRDH
rFVc4/fEMpZDpZsm+Vtp65GDGvpZlLWrE9HA4D7S6A8dsrOdgHlXkKFchiOit9gX4OS9aZ7eNJok
rMBy3nxNJf11rgQGW02VgvYt2XQqBearjqGDZU9ye9O0prvrhXL8pkZ4nLGcZRexxv2KLnpcD0U8
zCv0YVyAUWlCJZwb5Rxr8l3VpVNQy0r9qoeM5qMw0i5aNyQ3AV+8QxSWNIwUf/stkMCbKwg0c7X5
XmRFDK27XQ8t1sBBwSQZ7dMIJU0XIyDZcKogcdWGVu0Yi6ifXaNLXh/p0MOFgam1lipj5Q9KnQTY
iU12CzEBN32hQ55oLp5JoEPoliWdhhRVtdvTA5vimu5JuxouSzJhzY/R7intzb2pExdZhNqrLIbK
UWniZz1KBRttDwS/EcH4QqXYFJv5yVR2l1zQqhNi9j7ItNWCxmXkQak3G/aXVz/FDnUFkjRwnbXK
PPdm+7QuOeghXhlXc2TuMGZlfjbGElmHVGsBGNlN7IT3uEvm+wV10cbnhsZajyAmJI3ruEemLbe8
HKQS0pAuDV+jTKnupglmZa4vxJ1SCz2hEZGe0ZTI+wovu6MYZXuFFBxmdqg4YzNbHgmMEJwIEfh9
v8zZEbUpvo+p/lLSUzs6cMOt1evlNlpCchBKE61sQTmbV2aATcXEDAa3D3c0kY/XiBRIoxvNkjsM
K8M0KSfGdXP/zjWcHnKtfw/pkjFwnOXbOCbaScPG8cA2Z7w2GbbfKdJuX9cZEReRkLrKgChBWATE
RMNsONasoDVPy1w+rA365gKbPkdPQacRqH+vcKIpARqMxJ8zgNF6lB7DElFJEq3NeRCpTv1WroS7
ngcGx9o1+yyr6Iyh6Oy1alt9UYshuBmt7Q4ydfOg4Jd0r+Ja5KxmOzyXjfyQ1pF6KORObIigo2mW
NW7kNcGOnmaWRr0YtGWXcwEupRCrHxKL/ouAjcOuYu15MvO1vtakfLxSqsbeimvjqVOijMo4E4w0
ABaAN4Zos/QwYIkhbiCUj1DCSgywMisOXwVcItBOp8n31miVwu3jojwnHRFrSaVO+zwCW+Qeaz6B
1L6MpoTW1cqosg2cIfPY0gMJLykYBVF/TPJkvXZyqx0NbIZt01hflET/UfHEgyJ0AVuj5UekdDgS
Qng5HwpyhlEuhrmkB4NlqB9jou8qi6mKiN/ijmomM54Na+ODjBZoFPVRMj0b8tAo8BlAGmnOpQZK
C6Y2E055XwvSCo/UcGgl3YT/8VqOazBEDRiU1sGernvExOmCcp1S4BIT/suTl03CZWrG8iFmTM6y
UHdJkFM7UF+L+OWtA7op/C3sUeqJYDeX+XMZIsDfuirPQqIRlGNi9YhP5Jx/S/Q6c7p2LV5MZG/2
1Orq5xAuw0M8CCz8i+qFnWB+WKM6nVO9aXc80BDsrNryJsPiyowQX3TmjVh2Hsa5VCGZGkPqRCUO
5bBP5jYMjGlThbL/V2+oLgfFXfSpPUisY6kDyV7gCdie/bqGcSkj/9phnVpck3yz1qo17NO9MVTk
xUvmUp6fEqaqfi2WRe/O2oA2qFdE6Rv55pV0HZF71H98Ujql+hnSQ4Sec3sMcJqODgj6AT2HAZ9Y
HNmWSb5rcTqqvg0W4FDFEV/GKlQKSNWb2Uiki+uJQh09Ls+a13W9CZinsQGn6ZgEdTnMt6lcOkgv
egUxfF4lXFlqE47Fxi/RWHzxpigK5hzSfCuNSmYhRuuieXUdtbXftbOq+AR5NJvRDDXKsUqGnPu1
J82aAjEhrgjCy1yY5ol93Hrmw/PmXsziNP0M5zJSbqreyIOjUoxkVMFSjTNlG4q4zUpmTT4nkuxv
Yy3ijlt00qVOk3b381AxY1SZ3vZJsMiT9FiLBZTXMpcuxcBtLLWRdCGJe4sQZDOmeWtNd+nZqkJ2
mZNUlKiTqu3bJzPcqwKj7vvWWpAjm3JVPVXoTWF5RAslkFKN863XOFtCb+jj/SwUUHDXiog/ykn1
I8XABnx1XiCzqoIWSn5KQ8mwOZuSoAu3NxLLvN11qORPmtYhclOU/K0OLY5jzJDzGGJbv1lD2zdO
W5n1vVxbBqwUXPix0x1TbliMJPZDMvBFunLlapCNDpdTFgzmrV1dgwqnKdo6SH3zLW/piIZcmDaz
n6ndtZ2sXSvqRKaWklXEbJwYs+Tzls1paIL1bEUVpw7XiNWuW7n7plaG9bys5JA44mpuw6tl1j7y
UBJfJGvsFlxF57n260odb0iOwh+rKaRn1apMH4chw65qixs0nl1TLg418syWSbtm3UprFTy8Y7DH
NNSp8jK9z30rEfB0GglWi8XyTmxX9SOHtrD5IOwnocSFZu1KXFhmBmDCOl3iIUZ51o0rBOHZCB+R
m7Wzp6YaZMBegmJAN4UBUb7srDbPrgaswzvMztTzaonoIXLQ07xX2sOUS4k3WdbWqeGRgtY7qnzT
CI3P/2LvTJbjRrJt+y93fFEGwB3d4E6iJSmREkWqncCklAQ4erij//q3wLrPniJIY5hq/CqrytIs
TYkA4PDmnL3XdkyLf1U0CO1aUzRvnG52dwHxpD9NwK6jdY95akfZWzGH7FSanihyJ6BHNtfTbRl3
NtjZtM+3KcSGZeN32lGHqm36r0sHuKYTDU0tDMCsIHFO2V+VrUO7U1TzUbfiiqqKZOAFIIuBti8F
Ddg0xqDbC/XGbVmmg652rrNCIlnyG0fztJ0Y7FDjk/hsTytyxljTLwkGdycLwAJawJhwsgElgNQu
4YGc/K9quSS3MufLxmw2f4LG+Jk95kOQJqgrXLW12ka/MbPtHIu++yBFQLVf0F3sU/2DHJ56Cw/I
g94VJO+aiY3U7JXWvTXO7NJB5R7nxbpPRxsNRspZ0vK9mdYEzMQCSte2c73pXdIN/Zu6ziDIlct0
RRUh/CbSyn1fdlG9tcdcvMuSsCJDGlGo4ylEDbNObg0poXc+7Zz7KiV6kBr856a25ZUwYX1H+sh3
a4gpUHtEXW+ttIFQmCmc1nOnrsg0/kRijv8VLlW0JUtR/9QK9cGyhIZx0GFGWvwRWqAO5dG1msMS
Ihiko9/dAz6ykXLUSFBSRwRHqFGSty9+KuhxkTvfLl1aU4TX+/+mH1uPWSi9jWfCOw4v+HZHibSk
Cz9WbDvVbL+zYRhuqokTm3D0D0OHPexxOuTO52pgTm/t5oOO+4fcyh7TFPFfrr67qf3x6ST2/+vg
F+vgnNpfqYPXevw+n5bA+QP/C4V1/kXoDPncQgSSSomkODr+Mt3//Jf8ly8x7a1xqB7/JBSUp/9X
oB3whwKyn6nZ+UHAYYY/9H9L4MG/okCsuek0IyHdE2XzF8a+0+oDFUEk2RiM0XXRAyZZ4aw0GENV
qMeOFo075fY/vuU07/3aCzR0j4YaVFd25dsVDX+hYrwWhP9f0WO9LGR1KqgBnsYV2X9WRV1EMNuu
XsjHKqzqI1sdHzBTZa7/eAsv1MWDUxnjvy+zGicFjzFac8JPqxxR1VttlSb4FOOy/wxDyXrwZku/
q1XRU2NSnvsouhEVbmt3IQeispMPRddAeRlagxWkxgisjmVL9X0njA8LhL1bDXiod5N/7Kcn5Gsm
il0xTZ27NYrFA32kiks0vaVzq6C/d7tk1vWCxARN2QH4AsRZKhWcuIsOSZTjDk6yrW2SYmE09UDi
AopMdP9F4sRrpbD/aStVIiQe6x7brqqd71m6ZI9Rn0LP5qidJ29GU40PqU6Hdt8Sn/2pC+GRY0Kh
aAsGoTbRphSg8jaZT8LhTczR8EEU2YjLOKbizFu2IwS4swBUsYR5GlwtkixfJuKcDrcJcrltYdgV
+xK+17KFIZlcz22j6r3T0IazCP+DzQHVsNiWSZfI7X9DW/M4J2qf7V0r31e5ovZRtmP9Jl+mFqpW
l/KklJ0pCCkC9dru9Te/Dtuz8UU0KOpIxreNN+JMhjnYcy0cRbO1FbXY97GFJNnTWGIkJ2yFNufC
SJOnFaqnkcYHFNL/WIebPP+O0rCOc3zo4FEBd0D2yuoiQH4xoTP2yM55ZzicAahfpPUhGjrM7wl7
uPTY9bGfbnsh6ZK3oBPlDtJS9sXz+vSHWIhKRqjaj+NVIDzndz6HnTpY7VwctBU2OBYb4BmDCRFH
RClbqCo3BsLbNOrrZCh1TKxuvOrY4wwWoCkILoc63qTXBSV1mt4BNM2NiFoUEMKprU9mgF2PKSGK
+l3bdvomL1vIpV4w9zELVaJQh9RINv/6Va38axSs/L9vP33Df9T2otkBZ0PXYleOw7JPC5kcVTFZ
Bxe6ypUiU/z29es9lTbPxgYhIDZ2Zs6poXTPJgWHU5pHBYxg0lgEP5ApIm322J1YUTPeGY5FWKGS
LN8TTooFXwpQIgMtNOpHUfMpEZCkg9yjgINOboKBiL59QzNzLI4F1JAvIl4wMUZlbSOZ40/Ruqsu
DO4nte3pHZA6Qh/H8eiPontfp70/HllSBWFSLbGg012jCzSJQRxXkfIKeHKIcqxoUD8LVQ6EcSob
0W0MZy0E5l3ynZbSlIj3UxRXOxSRcDRadiJ4XOs10CRpUnpbVWsQv3hUdN74iQzHzdDE6Kxozrjv
CAuyVw6RQQ40w4f9u3Dd9Usip5k2Fdwe2gowy09vzjeycqRGmwBBxL2Fhl/tAf1VV0te2Rce5FMo
2umDDAPWXqzzAQVxNGin10L+EWhqmBZnIttCSZdPC1KiPKizrWeomG57axp/AmprvrUEwr4JgWlE
m1xUuXNhQXy+Dodr/xlXFtl0/+6T//lKSTpFGCwsRBut0+4TDl+UhK11zuQ4hPifJLOuKS7l1T0t
gKcPIAoZSvxu16EDIc9aNx2xu20ZdEheh1kX266Ua4uua7DHxPBEkXONAK48zuFbwlQxHkAGivSK
XpRvCTNp1LZ3ewuqemigWyxpEcwo32ucVLmbeO9ExxYd9qiN+rO3qjwm4Qs9NkrhmE00ypfkM4wi
ZrnUdrM3AvSW2IRxXnK13hlI5MyH9lAYVq0bXQv12UuZhjZNDe95H9izb+/cQKGiSiILyvGEG+5T
4IRVfS0ti8JgQTyzus/mXl2hTaXSNxZJc50kDtqoMkPjXDYehhpm1OVoogrRrN9HE4iYpl+aCx2X
ZysSDKu12bRKDWTgyLONVpcuSRzpFFRAOUS/VNdmV+3iqDdTBr3YzuWlrtzL1/McXiuvl8bJ6dCe
WBZc1y+LvQLEfQh0CBPEbyMLMXEn9+lceO2FIbzu2U7GEp0sVBQ+KV10lvxzMcU8uQm47xpepJxK
PtfUOc4mhfgt8/Hx9Tn8rHnHJLFeyxeE/LF59Dn8n95d6RSmztmH7J1xGt9OnRJH8qTJTc1BzH1u
ogF8hLI8ivmEID8sqY/4r0vHlLPU0Lu/L/yadZo4v3Oi5Vn1IXj49HFOfw00VbrTuin2fKtOd11w
urvDBUFl2hvyt00CEa3OcmJmwx76n6fNR9fDTr50IJDE7CRva63aYxW3xYVXcpbx9u/nhLyG3xbg
DvWeti1/rBSA/OOR2noOw1PF+dHktXMfOjN7PjWDyUcROMONaEfWh+3YqnjB7lSU3xZLK0zkDWmy
23iOHXCGHjXqbUvZ/j343Ca8ogsDJIjmQdG9KebA0sfXH+oLo4nX65PWhaRlPT+dPtN4ahdyXxVu
HSg7Vw1KXdh5sf3BJr/6r5cB3C0+D0eiAaITHJ1dy4ci7toTJpTCNeYjqt/qKpNJ+X2m63UXyi75
lvqLf92U/XIYjBv+INpbXuhHv/C9rudDBhGviz3k2a5kCeSE+QyZYMaKSxPDlvVj75fZ0fMNxrsl
IaH5ws7rrHH/NDq4aZctMtNExHd7+owzW7S5RRlwV6iUplNnylWWb0vgG1Woyo+VKKERER/fw4Ek
6CJCJoUN0+etYSssJzhLxD/4uwR0OVL/Ym4Pc++ySjVCBR+zpV84ODQ2JReyFZrD6wPkzKP271/P
QZhtt+f7vnj653+M7VpRYWPGAb7axfG0UaR+lFs/1tS1yEXO+u2iG9BjrC9ywJSpYtAZtiAupOTX
/EMtxyoPgT0K1M7R6A4Xfl6wPryzSYHNGdMT/1JBMf9sipJNMivdDFBxLKjtNzDtZwv/LzC9MR4V
Hl5G43sP2nKD63K03ox9KNFpLiLXxykL0VGnowXkck4jLPrZgGeUjLRS76gR4fC0nNQihb7TzV0x
G1hOY17pX9bkdCyQFrT4HdEMqDnprDvD3kYyWWxMROX+o0j0NO36Hja1b6cNrjquMHwdUXGkt4r0
iEOsvCy/i/1ifOxN5/4jy7D4jXiNiPeWfTz23cal3tg3pXAPRIAUy8Y0Vs6Ci1vl3exEy0PsDtOv
SvDDbj1qq3IHD7ZjvAzZmpCQKDjrjcZ3sA4V/V7mXYx8Lhg+mKxN/W0FLP7KIIWiLxQn5VfVWP7P
HFbuL4eem7237RTQTbD0xfeUYiuAHFOxtGGW7RRMrbJgMHfhjFWKjrN1DOIUhIjK5Qdf9gA8Xh+I
L3y5q3qQlIu1xOP5Zy86SQROWbcBm+/Z5lbFCNO81embp6a6puHj/gfTFasru2SYT6y49tn2v2uG
rFLky2DN8fQDnU0M9Q396nSOXBBJcmAbPwfiwBHU/OMhQDikTnsphnqdj86GN5wqlJtI/x3O2utT
+ePrYzcjM8vHf0AZQR6KptQbXQ3g3Cahds4c/ZxmlX5wDEbkFgz6hWfwbLtM+WFdaNkIsLgJ5+yZ
h7QzotwN4x08QbXNnLDexRUOcyDiR2ry87Ww1HhhhubLeOGekZ0iLuAv/uZsvvS0RTahxYOHeE34
CWlEQV6DSWvpWuil4MjE0aqHvEoXd7hyMlpgEC2lfhyyEqFHOMWBfyRW23qTh/D5NgSquv4OcvYE
EHlR8tGiBZDt8L/ZP+q8yKBx4KQzV96yFusXqZkDoHjaKNLKPMKDb6X+FQ9XgWX2IvUBbnxCnkcW
Vda2LUNDlkpho86my9hW+LzzBcNA6phHx6PgtKmKCQpTYpmPdRtKNIFdeU9OR/beIJQANB5mFOk7
2tLOsdF1fE8ISZMeA5IPfnrMngWovDG/k72V/ugLMWd7EHWpQGWXsZMeuwJm/xhn7iobWopbZ7RZ
1xBhgE9Zw5td4ucR/eOAIL38ZhjT8RsBixb17VLa30g0g22s3LyjaJPW4w+7jSG0TLMOP8xzNeFz
NBnalc5v+g+Lgbq5BXqAzjUn/3HjtkZ9I+uodjiiNmjneuGrW0zvYDj9LMezH6ATelcbsghR7dtQ
e5MJhMYG8HdPsWxGcLBBLQB4ve18B0vNECOM8XtRvA1rrXvcOoH1RcUq/dl6MP22KMz8OxCjzRdv
GMlbSMkE+mUPE1DdHkEcEFXb++0QmVUh+JPle/QX/seGOKT3Wvbtg7GC8dMcCXJpZBePyTZL82pi
wh5J4hpdiyAjZGrJ59lxcTFkA0LerUFkTDYipS7KlarWn0mA8M1BdQ6Z8x1dM7MVqgofs8rHtb1k
jXUrPQSgRHGw6wL9WGMbKrMov/H92bavsrrMwJV5Y40VrnKuJeBDckrIxMrIuRyT/vvfzpv4iP2A
Hch6BkcjfjqDhIrKFh76YAf5GOxDE/ubmYClOy/FgGJHEK5ev97zr3dVoKOD5RxGUVCcXa9MMbQb
q2RBLhufOUMs7z2W23vjOPrCvvuFJWE9dKHroz5Pqv3Z9FQORe7VKmd6ynX4SYVFfheOuAETjSiS
+lx0YQl6fmu0Fyg/Iv+mn8BG//RROuSe0FozKM/QIG/DUsNPTeBYlxUw29ef4vOayVMrgz0jxAWE
Q+7ZJOiqxMprbKi7LqbhhD8w8m6rKbSuyZN39gF054+LTEx+rEY1vmFXa+7HvG+TC7f8wgqA5J2H
a9Mk4cx5tgiKWnqLzIj7Ct0JwabRzrjs3dwi9qtPOyxJTtdXcALbORn+g0tD2xFUEIUv+AmnTxur
n4M2Tce7lIyGm7H0+4Oh9nc9oUy5WcoZ9Js15RfOQ6d+/6fdboi8FqiATdXy2XnI0mb06qlgSE2u
GI8pPQQWPiwHGaw5j8UgarRPlk8fAabo1IW174UBzXjmXvkB/IinlfGP1d6tfQdlMZkhCZrSf5Tu
UH7xgInUyNAS9I1pvl4YZuELGww6UzaVBNiTIjzfViHDLVVOlsSOWM1cHRy92N+TvDdIS/Si56sh
mqdwB0YlqXbRFCKgcFKk7/eDFmixIllTuMtn0kWQ6tXfF45c5Dr5NrLo0F4n8MpSrIH5vCTltsDN
Af85gUAUkN7wo+oHzglopZvbQrBM7chDwLjMbr/ejzSBk02Ng1cf6qj1v9iBu8qGw4mVbiQUSTC3
RDDv2KXjnVrq/HONTa7fMQNGggZzt5KMGxwdMJuJGh4CKjJ7X4aUWSMVdwDgxQyRt08KZuYxQztt
OcD1SCSkTqco92BRnuMMvpw7fhsrP6R/FhcAd7j9jhsCtL4hPbv+HqCSNwff7UkutExBHB9KfJa3
KcmxlrX4KmrAXuGq4J/bdxUA7vUXhDFMX7HkPb4v13pE2NXAJKumrCUrootpJPSp9Z0VhFTEJp2B
G5lpwZGoYVwQeWNr36KJkXa/6nHwPmjhZL/ZyCo4dW2SJA8qg7S7G9O4+R3OCsJeYQpY4kDUxwe/
U7lF7Egz48w2jmzxv+X9tCm7FLdn1pQK0KAZdfK2GW37voyjpt9ZcW+uRmqElCooFXIc1HlaHJch
ML8i5SBIs+vJ/lzRMqF8KWcgljW7i5u4hXS6EahUCTdYYpeeXSua9vNUtOM/zDyZJLSuIP4doWFD
xAF7Fg5WaDER7Yhab9yplj+ZdUDs5JLG/JHIqLJ4J4jKwj3XGD/ZxV3Dv6VUsZZv6f8szrWTZIb8
wjiJXcz+NYAGBDDEGNodsijuU4JTqF3FPXtJO3wby6KsEIOiDCKGtw++TMryERApK2LNZwveblhZ
CyCPdiXvB6FRRfijNf1QiYZAEVrO9I+dTt4/ScTXtGmkFf1mc+YFNyFi0RpYSB8oskBsryVKwNGA
QOuw/i2WZUK/SfXhrUcMxrBF+cVOXwOZLjbVIuevBC1PbxqPlL7blIwBKEPQLj93YSX/cZYY/X/W
WsxEyp9o80Vtrfsrl8Cx7oDWGVRIYCFuRyzjLTCq5oGkEA+O1Q4RNtpKxKJJR1QWxkHkZY7lgWaI
R7PTxDPB78ir6pFfUtQ7V6VFsXWsZRLXjt1J9UZnVM7Jle6wIb4+Hz1fbhw3cmhJcKQPbRmdrbDE
lmnI4Oj9lK4oj7Qdvs9tQ581gZ8xZ9cmqdNjXptLy+1Ls6BAG0BNlTqefHJe/THxYon0pnBeS1Ps
oOjWpdiWg0FOx7rDxG95NAuCdqWYlQNEallTqH/9xl/YWkR47SIKrhgUwvCsNhZ0dtZZKFR3lfKq
G2+ondskXiRK/PTb61d64RHbHK1C1lSOk845Ka5rOpMEkwx3qM3Wg8dQtXuHSMOflrcQItcgfhzm
xLuwmD+/P3ah2IocGkBO4ARn91e3hoyoPgh2Yxgv1ywNM6WDqb5fQju/8CifL+FcilqQJ6MQ9cZ5
226eRGG3AwUrd7Hr29yHgOIS5Mr1BJKzkifKxtvvv5isuLCavnCTgj2SJH6GDqv/VE7/YxShfkyc
TNs8Wn9E4FgjqV9SGX5aeKAXPhRHPjsko2aiEhK5NO9WVcnp7ohIpsTuZUfKSVckwMlmZe/6gexN
etRF9yvQmVRHVQU+iRWck3dsK+Jxz+/u0m24NBZRhyR21GQDSmmu87TSF84dLzwMap6uF9JAFTZj
+/QHBsRJDh6avd2Yk4nnOjl4s8LqdjIiXfevh7TEjxlKVDbsF8+HdJp5XTYsMt4RWQQGHqDIDtkz
yYLED99VnQuJTqtOXBjSz+cMB+fe6qyVHEHoqZ/e4EwS8zJbQH8F/a7kWIYu9ewCmzfnaUtOuEUs
8Ap02Jhl3c6+D7Stmgt3/tJD5vhDj4nRED3bMNIsKJ2pseOdnbXl74piyleCG9A9lDQK7//6KdMI
F27gEaPN4D67XxAUQvp5HUJCmVtzSKeonTcpk3V2cCQIZ4UQ7pPXxe2FTfELExblZeYqH58pf7N+
CX98VU3iyXaa3XCno4ygQ9/OfpOKkYAVLMHytsnYHVWnlr8/7LEO2Zxh1/a4w/749LKTH1t+S/+U
RRM2PEQjhi17rareB2zKLqglXpizuEOKbWxZgbGdW0crO7AMWUDZPqOwju/fDtGeyCDcD8kMU2ru
5DVhVAEBQ5G21P71F/vCIArwrDo2UzMPeTWP//mAg3xIHQQY6T4h8IV0T9NfU923b60CrfLrl3rh
XXJMZ52TmBgFM+XppfIwzNE/odZxlrl23grZWMCZQs6RJYVkAEF2DroKD85ffycut0eSB/VcGgVP
1t0/xlCL9jz0BG1ax4jgd2C39Wc7DLNrfIfe1eu3+HxiPr3U2S2KES/26NIzVRg7QDOWGahuqKx/
f1YEQ+vKtexBVZxtw+mjpEzZu3Y25/usSqu3ZGmbdxUdr7cWiYvbAJHZ4fX7OvMyrkdj1/ER99l2
SMa1e64Y6TlpZdAyin00tIhk66yM8EK0LDQN0XCyuYuVHh/aKI2mQ1j33T22/uYzzTV9jGn84JKz
HItQW2pGKYKxrPI25Qi+o5mL7BoXBu3b13+x+3y0IbdgfeQo7yFM9M5mDo48qH1DJOzpoFV1V+uk
+JiOeIjetdTZaM7G/QDd2ZFRtx/ZWf7ug7IjfEmX+N+HqKhyUihTyKgIeAD519lI2betg2+6aOh3
CKIZH6DYpd9s17T3E1qhDD4lpM4DIqHhY7kA692VpSQ1x5UeVLpBRbO7aVw84BcWo+ffMCUixJ68
I4AOCOROR4MTlIKzEAQXOcEcy90yvJvC/HtMGtLj60/1hZ0HQp7VSxtFLPDR+f4q6yF7Bhaxb4KC
MUGIxgH+OoTvuzATd9Syl/e13Y4feo5Md7JGxpJ7Kjac70jQDfI1i5k4YDSvcUAz5/Xf9sILBzQB
cZktJhLBc2rA0mCQapTihTu6OuoUalHU4OrTBI2/czp2noScpReG2ZPo8LRHw2forBKJiO0fYsjT
Zx+qYc4wY1sEMs6IyyN8RbfKLpZ211Qjtq+8clq5Fbj4xaHIZzd49JIEjLvdt9FK2J2KrY5GSijx
jBx9g5wtgE8nVHksez+Jjq8/o+fbFg5XK8Ga/b+NYMU9+7WBkyR9TY0Dw0S2l91cAlVtpwKOEAy6
8MYT2bBxqp7gT1lFpFCxZv16/Se8MEXyE6grosXmv08j7I/ZmCU+zEMnQbO5pOVBV9bwCxPf8vn1
q6wT7dlrCdh4IkJcz5PiiXz6x1VafFOyI0B2XycLyefF6Fj7JZ/J6Aj6jpzAhNP+61d8/mmsErdQ
Uk8L0ebACzl9tuXcuHWrQb/Z/VwnnJyb4tFbgvYWhXR8wIHuvE9RBx29uQFTQsENZFLi4bY1eaAf
xjSx33aLyo/KoY/1+m979trhl1LORCJJMxOInTj9aW3W20OrCWkExkLpqGfv/2Wp8G3sbSNa51hP
LRZuNhrJb7LBxxj6oI9+5fUf8ez75EcgFXZDm21VxGH39EfMSWeVZT0AkZiqERlcuVwjp0as01lA
mIY5v0myIdu/flHxwq3ji2fxQsZAWfVcndO5yYjdPCM4xkhDHU1K0MHsW4H74wQHnhpVfiYOSRGL
D24ep79QW5p/CI0bf4wmJvYGaEH7e54W6OOIB6MYwHpIwWv1Fn93a7ux0bYtPoTqrhh/ByMSeeb7
QoewB+PhfhykvmcTq5CKZ/OIxatE2bzF5B4eQzXhoywmMf3w/Ky296ZLnPfFYBfBdgHqvlwPMgMy
J5MZgmXuk7kt+J3pe3bKg3dTBLHwL+xfXnhHAIHQBPEVrlvS83ckraFthNYE6WTNrppL/a4DFnGA
cfCG81tK9mcSXRoYz2YEZlBqz47gf866upwNDDN5c1s3Zt86qbmqqRrjmpoCdCWvj4XnbZV1x+T6
EWdF/mINO71QP/q4QJ2FuwuFc9uzqG4tWB9HmWm5b8MKZmlksKelGkOB1xMMl07Op9d/xEtPmA0w
9X2+ACbBs5tFIibaMIDmqR1bUfBRxJg00ECn2Qh8d7K9QlKclhdu/dkRgy/PpjVHzYCpn/7B6Z07
6IQQbU5mT5y2uK4WzCilbalrn4DofYp94Ui48XddGfvmb2931ZUh2KALCXvjfHlMrdateoKE98i/
o68u3aRtjn1abMg9KpddbOBX4tW25IV1+dn8zw2vA4oJmf8Q3nV6w3rBpu7Bl9qXEGzupigiQ4Qo
g+uhK503Y5n1P16/z+dqyfWC7D94vD71n3O1hJZW3JWLMnsVkdG301kJ+a3MyIJGNBH+DhJcGH6m
y2CLF7IFwBp08107TnTnlavt/sILf27LWX+PTwXMps4nPP/sAdQWOeSsKQbC6lyTTaVjLcBotmWf
gA+2gKmni0ZBg/XRww+cgrvYeuTTrnnFbQw2k8rQG1sDjrgBfCXyPR4VM26wh8YkegHJszbMnMBv
gfLQzXatJf21FOiJbhB7Z+9GdorfLInUny22a1F7KjTk4YRq7q6dbLbDZArL5a3pl+yr1aPEAEEd
kCofxsgDc3ckGBwUGD+q6JX/Lu2L+JFhI74IMeUEXYzgImwrn8iVMcsAXE86NVjFxG6vTY3E8NiQ
vfAFx4V3t4wl8EyH9tVVtNgrnahFr0kQYSXAF7ZFPf2MNTXC/YiU9+jSmyC3Cd0wXb8sbyP1qCMs
8ESjgiip1JjWV7ECWnLN7phkB2Wm8lpwPPhYjQ71f0xAi7jCVYA4aBDd6kkd+uCKhi789Ngr599z
pHW7l61CPvf6IFz3miebHt65zxGACZzaIJqd00HfJHSTRtXUe1IThytESwEO+Gy58qjWX1hXqQ08
vxgVPgr1HD9piNlnR1D8/lh7E7eEe2SH3ZfBktXXIqxAcA+wYAwwQSv4wREVEmo/qekruyPhPlTG
KuYDWyOCpTwzDegdC0K862XQvx23i61daFvL/KaPEyCtFFSDa71qE28Ky55gX1ekMm4tTf42LqBg
eMQeCrNR+7MvdxnYNRbKLq8essIW6RbgHCXBaeJYSqytnj5GxidIYVXgh+91g+R9P3k+lIcYwQ/p
lbbAptMHuHeG3jT9drAxYG0hPxWGTLQCAZQcew+mhk51e8WBNyIFI29/FqoCWZW7PdjtArnjvTPP
dgDIyCXKYewk8kMv6slzZSaw90GS1m/pc5J4zxnAtDdBu5TdFiZAhUuXcedtE6+sv+VWh8qs7/wa
HxEcGH/rjX5wFdVQ3g75RCeaOcdL2NamDsg7VIZyq+m3jrsZV7W/8wnCFIcY7qXcL0sLxDuqxupK
lWCJthh/nJ9kS7flF5kMwttNnU1ZmHKyfe0Pfo+oZ/IyuKc+zaBNDof9J9uZxt3DoEpuh6ILP48d
lSr+nY6Sd1LydrcSFQ68f0mK4f2ctA1I6i4PVohH1H1Ffy8HejhC/TJu3oYPE/HR0zEl091HyjPG
3abotcRbRR/MuwEuE0dbjPZFctApsZ3E4kHueGRom/ydHrqRBN7AKfYkJiK86rJooUk4NfJgMjUS
TggFaLyNnCT/NIlEySNShYbcO8uH8z5qUBLsAc24tWMJzNbNqc5tnMKnbh55Fn77mTDiDEhACb0q
buaYrSP/IbkrohV1jJp8wVtHvAoRXkrq3/Qcs/CADRNLPdBP77vKp2ii8u3Q4oxTMs+TOFg+mNa2
v2hEHAasQkIUBeHn6otn1Vmy8yZjHnNnwlzk5D0/ysT0mrZ43mZC44vkh497YuWYxcTPgf5KfibB
kEW0qpBfbfBAq2gjfaer701S6OJe9P7ibrxsQEvd6VzssmKcv8Aq8B5fn3ZemAlWgwv2FmQx7LHd
02lHtJqVwDX9ngrj+GEkZOZ6jqufIYa7e2oIlzRGL+xl1lLe2iSk1cNie3q5xGurmUjtfl/FLngH
uhwrNYtMYOoPeb9HVNMe8HsW1xWKtQvRE+fXjtY6NFYa2pM+pjD/bAep7DFtwUH0Wx+P6b1qSC3A
b9Rs5zagZ73oARoHKbuGaO4Lc/szKfZ66WAt9nOaRfH07LYr3dU1mwzQf6HzvXfr9Fccj+TRytnI
Q9t5AkRKKsDel3r5NNLoizYJlYk7IEbY/JlxfYi5JtYfXn/75xvap9+FZGatCobgw87efhDShLC6
uScdCogHWnRUIjhw1S4ZKvSqpvH2pBvAVXr9suuO9c+1jstGJNHgKKN1KqNz6UoQ50QjpDwOv4zz
z1UVkj0xWrIRu9ev88LtRZLOJSJYDxfbedGaskirGQxcZ7KzYyEBOm3YSSuBl2MOPxbknKcby+qH
H69f94WRttaUwLcKvGocYE9HeR6RJTF0XHdJUqDsBiQ2hmMiQFNn2UeLEzHvhLCbEWJfOKE8f7I4
H9ftA+3okFF+tnNkd8ZxNUj7bZIF/S2l2fmhVZ25MJ7PJw3OAnT72S/zVDn8nb+/Ps1mbpx50GQJ
UgYzyCvjqe/L0g1X6YrzfP1xPn+NbMkZLFTqOADa5zeFdDfqhaQSqUJcnJTIe3PI3S65yoQXf4hB
zd5oK2sudHbON2TrTXKuRf5P4ZxxejZdAFabfOMhEl1M7h6SGlNoXaKCYnG4VH568VLMSPTnKPBx
AjkdL52EyqzCrMM6EnlrvH38E/Sb8y7jKPr5P3iWHNVxhTnr4WIdun/U1nBFjDzqutt6jbCDjyW7
nHQPoJKMh4rtB5vOuVBHCkFVdOEtvniTtFt5jRS6mQxPrzxbrDVS53yMSJWPiI/zN6TDBUfRBJds
Xc+/P4QKgH755rlHLKynl1JTg07arc02HuPw2Eis5MdIL8NRcH7/FSR2jbZs9oJbSYTJBZXGs0LF
Om4AKqwDlWM709vZxess1Xg5IC1pDbSvDMmHYm3v22mrk2b5DJR3LA8Jm+ZHD53+76intUDibT85
D6+/6xcmA9qf9OtAWKBNefau4zQfp9glELg05bvemmOA5EUVigtv9qXrsImAv+J7Nu10cXrHiUNj
AQErY0qW+k3iWticXGUOr9/NS5POn1dZf8UfIxc+bTY0iqsEExwgxyG7MDQxutkaZcwBTtfw6/UL
Pu19Tpcp6irUXuCLYD1DM3B6xdXQayFCMAgzSvexUKNMAby5AcqEcPk6MAff4AkA5T6Fo7h2/bl7
W0RCfSjjqrwJUkHS8eu/6MVHgDIGNU7AAnourK0nC3sAnjOSjAvzybfq4mZmj/61DVFto2KQ3YU3
+9I3yx6IeiKfLY6Osw/J67tSU9fu2Mha6opwSQh3DZ3LjvLF9ev39uKlPJwqPl153JhnD3vpggUy
4GzYhBDUsgRVcZ3OsKUyZ7zU6H1peuDsS0uUciki7bM50C+tPusS1I69HRTBzguzHpD7auC3Wo45
QVcOb21OY+D3RXb869vET/g0RyB6Eect+yWbZ4HfoCMmwKpvqabZ98kY0EfopurCBwNY+IUvk44G
WwE2n1QOz8VbkAxKbPOEikPO5NNEdR02HFx9TUItAscPOkXke0j81F2O2un7x6VzoRjqUFtEe6XB
qiuuu+7Byn3r+zxP8UOtY3wI1EZRy8x2DJ/OhC0p2TMM5vk4O14y7BT8DKwTvdf8xLMvmwOGEGLH
q2qaNkiTfY5jgzL3s904ARLIRv4M2yn/6XTTGliF8ArkKqSN91OCAWRT53LdpGei+Ic9vfOpCjXY
FL9owi+jCQYDF6vOvnC+cQkdySQH0iiK8w9KCvatMKnVe4AkJsVI00n71iCJb64QMg9ETdIu0Rsq
D/rnMGi/uCv8wDrMPtpJToM+ItNoCeJ4NxWKnJyxR0dqRE5/Po3AWF3FURyV2+z/cHQey3HzaBR9
IlYxhy07t5IVrOANy/ptM5MAAwDi6ef07KZmPLbUTQJfuPfcdEgI/fJJMNpt4wYERruMFPbO6NXm
CM6yO2ei0wsGDoeMqR75e/k8qZIljgzK38M0rJ9xtUa3yMMevl3W6LHdg4+NHtRY3tBkOlaPtvs/
H7pYGWw7mW+8u6LpRUgGVdb8N0RL5TykSeW9TDaQZGXWSfHqTYJCc20E3k9ZdfDyZheUwIuyWjaH
VI34gGD4bh9bkkCRROm0bvwR2bxbY1VAR+SGx8iOEQpOVc0Pg3W6kWizgZ9pZesP5zux9V8MKiW5
zV4LpYcEKDOTwWl1QtpdOYhjqUVG3IxT+49ONcr6OttoeKyTpOA3rbDWlJHTk8+e8viTilaEnyNm
l98AIMPPBh58sysaerpdpJqNJJLJDw61RxN57gxoHCK5y4hBAzQZyuyomB5YHWz6UI4JU+qg9oi2
L6spKq+VXLf+tIhAPJdDWXyo3pJ1p9P55kzTGLKOCV6jDs75INqHtGfjm9/GB1fJpF/s+C28I8D3
KrwiEIsJQioXoIYEzlSkbqsE/EakEtfZL+vsr+cinberUxXp37q27AdEZfkSPLtkUEjbFYicLt3k
N6wMGR3jYiYJrbvJ5HLEdmP2sjKY2k51hv3sMmyR1+yzKByjU1AU/GWOY7arDuvIOfuAa55ThA1P
xAqw7urcab5vmFi8aF27hIWvvf4VxzXSb1/Dmzvh++lg6NGbRFcvJXeAARst5gEFNtlwdk6BVEQq
mqMfW53ya3YJJNCLG4/BcketDSE/wSP7EjklquPULZfx2G0YLXK1yuK/NU629hzKYvlvLPzhw0S+
rfba0eGWL8LU43ErN+9f1cTN/Ub2K0dRXEmCxbAKEJmTlCGIHgYSr3OJsyxHrNbiGAz69mx4FkH8
xmv3DEUalAxLgfUKi18np87GdJLD6A//5maBDLXFiszPvoNfCvdYzpck6YIonyi8h2NHoqkFo9j1
61mzhdtn3jaEh7ZKC//SblATbi+F+i8mBBGTngvKPrNlnO7V1OsL9l39c1KE0OZALYuv2PCo7Ie4
CqaLKk31lzHA9oXsLZZ79CWam3KLjHMu+KbdvUgzBy9FumYvS6zg2Ppl1ZYXp7IaVmnvIFXxB0F6
WpBql+CzaHUxDk86dM8tLD4yzIm8kYBo0Pjt9OaJgUXU4AQMvME0H7AMlOl+dseBYf1QkSCg3HFt
YMOu4Kbnet2YrCFyUee6aExxlw0jsNXa9Uvi7BMJv69cjFKXMXU6Ys+XuZ0ZJJaYh5zNCCyBleuY
X1Vdmu6NDjf846UsKXBTV9P44MnU76q8teNkn2d+HH1Ig20KT/HYmf4ez0ZiTgQWQpvlw/f8Mwhm
pny7THbN8rSluGLvgHqiJ2PD1ox/4kDF/WdZdQQgUKtL50YZitM2WU6AqrLkOyaiIP0uvW1BNrMU
QPLTQ1H6SfLhQx+KWElElrGtDLFi/d0oF8UenDMuh5NbFcZzcgadrLVy4/mz9o+OIBVgI5qLyTsj
bbclncomyVz9LiGG46OECm3/OJ5SklSoNRbyDLUbLuddkcJzaYB+ZYv7tpjVM+/YbQuQU97o6UfI
E8RzQr6q/A8HgVx353CrQBwVcVn8m4JRV+tRYCpp0L2E09Y840b0yeg01UZCc9RlS+qgmPSYM94W
Qc74t86sP+BhYXOxvg5tX0MNM1omxBamlo3G1GPGGfGIu4LHx13Lx0ZLEZ6xepnxHocSNVi+9tEc
vKW+Q0pVosKVDMdBQ+J6ue3Q0QgBHA8a7issLak4yNCvnFc+NxfQG0uF+Sll7l06uZ17ki0AKIVl
uBHoV0Wj+sAT1PmHBqz6Rjj5TMdc5xtGmuK8xO1SPUKxVeJvj/STKZMOePQfQ6m36OjxbuBwcKOl
dbD8MrFp/gacpuVEEvNWL5eKDhp5RhH3j8o3y3KezOjCcGtDJe7S0Slh8mV9VoJ0jdlyFE+bPwoE
Ol5iN5yig2DHjwCuCvHKinDslofQbiJ7AMwDZ3br17nI8jjYMhhseuqz+K2fa74UCOAOpJ98Mdkq
TqbNGnNu+5WM9ZFMvJAgV/bg97E7Zg05YR5vQtjditmR2HJw3/26urdA1Kys/oAVU+WjYPUHoDTq
e0WwNPKj3F3XmjvaqTBIEfCxPc28mN3eFsBCc9EFo3+MfC3afTAmhJ+vZgygR+jCRDJvygUSiBu2
hBRiBvNc8HjD1P4YvIpEuCJETAMJqAItEHlr91ToqcEwhRH5vVqmALyeWiJkcTLcnhgHlyT3jA6Q
M2Dqy4drvYUMtppjfO+4pSZo0F9xXk8J2FFbs+zZ120cPG2dmT8DE2u7W0PHm3J6ocJcBxyXYJI7
Jn55W0u/PsR9WkEmTxaIC/iK+PPAwcrvPhobdweaphzOW2S7+6CtiYsPjBjvFsdzq4cCdNF2sKqo
nhTnHh/cLJOfkd+klJSWNUDKhYVyfbcMsmOJlfD/3bEupjhI0GIMO3LZb9abCfv6TpQrVG0QpLP7
S7RzjyV5yfAYUSqmMs/QuAVHN05VdkoXlgI5CEH4zXBiOZknokj6nfRW8tcLFEPLm+gXTc5W3Vv9
TenoE39Zhl3zFwYFi5g+RNB+ApetVvNY6ipoj7a02jq5Zq0jP9OhW9yEhBxY7ySVQy04SLZdHaIK
yE3fnprcL4E9wSMed5DbxdUTTNW4mtlZbsBYk4M7GeJktiqS/c42qb/cDXPUgMuO6uGqJtgZuQce
Zn32XJxh1N8ImfalWwyW5DWxTXfbYjZDeor0FwrbBFA41fgS7uuyx3YB847hbNwbHGyxRxZG3kep
vazDXNl9Ng6Rh9tuoi6DIJJM5SOHsdc++jqu2ud6GbzhaRsRaB4ajGFgbp3UvPZw1IgMxiF8qWVX
iZ0oamFPYc2Q7T7jezwRfEb8i8uijFD6lt7leYy3IDhUQqbXuXHs30T4zjN4c+rSgT3eYxv100eX
ks+QJ9KlRJEoUeKdDPGg5mlQW9KgbdB989Ys35GneU98aUV8L+wi1sPo9vG/GFT/fAhiLftr0I7J
P6XQHu1LDk8wREnEf4zbANcaBS70EJiO9Z4lZf+qOSZewhnn036OJ56hsa8HCJXZAEFlXoF27ROp
fFRE8I9ejKibEdu4GH/YntvtMlc+N60YGlgo3MMTuYHVQBW7TGXJkZWAitqnUSXNQ4ap6qEVA4z/
aXIUHs2lIkUCucaAArbu51+p6NtnzvIUzPYy9O+mbRnq8SZUr4WI+EtX8C/Lzgx9TWWmMO0ddFPP
lHEl+LlDvGz88zMxPmfH93SSs0Ail7Jts2HYT0Dfxc4fCLycJdEgO2IG3OeqbqAlrZWnuYzxTd6V
Rrn9B+O5GSkr9BviAj0xXXknk5Ozgv7/iquurM5tCGgsb7hl3pVqFEnvJrLkyLAFA1gW2vrXEssF
qGM2gG9XeK/fbJwSRTijQK93TIGX5dqZVXwr8rH4gVnjJXkZVKk+LyGnQN+MxCPJZEIMEdeJvWAM
zvqXsUgrOOGcjIeN6D3vyqtZDBemHWOfh5LE7XvA8XI+pSErhGMrh8k7OVmNWCzaFhUcliQT/efs
g5X5BN0AFBF48tC8696Js51j2bDnbTOQ+14NAbnAkIGW30Ah3AETKUH24a7Xq0h2sGMJEp4cnwI3
HQQpgIpdX3qtpoBUv15U7vTZkGid5mVSF58+Z2uSxziHfoZAQtnMWv2R2lC+yy0ZHrde2N+st5ru
knJ0QP1RPMlIAiPVnwqSnn4m1VIwAq358NhoV8tvZ00CnQdTXLzpWKbv8GUydS6XOftOi8XOJ9yF
KnzJkItHB7n54X/QQk28z9CBpxeO8VuaERRFWvu28+4j/EP3VUxRlXNRpJKnRLgvqqdhP3cw4IJH
6OkLjtS04JNekoLoAWQga0vIq2g8tNermH6gOkqne6Fqc2oIiSbIqVbOlW/S/IcGUIlT6Ix6+NFT
mAb34Rqu/6q+Cyc8kMTk5GG6JDXF0DhDH4EsluRwT5wNK2Y3JQcPQq33VPip015wkaR/XNdkb93m
2+XCMKOGwtN0g0soRrZddN1CUYmcMFUnBW6bUmyJOrJXBl2e69Els0X12tzFg7/o85x6xbFiJLPc
D7qJ2MbflC2lxtB21/Pp6LwB4UFGp/GGS+gncXMphyB4I2obH+gSLASMQ0QIPjzXjuK4jAxuc2dh
kribwqhjRjAHfsu/HqH9ZcNKUzECOvlcieODPhbxjDaYivyD9D3x4msZDDvuTOdOTsj9AcQHU8DT
zT8M00xOf/3eKajayOkK97jPanAF6xJ+Rca0/QVi28TkL56Cq48pO9khEzHBDzOveFz8JC1Oke19
NMgItpaDygp+PdXzMKFRnTncqP8MyfNVPexHqeAPpmVa/x2baSsPMLLMtdYpLty880qSZqIKkch9
NxZYh8N1YVSE8yLiQoGoOh7dDSbtiSZvSfnF0SshW/IGudxFtQJSDn2tNWf46kzS4MkkHCZxn00P
HaqDO9820R1W8sQl9M9bvedmnKU9MvTyo6OKp+kjgLa+7WRT1fXRZVJQXv1mWOw+JQtt5DGum79Q
leBjLXJ0vBOvte+dFDVKfzahkdElLIkYvWtgABc5YBbiTTuY0QCIeqcitYHvSJ4l3tTTuoHdBexS
eKhSMqOiY1msJAKkXBv2YSo3tRzIEfDX98WhTjxYfhw46n5AzlFVMOFSIiARhX1ugi5pyUqszRJA
/W7mn5Z57STJK1zkIcnrqsR6Xo4rk5a0KiXE6nYoCDMAWvtUOwOcyDaIgukpBDh/bt2OuBzmVt4P
DvHuM96yCi2sCYfvihCma7r6pCU5PRKVi9DUicgcULTsofaFL82ytL/4aRsXXp6XzaeGGcXXpEXw
1vP2qVPnS9kdQsQ0H0O21UR8B3p6WEIup396ccOfghgE5H6SbhV9c4oBWsXMfhihbb+wiYSkTitD
BJhufLe+dyY+LIJ0Rn0RYzCPh6Lyvee1aV2HKHuREEPHNgBcaT/Gd8NEKhPpfMBpj1mKUDjtnSlD
DOY3RLHFTjHd8phv363VmfOHKZ0AiJh6Yn5KwtblyFvDUh9Q1JFkvE7e/ApfTP61ikp1B7a3jy5B
N6ufLllZ5iDa0maHlOuGOPcmVfdGzMSap7wnJ0QlnfNzHNr12/qJHvcLSgiJBU8DJ4Dra58WKWbS
uBM/WXLuz+C993CA79N+rYpzsIXFs/URYO9H16FG1o4r9wS0Qclfm6IN8mquMrkLFlOafLXLLffA
LfnaVpC7TyJZmB3y+EAZ6yShcvsN6OtZK3w4uS8CJpRmcFFSha3kzIJnOwS4Psbtt3IiR+yaotOo
ZpIRpUoHcOBl023R7hSSP/esG0ob7CJz+wx9KwiPTGuntylqO4I2+ZqnXVU57Dfrakr/0NuYC5Sk
fsmZJZANjeuSUIOlG9fvJfNxKI6zG4i7ISonBzDFFvzLcIEWu7mrwvsCC8+flMEw/ilcFz9JXKsv
1i/K7kDJENXIC6u2JyR6dP8FLcOzQ7WihNxNctaSmLKCbXzOt9+uL9PoG3tcptVRe8tJcQkppruD
5Qh8y4rRsLCrnPk9CwbzYmKunm5jTrST5eS9jWAMCDsyons2m4a7GFMUrEfH1Sw3N5um5DU4JCEj
Z+TE4mgdnvDhZyvawWm4EIJAWr2x1JAPkentScNipk+wwCUJpm+WD38gSPzS6a57FN1cDHlSRos6
eUjZzilpYPW1vwlIaHKQmzHs6oAcpdwRpM4Xuv+zMUzfGDlPvb9TS0A5D1TPVHkfWxJP8WSaj7Sl
Q8nbNAl+OHEN4Nia1H2QMNaXA/od85vatCOGZ6F1Iwx6iLoduDPzSTRJ9MMZZdOfCPQJf5LswLBO
xXFjd0WyZYyBgS7/xqB1+6p9Gx1ixwxft7UHqj47NCjdnNU+D2FPC4cJebV76xaVymdbyh+eU/UF
tVGy8iKIPjmmZM/pR4X7Ar3QbJeDbdZ4flyJ9KCATmX7QFmDOWSua58Y8gQHd05KFWjq0sr1vZVt
z8dEptv86tKAfSHIT29YvVBG5FjW6304OhoCfkrqdsORJ5CxtdVk/3Uja7bTtkEQVCn5NmwD/LR+
IgeKB45hsyCQq7kV0yWBTadymEm8CFHKHfyAHJyj37Te64K8ebiLyrogjWOxr2Rm+vejP243IMo6
DocbBd4+OwSmHBuQkT68IAtA0HMd4T+UqxN9MxyMxIU+PnqwcozLs7bSrfO618GvSMn2u+DEYoot
RXu/eR0gEQqu+b0LamS+IQ3oQ6xJn+NNTYhbXTYZIvbr05qY+qJ0AajrnveTVxWxV0JkH43LZpJ7
HKVJiOvSyKdmKKP2yYsIDMm3bO1uiMs5hXVIyh+Zb1Vq38QUUVnIbUNHUDgB+xgUfMUOwCWJMqUn
QKQw9eDlodNiBkrNuYk8CUabUj6wyLhEzSZQeJfWb84MqdUrd7Tj7dstGbdDXFlV3xPFwL1jqNvk
IxPKrblXY0b7g5baF5ceW1Kwjxp/eyoa2/9qZLIcEVZU3i5IHe0+hnPDxzb4PpCUViydfTB90H+o
iArsvevj5XdH5lr00gXB7O/dJVq9+1T2w3UzYa0OeixK3qgiQI4410P8pyMqCdnhuo7VQ0WS0sMy
z+xR5ilbP/0SDwYTyDl4Hhptk3zqZ3lH0Lo3YCuszONYNGp9RQlZp6gyu2nI4agLNjdF2VxLA6Dl
ZwatcL19rXGzV8i0v4JE9qhb6YSdQ6Ci9o0oZRTofh2K7DuYGMaVhgHNu9Zd+mG22w9d92XEPiwu
TLFfR7PCszFBIc6yN4m569J2eN54QLdrIERBAps3hW/k2BKTVLGCNl+xaKbrFOKLO6K+7p1dP/mG
+ZxCSYnYVqqFeolfhROlE2pHEIyTnQvGxM4ZsXDgPABObWEIMEr8HTdBbE7lFFOWKHLe7B7S36T3
WkVqOziAKH8F6zI7uedkZM0WRsn6KDXbtL0Ng+mdkU7mnJd2m769gXXGowj66U8Mf+Np6fAH7Ljc
OVQXf3PbI1JMLXZg/OUzi/gG0VBZZZettrX/hquRZZJHbhgMZJUk2Ydhi9aemSgbdQ92bX7terZm
3zMwzObGcRo56OMeCA9dwEb/d6OaKGvi6M7PeJ/OparL8L62IhKMHbOqvmyh2bo30INTnVPEyIoF
D7zefKbBywCKqgDsjko2htlx+6gjHZLGRM7Iv4irQRBn53qcpsT8TeeFPaE4F2vBL8S9P/PRICOL
zshPkAWPU1QDQEJtCvklYczje0Vxx8onoh+oh+whRBQJSrzOcG+4mZT/gpCOYx8MYIoOsUVnSrD0
Oj4XgTFPsukmsxP4VAtuUJHV+5gV1Y0iqL11X6ajf74pv8gcEglxlaxc2xULVVj859Kxzzvcb6Tt
zQsZlbs09qbHOl4Y8VZebX+z/mVFWJg1KvKZ8SKzbXbJt0lSZO7GWI3BeRZt8wFPk5Ojb2z539yP
RX+g5+YP6zAuCPD2YjIlxcr0/Nj0afHH4lL+G9aSYlsDvKZOH6LnEGCIfATXzGh9xvBL2l7sVEdZ
y2F5jpQWZEuJ2TJ9JJMjryo6piOz90ic+F0S0Cqm314DhWf0RdJ/y5My2nnPugUoz6Zk5p1qn1rt
gsqb0rTFafQjZetCcJ4PzupIn75pSLWWloVp0uIeAutxDtp59rbPYDPkDJfZAP5xTbth3plJNGZn
E+O+kO+V/F5hUDa4yG7Px1CSM7k37jKwA7faa/cKad4niV7gw6G8dv8NXhHrw+iMS0BAixufVIqK
es9f2byW0pHeazaoQaFWnrv5mE0ymE/+QsQdQ6mANQIcxSg+si4LG8b8LqpcjUyLsJWxEMOV9RPM
xWKKzHRMRR26+7Ycy+0Be3L6ZIMNKQ6Hk/tvmJMO4j2zulPnNuu+aGMTHxqOlNsokhBNNCu85lUm
blXApLEOmY547+MtIPO+jVLhXALhjeT6MREQD7Se5Ype2tDIB31Mhp1Ad3fN2pT1s09ryq469dV4
UFwCDJBLh8Gc6pffE34Xtr7psIgD0VeQLrzVJxx1UMJ8KT3N3HuAZk7IPkvL8dqHpFjVZTNfQ/ab
fA7e7YHthClhf1F6XSLUt/UuSDTzsXksCJpjjlKuuyAgADBvxlsoZ1HhnccVA5fnmnFBoSQJLC+9
M+jOPXRyFY+yrdlHoi2p0pzGRHxRPwM6o1Hv4txLKMmw7I3jy1DPRXrX6IQuyJkjo/dZfQutjybQ
xnZINMypSIr+QLptygAlMuVdljntdu+osr4fZ21R7i4+K7zQ3MwPcynX8cw15f4c/d79G/mbWsk2
RaHKJAcm9DXuvJbnzSnIDE9oaMQBpf98LMhcHb4MuRkrAQuR+4jFsZ/Q0g4TCnh/8pivIujHCTvi
EMddJJ1LjSUI7qqOOtwPQVi9tjW5lkdiXNhlUd6sd6yydXUCXsbazoL7AgE3o8O5GES8EES3cMG4
MJHsx4ZzUy8lyygMV3258l8Uil18YLf1uvVJUx+pmXXMDH+giaPP0pdsgzu6Y83WkjvWW/uiWgCb
+/JmwD93VV97F0JkonfY6fqq7UK02siuvqRkWnV33AQBv3lHMxHTVnviJ5gD+T7YzeJb0TeJgkrj
btkX9XxLgGJvL68OC+pXWCYy/Ek3OIsfYWBk8pe5e4VMgPSFJe8ZCJl9B3+OGQ9aRKreUo/f7TrN
4lRms0/pHrjFBctZmeTzRpjFJfDMjPEJURqhmOVWbP9ix/IHFU3QK0oN0Hk2mG2QI/5xaY1klh3r
tIoSzlMiq89dJ9rXppT1r3Jlj7yr5rFEsEDSoN2B6Gr+stPAgCEtu7ia49yk83GzYiE9t5QIIajH
kS2yq4pNXmVLdofj2DBWr+SGQqqP0BSpUYhvOgVKAZsm3X8jezOVG/j9hMv1nrJ3W9sGhy31tTra
ypf7CNG7uNBrrPOhK9fV2ReMoq4+RIz1qIj263fILzZuuIj4FX6qaHB3HbF6JFJtWLuYjXVelI+C
o012aA7Oah05rwn4GX6g5pHhs+vzPf2Khe3seeUsT/PZVVX82qTCTw4OIcXml+lomh/Ze3DWsVlm
COfPxODkoi26ieAhJ+RtjTtSf6KeXGrqn+CdzRFXf7805fQea479jy4EFULVyp3P/R5suzVb5rdy
mIr2YLQXV/DgGvEh9ZqsD/VAgMeFKQtb//7/v4p10y7kC6bWeS7rALGBEbb52AQBkXnbm6ncZ6Js
5D1Ze02wH0jcuBhDyXOTWrfpzpcFkYfz5CSfIaMMnizEIf3OtJQSRw+XlJcn/I+/pYZCzFQ9dd/i
0dR/3K0imxXRifs9zklc3RWTTHoCuuZ4OXqbEG962vq/qegme8Ad1uh7sfYrrLoglfKgg2pTO7vq
Orh63lz+650Z+7kBKbHkTdq7L/RA6M8X5t1AGl2aLAWHmsFn5C3c3zNH+m4oCqEPnb7FqSONeltQ
0mt+ASK39ynmujWfQpDhe7wppf4lknl8VY7OEClZ7DFHE24+uoKqhg09zgsafuZLm7t3vQn9gJXg
PfdVaKv6fu4S3+AETBfWpuXM8F4ymrwHJjCgLMIl9U8mSrfHpRbyJ/mVBD82JIG89oRAejl3D7EQ
tMilf28FR+I+IZLCXhfGw8WDnGZG/LM0TnIQYezoX6sa3HCnmml1H1i/g54LB2Hrg+8U3VM6D75h
UtVxixU4J9UzIMI43k/TpuW1MQ4lAzTc8CEugnU7AMtaqr01TebilZmEC7ApWuK9ZF1zIM10ssQb
I3G7zWe3+yGdvfioNuWFu3qUYjsMThPH7Pm27t1RyAMZEax85q1GAfhc1EnGgb2K+K6gTngtghDB
V5AhW1XMaTCcFDLWxyybkifKkPGLhVcwPaZz25wX1zf6DBaO23xrAfd64aiGA44x8USCTfIvtgTW
7lm4psORPXz4NFH6frEsINsSfwwCm6jzfbmT2MTTnMQaXV2KkAmTU/qp/tsGld3yBnUI21EtTLun
ykT6MltWIKKfb1wnOSj3WEVr/StyyyZl4eHSMuXobqhBXYH0+7CyBAR1X2wLlWjHsoaI1L5EAcY6
/0USRgsCWgfzn2LjGLtrFuQZ+8LrPLUXt06SVrYhFWcryvppxSU6vUErzop7JxDu201UavM03Ow5
Zqo844FN5m9WtX3wuHSF6feoZoro4FC53tuRPerO0469x25qwhw9REbKJ/P99d4YM71WURShEx9n
jiBCRzj+UhWJx9HGG3h0uWyE3emt/xWTnw3xFGTOt4b1/bjFkXnDgxi3XJURanfkEu3PqipUsQtd
Jq4omdz0BzP+cHmoYi6eXEzEXOfrGqs/4NQZyWsnKO2586v2YSNsDpUUu3wGGxiGyzyVHVSRqYD6
U3lsQEhnLvs3rUBpHFFET+5TA5+n5T0x059hM80TmWoOj+TAaQ/Es2uPHoTPhgUik9iPjWDmOVek
PSTo4YvtcdRWT/9FozVPKzwHUtdjvyCxvlhUhobRyX5Z0UY0hJ2bMlVCVeT9lwRoBQ+tCsaTGy56
3a1gfCj9dJZVO44iPd81QWkWtgeaVbOK6+BJONH6m2tXb7uWB9AcfJL/PsrGtuiP5oyRypC5prwK
6LlsPGWfPXpijUMimVNWy6rzO/8M0X74Se/ds5I2dfnEISCTfYXG91tsSfMVqJJh/G049hH2snpr
ijFIdiUzI35n8Gw8jG2bHgviA2uoS275s3Or0SOJFskR6qGuwNwqRg7U0szyhdVHlhcwPtnpjjOR
t/yg+CgXlVafuKq7+dCmmXgrAOLGexQD0Q/EsQi5PH6/536OsoijogRRsU4ynB/W3im/GLASo+fW
9VjkIbgd4pzKdibJ3ZptZ8Zar0c9E0vBVK+lpFig0u9WgvrqQ9uzyz94EojZrRdJ3Jd27UYfuZrx
qp31nf7RZm3wueKv8K8q9fSVps3nTuNWUSc/tIF9JsFx+N0QOu7sBLwm5j9ZWsbHelXJu8UE3zya
2vrEgeNR+Io2J1kPJuYj4YytLV1JPYPZSLZkYfBTdc16blbsvSgpgvLCLLoZjoMXN3dxgPKYnXjH
ldptG1N+azv/t2PCzDmVHTF9B9Yx/kPDkNnhKdWT2NsqDfh3Nt//BOXQxSd0/frs0wTc2v1J/oBO
7gPeiSKezBQR1tfS9oxFdRkMSMe76qWeyI3fyZXM2T5OUBz16xD9JBDbe4XZqxxUcvHNJ58p3C4y
ofQ4Ov0SfSVq6f6ra0+9E+kUx7t45OOlTnMsE6wmUzkwWvtPITVZT34soWvMEH7uOzSDnzUqPnkk
1Zeqz/Nua2eWciteRomXDoE3VVs9hMCbEGeVlMWD6O6AN+lhN4Fu+BkWgbdhcU6Mc7L9beWfsdl+
7tFGsTspku4dBU84okbw+KB80tVZGdNH/KijpYTyUWf6t3IbThsHOcB94aKwPOpNp2TKZGX5VbSr
i4oWBmsPWLnrt9xp2LxTPGaoPcpaNAdmpP1nj5ARadbiddvehKNAUj7bZDkzIAVWGHmzz9SwKZ8L
HmvE5bXDoGKehhRJSwgKZmfWwD9XK4jfs/RIQY5ZaTS7BbFPkkvUh03uePM0nc3AZZ+X0cbSxYXq
lf1I2sJ5QS6FKKOcF2J4FDu6IVd0rddiZF+GvkrXiJ4Xl3q3olRkceSI8GSnhez3ZUrADJdRiZwO
/QMBpbArsyWvpkIcGf5PLJUyMJ30EqpUv7Iulv81YZH8RQ+U3AVTxCDZ09T16HTqGFI7kaXLoQyM
758SPoO3JKv98IAIbr2sLvLQx5l5539aOpX7iBgjUtf5fxydWVekvBaGfxFrhTnc1myVWg6ttn3D
aj9bhgCBQJh+/Xnq3J6h1SpI9n5HIs/tNXdb+QzfqWkWGo33VJKR0J6Joq3/kArSILkKxEBMtDPZ
Rw+b5LRR1i/uEZkM3YYt0nmHIczRHSNU33ptxE3hEa38rFtiACaKhJL/EBv6w6FEdR7AZ07lA4J5
wMfWBsk3uUDASj7Ksr3BUppv0A7qYivHIXBOivaCFf3qspKOO6TzfCR3rK53BnVhcA8Zkj5ZyvHs
YTY3j/fiZ6k40F0Bue90nToQBVMAB7G1vgr0r9WBxSI6mCWnLJbUuwyHyNrKEcWahVhUkG7NfpZI
QV7Gzs6fWa/Hq41k1h5sajsIgsh0KU5CAZtOS18AEkDhtTmwhoWXbEL6txF9ou1BVZw+71MTKPNF
yCP33ELdp7NbkbWpB5/Qw+4lrItppmaUYQHh/qho8VOz3UUdSy7NEE5BreoAo32wJbqLA/baGCam
DavHTFZ43hHFiYPnjR4+CDssl6wZOerJcUYaZnSdfRc0CUUM3cAzF54Lf08KAGchBGzroTvuuMI7
Q8PuZonD7mvyJJ6jVE8m2EZiIg5skqOljBKaoHtzBwpOSBkPYBenm9cAKXk31EdKmLU6UYTavNCK
Hap7ExS2YaYupwsal/Z9ccLuslSZ7wJY3dq5RYclEkpqmWZ3F/iTdPd0ocXBg7STaI6Da8kqaHVB
lkozMAmDNAEEb9woirmwcc+duhAZNwZjXyHM0q76YikikDU17tQTaoz2BSl+TsYfSsv8ElYOnFAe
5yVPgvQphG+MTyTkTUMtikhr1l3Z8qtUs/kM+gW9TzvW+i7xCCaqeSLgwye+jf65bzOEmKYK2oek
5bbYZM6SRxuEoya9ypFEkG2dLkHylCdBFu+VzcPiIR7ZhbbuYhL/jkiDumHciKpxl88R26hCvHQP
3UxcOBusfQ5tgD4tI/s12bip9Mwdx1Y/sKpp/U/GAFuI7oeBg3xNJO2xqJnSQyj1rf2pEtTQW9CJ
A6MHJ8mY2/WXKSr1HcfwZPt2BondxF1vfzvA7D6nIQvfBhVmthw0UrPxKNuyR6vljtUb+d9TfqBF
UrhkvHC57mlvDyGmu3HipmmylXKXsiXmGOUEA3kS0f9XlWRYwJ7alH1CI8wtkOcCmaXEFyBmEIo6
kpQcjylcxuvA3zPvcacXZruudoEgGIememggj1oisL1S79QaMd6ufO4z77Va5ltrDVqMwYmc48ip
Nh76yffyQ74GN43BPKWPwUyTzj5y2pwcfjGNH2XYmOdJ06uwr5ohL7Yt0nsqQGeMMpuwVsW89ZUl
lWziaQbMrZf0d8iPfPL9eHitewLy9g0fBIxhPCI0NlVs2rMPUvIAkmVp3AlMR2MRV8fVTKsqDzJv
45i2gGLGgoP60WyzWVD/dvPxQ5tyan7FmAb8fdQOk9oaiCvWcTsTGix1hny4CDTi2YTwQF6lW09D
RdUHVyMaHAqnyI5/dcYiNnc2DcV941kJtObiZOzRPYIdhNqPLiLGhIW3YSpfbOHTXdzFTX+Z1Rjz
UoNSfalU6OgAAM1/l1JEUGwBJ4bXgbkj3fhDUlwBFEKqbefwlqEdtvZ1anwxf5R+nnl3g1XIvJox
mu+q3ifeXgRpLr4XmDLz2Ji5GHao34OW3CNVDceUEvSjh1i//OfKbop+RCtmTUCfyp1L6fVut0X4
KJ58IwHq2rUPX1fj1/V7xJpsgGMLc3vU19sj0y410Ltj5JHf0l9OOCHsufLrLDpFfuUhso3Xeu+C
iM17XLo11dlmGtVdhs1p5u8xsO20PlW/s6zhbHFQ1v80WSC+06lDfORR/XRN8TABtVNTOKBf8OLk
aCkJgZYsHGeApq0sMnJRBh+gZ3Q4tnGrZ2jYMfxOhhY7CbJJ1NMugujPoW0pXTImiR5MNa72g/Li
/DfXyJrsiE5BPoSaI6MQFqXbF84YYFozhaZ4HNlYs33pdtWy9fPQkXwtajoFLXQRiqhcRbum68A9
mr4Vr6SlBMuRXwYlJAtL+1EhCe53oLlev/cKyiL2LALVvx67YvnjRER1qAYFx7HsY3/YEdUuXsIC
tq00K/u/D2wSDlDN+fIueKztllqnjK2HTqlricx3OfN2d+17MceIuDbTqMc/wCTdcAwgyGcW1GCg
CD6Kl+GtsplXvgxtGFqm0ghtfbAm9d+0DsgDNhMQkYoZXHeU4QLsZRNosrsId7kgQaxWulgq+zLE
DUYP7s7p3ARjYzeLUyORhDHkXTVJwIns24qzx9ghesqjakbK7mTyoff1IG8PzADTI6K1VNvMN0n+
uy6XrNwwQipUTR3xfCgb+TZCT2SXAkmhuRvGuEPL3kcsBKlsmEMDihQYk9t6mXZOgENlI61rFiYW
n9mCX8J7mmGXhuNYiPkXL5cZT2U5lOJIb493gilDSDV0g/dANrS7fJEG06d7PmSEokEfOGidrG3v
E9WrYefG7EN3M1bDAMVPQ/3grIl6vZSlu65/h6BEdO9lS5MeR1i64L6da3moytFzD15f5t8TbvUH
oCbE2DMI0D4sb0wPH6+ANI6n/x/FJUE3Mtb2ZxByfVMGKevGNbZ4DVTE3yiq3lydhe7iYxNVwH+k
9NX1VtKhgblv5UU/2AG9wG5FlEwYkksn91cT9x0YpNulP4AsCnOJ143q0PU4Rraq4CFjwlHZ77wS
kGjMrFOyrZsVvKWMwZ23mUawcp4WcCJb96C0s1sKaIYWXJ69sKyrUwmX5T8ZZ1qvmCxwl01DtFwq
dnSuZPLuubV7kQ80TrOw75EKY6YsQBOjx3nE5IHbjgNBdp54QRhBkLnL7Rw/jK1puruFzhusZQGP
5J79ar4yk5ZqUxbgxizWuBHBfisWBTLTfVpSPKyDu3AAMt6pIRt/Ua82zGdX5SxK/uSkl5b78k74
kf1o+xROzo8Q2hxYsRGgDZKT4pA6nvggnoh+mbrs7CutM+UTTnjwk2ZMq08yodJftLsgJ1PLQDNe
15nsG2yPbUoNxJC8CWaC/4QPugp0xyQP5VotT926jDz0CnPMUYpGRNRkxvEzsEsIvG2x7x6lTMO3
hWhm5y0p/ZRxuI7lh9bt+lszN6KyWAumrpGcoi0bAam2ziiQFhq37h+psMG2GmdYINnLpqi4J+V2
gTPidwKUyB32DEJcxCGwUti3Kqzj7E5UQ3b7fuocy0g++wywTHaQIqFfkdIWF6+AkWlxIlUi/8Qe
I2ZwuMbAH4ZYlg6cEU1zbWoRPhblVKAf1fPyqyY/8jdfTbNskcnVb/rG6W61n8X/xtGqH20E4731
W0KvhpWiqW/bDGV4O0HpQ4E0bsWb8cY6PKNtXptX+PeQrriV4pU3VTpi+Da8mTB1aUSMn1PmLoOa
Et62mMSIIGtxyhKOR6lLGo/+/IL01j9bIxJeighlwalpWqc7Ue7i10yv0pJYJcj7hfFCMQSVWiYw
0ib4GoRfcc/EXlScVD4NT8Qy4/IssaX/6gsh/vP7bDn3masANSu4cySC6/yE9bd9Rq6WaWAN8mWe
gzzo3grtOe+2roy/tcwdV7cXTnpqe8d5QOOZDm+0ZKwMWk41nsjABMR26rF8YUr0O76+bKQq9aZA
lp2OkeUmPEEbD/SJyIBwFqe4trE+Ui6+dMdg6cZ5n5UWeahsh7B8SuZUFZ8+cdDJFWBgHh+MYbjc
tXN0TBzSPAbr/QnW0nuF1hE9M3e/hMc8FV5x6jE26BvZ5f0MRZGCobbl8Aw8pvITosbiSrvUmD8B
Psicftpo+lfNiuMpx60+OxtKgwp7CAo31uB0TbGSqhVzQzcN7rBtGxRBfFxmgKZTWIdxu68WPzjW
Q+sEhzyTWffpeUmY01BYGjjnEu0Y+BZQwM7SshPdFA6siLtl0rm6q1rb/ePozn6t/uCMe7cqoapa
v8cnU7qu9+MwhV+QzS/TRcdsvdugmOJ8b93V309eG6odjZLEiK2uKnBT0O0AAsPn6sCTknkYLjXh
zHFNpBgacde/w6lefKAhkQqTpYQrZABKu1/O4jRfeDagf6hxnwkGWGzrYxQx+DwLCgcvVda5pDQN
ceQfpx6v9vvixtMAFQaGDXevi4ghPgwYlCuaCb06SHjU0YP+l4Gez6zsjUJfjmkZeNxzECfiMUCS
21GdSD7VLIuDQ1pciPJ6TDKwMoFPi3HU/oZYrP74XAIuDxgLNSLkMjuE3YzPEIVA/AsaIn+cMeXk
dGd2gT7KsEV8O0aU9m5i2Qb3LpP5j9fEi3tYJfzCpiMo5r+e9T6/g5xT/7wiRJWYjeP4xSHSzmjs
GUMP2OT038ItYonPhUOH+Dbhmc2yYojdVeyFOHnCJoVYJlT6DzZZcsp1UUtKyrg1vuIYz7QBb423
JQPfhYBCme8qE5j/GAXQkOkpCBNSLhrd3PkoJV4a1QLXyWqe6RNKlP4ZrZCfgcXyQDASpK6Xzbz3
CeXtvAt938qjWQSS1ixq5i9o7bI7IZ6LHvGfF8t1HZCenFjmIRiHQay0nYlBfOM7AxzDp5Cda4GX
BCGkS2UTLaGzu8fAiikzHiJ5cUHfqkO1JlgNSSBA4xe40vvXrm78YU1rH+Fpgcgb2YxvNMl0NW95
VNMsnyB2aywuqbL24SzEoorr1FOOclj6LOAoIVkRghdx99kJuXEIPg/NdezH9ksWbvCztJ26rAt+
AOiyQMPoYXr8qe3Ns8BeClsqAzqdingQL6saQRk9Sovr3WgDs6JXzBDf8Auy2yKZWJ94q81/KB7T
EBgTJuqk3DY6MQAQpNBoBzeSQ1HxjRr0yl3e+V74SaUcQGuZhQ1hyk2SLyd/WL3xbqoUJY6hKPJt
5lBhfYL71jXpi6TiAvuJtSeab/HcO+Tk8O6kG9SIlxDM9UhBePA3U9zM92x5RXJ2WZH6hxEJ8rOe
gzoiiaAuuM8ls+1eCt+Vm7Iclwd/ukEwbjkl1CH1QcA/4sSN+lOQXpIeAcZ5zKVyHfNCJlGgt0Fa
JpfccW6AG43b19CZmn8CEYng/17EF5HL7A+bQLJu4imtojui2prq0lag2S9uQQImcb+mIGoXRT8C
16ZxgYiwucRl2aono6bS3QDT6D91kkA7BU0Dizi5YSX3xFGP+U7hNn/EBIpdkbUywKwdTfM9Hku4
95jB49ZpUFskqTZW+XOv6oDOJXdWIZfmwn3T9na899K++PbkEOhPgmndvzO8UFPuBFmzDankQf4o
gbeq46SXBFVf3KlkO3BQXxFj+N5/vE91eqFe1HvknMw5nHU4DfeaAwFDY8Xf595XQGv+WRFERaME
nOB1yofxb4wa6VuwS74MBkZ4Tzht/1v2RTbu82BoppcGwfcux3aLa7+Twa6hr42uXG/JTkLXE6xn
ZugE9FIy3WMU1dnBTwNZ34G5NgTLpwmnL7+/mRm3JvVmk14M10oV5SXm2VngrTqwhnRMRHq0gMAE
RlWKSjUU9XjypMTqPd2EjyjRk7dG4uOl2zju/mRjHtw46JLocB2VROslsMjFJghV9lc3UDKoJ8A+
N4mArthxqcyvuox4v0g7R0vjcK6Zu5TUzt8h8+pT5laa6SHw6Gx0zfRrLlMMhhj6/EOCRetPaYq+
3iEec06i6dVfaQYWcuU3wwY2y5t3N+myv8shsccD1Ti53rkMgL9RPOm/Tlj2F56IjhsxL+OXui1E
evHU5F2INZn9u0yS0nlAOYslkpgg+9IEcUsINa0iDIzkiaQXtickN3EN4b9ZIB76jfEi67MH6fAT
Ui7JTy6PPVegiut3YKR+vM+Q51WHaEGdfyAeoflhcA/9rU4TT3BLec24w+0gg5NhA8JG13ckCiPZ
JwG1LG9qNaLh3fqe9LlxOqhk8GFwm0o/17CQQENuKZH1z2m4PjQlIzTzjI3Iz+68RDO1eCo9LCFA
xX6KXe9AZpdkL4aDQByX1qQtY/cdMZZTs8Aa61HfOjGg7KcBemojwEdQFCw6J2hinDTbFklJ5jKM
N0G4R+PqmXryPkZOlWIDQ59ZXtcwhMvyy9kQRTONcXBPwch6CDJsrhtRkfuyIXLO/JmmvvqV9uS3
n6ulWa69Su0jczBkpR94ND/iN+/uU3SjWKydlJ73yXfs1cPp7+GrCsdL3+hkfcf9vz7GYmhzVn8P
5TTDrAFwWyVGcl6JlzkmCOngRARfP/KpyJiIF06hcym57Y/hUFfTwYFq5LJFSFfeqmvra1rUvLRc
fcELu3LQnNKWVBMyuLrmt6nS+LK6HPcbBtv6naqY+mF0olDviL4fDmxhEiMbIM8dgy4KJqV1JXEV
UJoUMoZHLLj6Vt8Yk6r73eoA1US7ht1uKNL0kUCTIbsHKgxzYsdrkfBndeM7fSYEzmLy5lOFQjvO
1RKM+x4Rod1o4FKA+SL26m9vCpb8YksMb+PGKYJZf1RErPxXdz7qMWdwZw9Pu1tdpzEI502jfR0f
GOkYfkpCBGhphH6DLlMLukQIejfb12MqLtqNblYhjH4lgnrHR4ZwUz0SZ4vsHA8cMai7YiBpcGPa
eQl38Q2GAZgJUvxz+NTXTYcSaXh06MZer62Ko692aH00+gwIZr8GcyI+uOFaeZ5XRXYJOeb4FPJZ
G+xhc0SpVBeW6zlS8DHNxpnGwTm0HRPhbhAdJ3iDpnMr8PZnpCGnPfZh7sbtXMjxEbw84cXqmOsO
lIJi+CERePYvyKnkRCxB1iE5LErznUZ2yN5Qjub9IeQ5SreD7kgXkrBbmPuVNThvMRDmTzb12hdk
RCN+WHZBuSWrI/kvmKxUd7HOx+96XvIHK8eIUJ+2Dq+OH4beX0UOEuroHKXKpoXdsIQCm5ylIFcY
D8240KIbxdPNRbZk0XMkFouczXNagFDP9v1zrXDP88MoPkF5PJPlLosueElvVlgmbhHUe3bYAHcy
3bAhDqZci2fEFUjjRpHpx5vv6G6ukXoArdQgHLXJsTcRId71rN5NXBwZm/A1+NHyGlHA1/xZMhxg
45hI2so1jeB3eZqb5h891giVsVBA7pM+XfYn9LnxA3r2AWas8/A2JMBqwEBpwptfIx18hv1nsDGE
UKMIJ5Dnw8S4Rzb+Ei6/wMKDZ2MNpaWwoJ9Rurb+o6/KlTAbNmDAmbahmrWMqx8KYpZ/Ag4nxc1m
+1cqMUj3cAfY353KcSeyixXid6/j1COrOTCSV7Pkrx2hzNo6gSgddIhonzkJ+jZT3GxEZsBIgGTs
3SxChYRodzjgHBLnbI3cQh85M0x+5igR4TZHxBztPXSE3JrCX7/QFI3rruio9zgrBQS5DQIzX7qa
+2uviADuCKcifvo1qrrcnGWT2r8a5gMvFIEq7zdHa0GUQjE/ciIyb9H0ymBGPxCws+nZ1knbQGex
R22V139yp+XMtaI0yV3ZT+5zvhC7eHJ5b7JNtqjx0bHJYrcJ0QssGWHP5N93xpLA3dyso3ACE9ZN
l6JDtP66+efmRA5u6kTRQOw3Hg3lJSYBwAAir4G/vCi7p4ZTfMYQGpACBe1F22CI82SXkZVC/7Qq
5ydNbcOHUy9r/2vweUJ4SnnjUYW2tX1jgS/tRxwhTccCuw5vNL+OH0A9N+9+l+unNFP8NdCk9p5k
jk5sceij0EmaIXwll5AMgqkoV24Flnv0kBgPyPUuhbwm7mAwgFMfa0d4g0L39+TaS5QabjY8+Wkc
mYNLRsVHDAf9l4/bD09BSvMmsYr4Vg/CqDk6IbEtz26ap3rr96ELaAY4QDDUgNp3S3o5BHLG2isf
kmpmHR615J9domiRl04v073Osq4/TxQZw6DRIBpsAZEk0AjIAxZY/hMgIjh6fcAHgEto7EmS22IB
sbi4lFinHRMs0R354vG2LbdO353qcwS61mRIAIBSGVlbYpPRCpCX5pIKL9wjaosu2jtY+RgKQPnE
DoOlV2/WJsBM7mtPPHd9ihObI1Lv8b7mztZaNArbol9XDx+RLM1pIrM935SVzsr/anargcwd1ws3
4zK1n/myJvqEti+INmLosl9FNGZvIyZ4uEtC08N9VtDNCVTF5yVz1X/2lRCwQ5hK4g0+InMPLQ8r
MJiFIC7Pn3N5xFvY/acsMdWEecgl3diiwfeR4hRdDlaP0/Ma8GFuRINil8yTWr2SKrO6x0T6GNLS
iK/hXKWjN1Wca+IWb0z6XIUuyQnPEndwey6qmAiChmm+P7K1l69Lz/G+zdCwDfwDQMn7GCs/VWgN
oSsbWRAGt/PzJH21tSjdq6vr6A41gCVdP/OyAwnMqjotTT4UF0R3XGg9SlZxTgi11bSu+wP+jIT8
QERJ0RE20ph7l4A1dyvNqH/1U5D8cjFRBwfDi3MzvWvnaNuiy448nrdT3jqGU9q26gCra1EPzV78
0Uc1MsN+dhAwjQHvZGK94Dh1Fr1GVXhU9Iy6t9FuwlJ6uNG1+Fywn94QygAoFIOjaA/zMMkXx2hE
H0XQDBWx/539XEjuincVWuEXlOiwTSmOY6ToS4DY3bZeWBOIkqNhno3B0+PAlCSITLFlMX4VLGr0
0nAtLXYml+0mJsw7lwaigTi275E79W3WK1kDCJC87jrxsx7dFf/EnvAMJ+PnVv1pwTLlXIBo/Wg7
40KfkOaq8C7FoGp3VZMDmHJyTMkG99r/z+BOFk916QF8drBTGxeuMb1Mi23EwVZk+N/ycfzgXx8H
8lF2g5mg40nPQTNX9mT9416OxbZIE/vMlzdWkBmN/kqSIvzdIuiJz7Gf0rROVPKSMDZ7XnPvz3aN
eNtC7w/2rvidG165e4vik223cJMv1zjuK+EAbL+9nsA5apS9dKzX30nXr962Jk7Gntc0c7MjIHby
r6XiJ79zfZERfA4I72wn37brvvOxJtwTOuEX9ER4zMFUUZmP1aRBvqG2XGNgdnIXAYsMmdkVGozx
zo3qgdcnqer54FPo2+/aDHR/H4WkepC3t/pMUVnqxK8kNWC+iDLUt4cVaBFQL5wDGibjsYWICQhe
C8lSPFuZsReTN0bOwTz3c7rxRCA5QhAsPpfdTJX5CgQ6I1RYicuTGNvJg+UV3ZUwRgT3ec78l4SV
9M2PnIZa8UB6X5BFBHMynk3EcFrPu1UitHRMyZ7yeRGFmIcVTVdcvPhkuMvFGKhtON4yqBEOM/DF
6L2bDRHAzQ8FvZ0+xyGz2basufr3BEDHtxS/HJ8m7xVNdzH5I/aNYYtvSU/zvO6CJXbLT9FF/Yxo
rSUQJcvX+slP6MA6zkzBPOHgAvULGZ20Ds9rAJagOBZ+OxWa8xPy2J48yToGUJTMpuiwGy+icwFp
LF/65PJRXysDNXHHYFJ5d2xTszoj2hE9dsBRET0aVrnE1ysJTsCUDf231h03OYfFul7iylLqgp2j
ko9YZ4fmEQA6+ow7KLlfDikwcr+A2/EDHWRdBFusLdYovyrXY4RDFazMFln3lSB7PNeYt5Z7ZG5i
PfoTvuHjKI0Zr/Cp6dXqSH2JZuiLF0Tg6BZ5BhcgSpzGbBGdL5atsGMY//GB/Mszjjl6gfo6Y6JQ
fIEag6eHFIzG7ME5514q3tWSO9FJ2bn8JfRAxMGo9YSNQGX4hKQsqgsfzPiU9FoXe64fXX+VPTPP
vneKtTvasFge0JMTPb64JvqdK+SFM+83r21m+hwJbJzN1+amrgSBki+CeCrsvp5fHjrQ/gnKBQLh
pcno0j7gI1D2XiX+HB+EUzfHVbAB4dEVHZEUfBsX123HbkseWhLtxzIY5WEkSxW9fkhaP7aL0jZ3
ky/NJ+mfLRSFD391amaSIfdTz2JzKgmF2NMFP+hrEg7N77BY1YckMpAdyE2XX8talvrem5HT7Rlr
pLfPPPTLu2xes3RHkSwqzJxAJt6NDK0WyLILU8QiCL8/Sw8ZYd1k25z4oPUyEyBkjzrJVLDl81Mj
3t5s5mHVpnmpnHJy3pAX91xBZbTG93FReuke9XGewJkJliR3mprqxA6nzEPvdP2TmP123NNOMhao
FMo83LvEX/5WKLOKQ9wng6VpK87P5NaxcM2th8oDkqTmIlydctzbpGvvfV+3ATky8VrRQDJ7vMUh
Kl72Dqe2f+kPRX3VhmQAYkFP5HFFzphv2Cc89snVrX3CH9WgP2buJOQerjPUGwxCDewZmPyMyyoo
a2IvYttukLT68xPzoNduyYQEyKWkNzx7JQLvu9Hoqbhr+S6ACZC+tvcoQadpv6JielByzMIrBS+J
epgo+IGMVv18RD5afE+OE4tDlZZ8aa63enegZ4Q9eVFze8F7J/xp8rGbH+F+Y3Poq7pPzrODExDy
YMIEDrU2ZHuXuE+CsPpAvDs6tCAhazRw/ccLYA+5OSW20aiQuBXC+uZRc6TYSkppyAtcYSNB3rzM
vfZtkk3klEVxuG/J+eZIGJi6Dm4LZkRiEcF8q+9M36g1wh+lDf5rSW3vA2l5ennA95Z/M4W09c32
PuySaUb/dzvLd6w+M6xsPmcv2pTgu4g3QASFEX4JydaYf+SVFV8sWRBIKfPeMQYDyO9xi/XJTqM+
s7RyDJV9LSYqOWHZ/PRZda7+ngb8xyQ5YCzcK7cPUtx+K6CGK10y4akzp+86ziiD2ksODS4i7A3v
ed1peU4zbd/XZl1fCdEgf4Fp/B9mKc3hEyd9SwhDn5z8HvUWYT3r8kuoLryJGRYUgRFP13Pv5+Wp
cKLsibUJAioaMM6fq7BnT7qljukt8WDEKATGdcqNHEY3vmsHZb5tN2GR9Ay2evJoO7xLEvRhOQnc
CO17WxFCe6j9Nf0bqnmwZwq3kiNu5XS4zEOjfkAUe4G4bAguITKNgfhRPCg/yYhbCiQPpS/vb8bg
Pcra7/aE0umEQsa0PiZlkpktLvuuOs9lWbmQfqsHbktNU4JqplWPZJVl1SMhNRzFelRMuZEP5Lvr
KlbG2xI7pmcpIBb3wltjvRcmIbM2bPDRbQLiZNFn4m4fHjVv2p/AJMN3F+v0nuAfgap5GtCD9G3n
3nLk2WyY7SO17leZu8/kQCN9MknVPqOOgOLu+ZpPPVFgEPjsiH8E+ne1Q8ZLsDPJscSvr2nrqr2j
/OiHL8tQOkYGd34XFDNd9mtLDCI9YpUKL1x1NjuSRxTkR1yUfAX8L8eTLJuKmyn04/4+RRLdQ8vT
X7Rl+5UfOTOKOWWCGGu3aZx/oUjVelobW3iHubQrbdW5rp9RvILFBpMz/BUkBPnINIb1p66J2Xsg
vsX4h3wUw38E2ef/2GfmxwJp43MwaWx/TeW271S8+m8cesljYevhd4JP0u4zJ5FY5OsAt9bkfWQM
ku/huk7TJiMHYWBNW0tnD2je3ClUTSjiChFwnYtl6HeKPQNXu5So/ofWEsucBml4rZDZOxyhpf2P
fRn2spoK92+BRvPPaP34U7QjfRFuSdgRy3YWvlaeRRil/Qo36aKi6UI+VuRvK4AJLT6hxOr0TutM
Tvsa2CvYlpiXzQGUy3ld02L94wljzM5Ph/ATmJzHnPJpNiWCZ83TQo4BEQYEtkB9I0e6BhlA+IYh
xmNUoinr0enQY26SIdPTPnGiCuQMLmjXm0JaCHUYCOSq3vQvWMrqqddlisqZK4ykqjToEc6lUVFt
w3iay3uyOMXbMDIXOGOVVltsF0CXQsKzTWHcONs08ZPoUa6JS+pmH4rPCJ/DM+qdPN8q5KgS/aZE
4CtxXJ9gRLDxN50jPyiujN2dwwx4AMwki8hWI2Ej9LrP+aHhxkM3gBZvizvKlHs8YeCYYU0U2wty
e4FXjjQR3Gethbmeb1REA8mL1aLCXzStnjscc2QFt0SAvmLnKuCAN30IN0hyGOKxM/GF3tGvqqm7
9nFJ4APyHMc7Vu5Mv1IKAOmjDm+j+t1GRGehaeZnP5uov0Xn1vxGS2eG76wgQAfibnLbM7OUvi+n
wSVgY57af0vkiHsPjAYoH4L8wVdeaw9ySVBWK15Y/x6YcC13od8mnLo+N/ajS2eX2K914dSHtrLy
g92gqrfCELe4gVjiLi2WlQi/rjQDYTFMgNOhlitjd+pLbW7cclbswglHwy4ovRvN64Tp2xIt1c/Q
MKX/0MGObp0kUtde6o6Amw0hf2Tkjx0s4oYiPx3tm4Y/CY4B6GSTF0H4NuWthm+QHth+2RVYyOGD
2u8lWuuZdEbVT7sCs+u4IY2sC7dMMNG/Go3fxSy9+LkJi7KNO7ITcPqAPmws6YI3zxGSfSJhl+TV
rbNRPU2OtPml6NsIIx8mfl5Hg+m107rEFkWv47HWAnddFCSUSVfOun4VQDqE32njHnQWDQGQjgzQ
Bw4EKT+kHTk6m3AmfeA0xSGIFn40Yf7H2Zk0ua0za/qv3Ljrj9EgQRJkR3cvJFFDVbnsc+zytGEc
T5znmb++H/puLEohRR2H1wUBBBKJzHfY+K1mvY+QC/7R2mgiI+HiDm8Tt/aDrSUbIqwfcX73VghU
YZ/WFs64kyyLZ9R26d9r6LOgHzuKT3Yjm28tMuQgagzS0INj9+JnjJtR+sxtWzxDZsJltfGF3nla
7QuA0ikERSYQxNQ/Uel+cIY2/oD8Cf0oJPPql9KsWgT6p7j/jkJXVWx6U4mftVkIf4fsBI0MFM+w
Qk/tkOyAaIuWXWXGv1yOIOq/Rh/TdTIH+2kgAYajFHbqe4aEbY/eFNo5m5SnoNqgwkQQyFMxDDDu
a/h0Lm3Xh7ki3eDpNZIZoM1j/7AbIN5NXNf+1kh9bo9C1uoN6HMILiCR3E9gysOjUUeo8dTZABU5
thDk9vgeQEIQLG8B7IyOWtpsIWgLXVZJ/lZkpfG9ABNQnlwEIzM0yhvxA2cPTW6nIJdQRnO7jQ8C
tPqz6YxZe3ANf+63aU1v05tw0hEHUHfTs+2MHbSVMdDHXZZY5T9pEERffICML6btjgi9jTWH6Yeb
hCI7oP3UNRs7E4EAbNN1f0X4RfjHuE6S6ATWgZwakF17csxCR0QK+PinMY+cTw7S+uQvfT8Ce8l6
VKb1uf8nyiTZ+tw2oPdSkycngEjrw+yYimImslzQEC2sVujBtEn4VtN060VzU7jAWmKmCC871Lg7
FAxssBJZbYMnpuS0pAEFaPT3VjsTFMsSph3dzqZv9nafW1+6oLShlxuz/GDPAApxTAiEF9OnBqmB
toZB79nkdcoZCi30RiFa7IAjK0iXWNcbG0FDNPL0SVFmMnskbzdBRmjdhdTAvAF9po5oQ6d+2ytA
38/gQFr0ymgCoWyNraltRBhEtm7liW5I0g8BSiMYefsjzUewk27vobcL78C3k5F2nO9MGa6kyFbs
KIeY6VFK0HReafTyG9q/dXQsRQgYO1StfELNvk92HQh+oruJHwSbTZOf9TqwP/i8bR1PZvqcAlGC
3raTCizHDtQOaSoMxuJpxC7lYwYe4ltX1FpO688xX7Jm6lHJgHtNeSIo9c9oz6d/O309MX1QXm8w
yAT/XOaPSTo9VMJeTHQowv/Kia0TiLcidBBT7Etq7khg46uhnPEl67vxczUDdtecOAGCjDvsYx2N
1JilKSK0cMF3v6Tg8IzHEQ8CeGHkWIusADSrA55M9Tu9N9ggA5C6D1MpC/2RVmjEixGGzzMijQN4
KrTFoWDYIDm1PQAjdKVaJfX3yM8FxlfLbqiZD1h/PYdE8e+mHhjT3sYQuHijwS6hVjy5Dt6PMQrv
FAMz6bwz0xD6QQeBo/JmI4RWGYeTnHYBEMwTN0qXIkhagJxuNNP6u8usjpss5XIq4ZB2m8iotIR8
0q4f7D5y3V2ch4okBYUY6amx7b/OapIf9XDKjV1DVxaPrr5y2NYBhnY7VnqiepxDqpHAjrLHyRJS
UGRx/fZLOEDffiJfmR7gLxvtvpbU9ANCAhR72vfogUPnLd6B/eSJSus2fOkHRThzu0DGO9pBDoV5
n5rHjidV8llD76PaIlk5qX1Jj/dzHjb2iPiMNj78p+JhwmuILpNKLW4ZUSDU0dcVIub/qUJ3GKo8
xYnGkZl4qvER+Sb1MKYKnAl6J70PNwFp7kp+D1pIp9DQgK+hUzAEf5cWHR1cXWLKfXmGRgNlGNEC
dOnQBfy62Ek676o6zLs3tLINcviiDvwPejeKeWdEs3mCaxRlMG2qMN/8xx2knHJyux3YmviRvoKL
bjhbPdn/Ry+pWJQUCHeh8u0f9Oral1zG0ZJAAcMSMJM//WeeITOKXsL+tRvDJ60VgBU10K3UQsrM
3v8H8mTrCoU9d2EbodwKLs8HkWDCc4zBME93bKGu+BkZi68af0UJhCoWa6U/nLF0ESDuIst2CyZp
QmnKAuSyH4d2lMexC9KnGYzd18lPppND4WD33//1v/7f//k+/u/gZ/Huf+yw/ivvsndFROXr//73
NYshk943ybxpCldfeR0O5DSKWMfTB3YH0CUkaSnnuY+3R7niDmUglWcCagRh4jorh7wgnmosg3g9
aQbNVVQYf2ldWz/zzhjvmJ4v9mxnpl/ECVDnppC8fSwW9HwxhzgMCjS17G1Ua9HjMHfGgct02Joa
vhBWJv+psSF+rjHYeGys7vvtaS7TWA2+fENdmcIiVRQrj7Mq7IMEHj7eEXkdn0oR4VeJVMe+CVoY
gmYfosGTpN7tQS/Wlq4fnT+GEwDqDHf1BeepHNrQAvU2N135UUiEsfOy0t4ihx+91lORibmWKR2J
vg/+ZavPSLNsbPE3gGBWls0+V26+g6ra7kYfV6XXzsrUqanoljJRJrTFyuTL9I2+RAMfsUllv6/d
OH0zyuqXmfXZ8+sH4i1pupbSWUax8vtLddsC2IRaADq5zWakIvDWIKru6YHDzrw91oUBHJMxHUwg
XXz2HKi655sThi2GK5lrbhVqo2hJT1ixy4KGBSjhDYYY/WsP9zKeu3wu4ooBV+58vLhsA4TOGK8G
jX9A81HzzG7O/nr1rPD1xBKYaVHaMFefKquCmdvcIeHEjmzrF7G7hzCKMm4rED+Rg/3+9niXGx5p
bQW31zUUHaH1Edc1eLCZAIOXiq7ZGpZNM7dCnsgcnPnj7aGufDDYlYbFflesobn6YP1SGsgi7Cbm
PLVf4rKj4aBK81eLQOEBvGr42jipTCkMsHyUBzhgxjL1P64CDT8ALkhQdBpivMc5wJ69AkK15fa+
58d4ZRXZFljYIdFkwo5ZfTU0DtqFuIDgDDqgRwxdOAFUZ7Zw17rX2hAyK0BgxCn+u+z881kZPswU
OETLWTarjWZE4uQDIKy12LwToK59L2IGsRCoLdF/9b1KA5DhGDKVGhwDDF0e2EMwxofQGlBcm6t4
f3t/XF1EuqambVsuS7mKvXh9DGnvshVzXJAP4yCDnYln2KFt4l//YiTDlUiNOEJxYZ+vISR/vHMU
xPCkpi0/d4Hv1YXsvXgM6n8zKQmdUrCEtiVXQwWk9KYejUSpwUAnD6WAk+VDu0D4Qd1xjby8rdkZ
yHrSVwOgiKft+ayAkgO68ZEURgsnB8w8oJqzD8jHachjF/prqGvgeq2h0QWZwSU/TK7kwfsvltYR
jmvqjiMdfbU9Cx7veT2i82D4WoUHEmxzipX1UThDfCcg//5b5xkC/GWBiYUt6P4a+io9EUHWFjTE
5Daf8/CzVtPB2bQj1kYlKLO3IkyTd1Fdm480x5onzPDEW67c2aPV7pyA4qifU1L2P4Fl5w7ve7BZ
dPeTYxzpFHc16C93Lqxl6rd+7ur7aBow1cR25DahXxHkIR1Yf8T6AKMLD7l2sc2mNkJrGKGQ29/k
d955a2TjfGegjALFZWDkBvFGAA8oy2XOW5vC2bbS7f7RXSABFAl++bWsn0SUhceq8+/8imvHm+DP
97KXwOWswjHkITOWoHtg+qEt6UdojDfA/U+IhFd3hloO1cV8EVDghAMDtu3VoaPkEndQ98yt3361
wGgeaMrktHXRkS0REbq9utcGk4uxKEgP6A/GKudxy6Q1F/1b2o55oG8L3SyfNBXXB2sYU2rxJqyz
O/PTr62lQ6WAjMSwlbF2M3bhWJNF4MGJgEuDti9eBCCw/fKkSNdPE25fgFEMe49c4PCu5Kagw4Un
gEdpJH7RDNd+nEB9Vzv4M2JfUSw/3F6T5WpYfQBIxTryKQ61Pq6Q8w2XL8tfIKEFKg5ipVOBtzdp
vXm3R7myClxLLgktF5QhxGpb+/NI9xXZg20zCSR1TQRSlGVs4N5P+9sjXQmthG+di91gxaW92rvp
IHvQduR+dIfq0xzm/qmku7OljLK0IOz80Dd6iBakqz3hHFK/PqiSUBPrbGreRNXVFstGmJ/REFpb
Vyu0v1pbwK0QU1k8QblOP9+e6pXtbGFxbPJSYGPp6wc0CEk4wBVjARReXAAkPrXU6UBTzxXEMqzP
7qztla9oczPyCTHotujmne8VTHQQ87Qo6QNaax6qIUH7r2ydp9pw3DtDLX9qtS0ZytUN0hpezmsL
Z1x6GoyBfC7jVNECSpuoQ6I0ChEBx1TNG0xhvMEZS7sTIa7O0DEc2wJzY1n6clr+SEQBcdYx6kwo
okG62FPnBEVSookOq6M4vvrr0ZlAj5wz7CjkRs+HsjW05KGXkuTOvnhvVmVM3wDc8RFWZeKCw+sr
404wujo71+ZVyZ2vK2c1O0u2OjGQDSOCoK08DVGxNyibWPEuglr++ucKq8gntB3bkGTA5/NreTih
BsdSoqxigzQiz1H4dXt1Cbzz9lJemxeRy3ENEztYJVfzSpDRLsAfW1sIZxYGQ6gPayketR3gwzsb
5NoFvZwAHg+UdOB6rqYFV1/YXce0MHlSwbZ0it4CJqCKI8L6GhrGIZLD6eDmA++0afhZ11V/wsun
fpg7neT89TO3uctonhNULWsVbpoUVyg1oJOJ6a46djCg9qPbvHQDpNh/MZLroocFvofbYglGf5wM
Xm8YlPILyBYNDAWghyF1ZIB7xRHvzhpfO/tqeZ/hqkbf11ldFs1YA9FqgFOUwH1P6DHSZcO9alfT
w3lAOFo7QU10/sVx5H0B/5bITY1Cns8vUOg8TghngyhOA5i2wDCy0Na/TGZ2LGfXv/PivTpH2kfK
JMVCz3L14Qo4Do4xodvkR0X3l4rMeIsHz3xEUSN5giWI5QRaha9/JhK75QKt0knr7NUcZyTowNch
3Z6CVdW9hTQKTrBVxrPL2N+sKIy+3N4116bpKIe9yQ61iXbnq4oSmumP6Hhs7clqXsYZofG6AM4a
40j6cQid9KkbtOnH7UGvhQPqyiiKujznTGsVDkSdq8ocUEqACjPuikmbtnaqQRCgW3x49VDUPanJ
UBVcikCrFcVle2Ga0TuA/qvvQqqVT5SVk31a+f2dG/HKrCiTQ3MSijcjOc75UnbQlyBlNSjFukLs
E5CV9EJSG/lr59ftSS1/aXX3QvNjU5I/UY0Rq482Ct9vklJvthJYyXONafUI1zPHo/P2OMsevxhH
8giGKkeZxFqFUkdVeRIjbQvepXaPnJXiYI+Nje+4RHBqttWL7MEslFyHmCCo5Nvt4ZeItR5eCRtg
CY0ym0rN+YI6dd5ZgZKceGEN75Uv5r9BdSNZ6vT5vppy7U7F9cpZUHidUiGnxiWddQTtwCaqMKGl
6MwBzKOsUD8L0QTbiPY+AiaLPSUQyL9fPUliNvIvUkoheEicTxLpY0T7wWpvexdxugKViLc23ek9
epBomvCivPNNf6/aalW5FNmfjrQ4g2oVvN10mGiTNgirdUnyzQoz9X0J8d+EgtIJd6pGn10PxxAK
0wzpAzRX8CGjAmnvbk/8crUtZbtkFJIsC2fx1XGBzIF8U0ShVNia8RemiekvWhI4oEJAeEQqwVKb
CYKNubk97OWmshTHlPlDC0G0YTnFf1yTNvrCkYOpEv6FOI4l+SJlgs3kCT7LTzZhdGeWV4fTnaXH
5Ooul+b5cEgW6lCXADktGoAfwPGYpzqFFz9qI6TssEBm7tXzW1YUny9I8DpzPB/QsRdV4mJooP9o
tCVjmbXv5860T7HlDxhoFu2dGV75jhi6MabiHiFtXV2UsuqjDJclqJ9u1hwjWaJej7XDTvP95BiG
mn+aNc14e3uWS+Q538TU9InnPHF4xfG8Op8lBdqCNhJHFU8P0E31iMlgQsaj9LL8YYdV9SNuG/wD
IBndOT+XUX4Z2SYz4D1uA786H9lEWWiqK4sLE/1Sj9azOtXSMZ7Q+SnutAyv7B0quLqkKkcplyB4
PpTmG3EZmiYQhxLNxnqcZg9uNWDnuXxf+Dh5317TqzPjC1JXAl1nWqtbJclUqM0R0BMozvm+IIME
5u9re6Rz0juLeO3z6RR4XNul7STUapPGxgjHI1v0Y2YIgH2tBZ6J7g4K3/IjjV/jgKDRYpMwaney
uiWonO8b8iuGdFzSSFZ0tVmTYcKZKKtbKCDUlzRcivYRhY87R+Lyw/H+oHzMviTUXJzBXkeTBOJ3
u22aGEkdSAE7RGjKPUqdKA7hDHNnOfVlJ6ynpZbHGZ0ng+x4dRxqUSKS3MqWplNlPscpL8gwzjE1
M2UV4dri1wdRNpAFbJEdqypDqjRyW6/tA4msx1C9EYiqvdzeTpff2Ea/z6CUR+eZG2S1nUBeB1Dw
+MZNlqIO0RNkPwdJOx7QCbI/tS1MzGM8wi7cgeMGZHl79CufwOWdSdbHP3gbqzDvKnuEl1vR2G/m
rwHyxzReMJmeoDQRAve3B7vMk4hCOm1azo0ljXX7eTHFRRARdwoBtPuIIRciO2oejn6GZS6FNXUq
ggwxya5tY88CivD6erDiEDE+v8JGkH11nlJKpAKBp27rJPEPHkTNGxzafYRkE/Ov21O9PECMREIG
hZS7m/mex6SuwpovscDbGGMO47gK20NEu/POhr4yChkYD8wlNaAnsfp6leYioy18FnR2of1i/vOg
GUil3p7LZcBTSwlymQ30FrbL+VwKNGtRkh6RZ13kvKZQ9idbjz/LYZ4P/2IkmwxP8rKjarbKZHtE
y2CvDBi7AkbGzzRQDxniw+h9yPR0e6gre5HaOY8QHZVqOuvrDxQ62NLYi3YMvo8NLInO2pujMbzR
Der1m0w2yYdsgrfXqL761Az26yvJqM8BGTIAKNh0OlfnHoFe6jsZMCrMC/Mn2uGzVwzoUiZiNL3b
c732AX+DFtzfn2/dEEQDpu9UZwzI8VTQpBLIZHDf43eoHd7rTCzLdh5hccdlRguQRSAovdqRjo9J
lT7BtqzkLN+jd1d+KjXb+GRo4Hs3feu4u6zIi1dfV4wKco0HpU7tbP0xkesZxzQw++0IlPIRY6Vy
pw+u9S/OAQZ31AEXPAGN3PNzMEwYQwsTiXYYh+iCzhKtVjnXW7z8Xl+kYiq8J4kfNFapCJ4PpRsw
lgFZA3tSWJYoRFo9nPCsTSCRY3n95lhqKQuIgA64tTpzRt1gCtTLflv5zXSYXZSxQxrF+7Qfv90e
6Vq0ohHHNbPAq2hOn0/KbmXmziluG1Vddqe25oWcOyD9b49ybbNzoUoLbi2qmNYqWpXSp/QXw72s
HGxDUOVHCrq2quPcFv2dy/NiKCZBVs1LGJMvECarLGlGZ6mxO7xdhdWrA/Yo07EaOmoMsJC827O6
OFfLUKycTZGUTNdc3VwaRt7wipA7SvIsOAJ/DpAgasN3eLI1X9zehJIa49hR3JnhlWFtslzshegi
cM2soyStbPZBiRcmVwBZdfsZ20T9kGaJ8RPJVadABMqqXnvOeDD8Oehq81tI4WRBOM5o2RWQ0wwM
dlDlaPdTNPTH28t65QvSyXOZoQRCIy6gSBFPIAPNhG2J8OYDiGWUORV+bgDAzTvn7CLPW2YFdJJ2
LWsJYOJ89/uASyI5JosxZzpizYa0qykR4AG+oB3K3rC/kocl70fV3Dl2FzfdauDV1kHTBVi9Gc7b
ttWHPe9A1IsiC6qmPsflA2rr4Q4lLxj4mA8/0VjO7hzIq3uIy4CDTweFyvT5xBHZm9vaxepEhJhQ
bSKBrOUuCNP8yUciIIaiUaEMMiFxceeKvz6wtNCdootGxnk+cK10JFhx2qLLl/QfUf2o/jGwITpA
hVG7Sqj5kGAC+fqDuvTIqQZy/QEEW632UGqunvvFMltA/FtKVk321LV5Pnyf+1x714dNrFHBLerv
t7fyRXQFVsQrmOotBRQJvO58tnYxm9WEAs4W+QVthk3SgYrHsVh9eP04JJ2SdNMFTLruvXFdGJVT
w5+2KUMtjjpT7T+GIbyVO5/v2oQIrVQuOHIYMK4mFLWzMlM/EYsmMuatBf4Lc9Pf689eiQDqz1FW
xzJM0GhH+ENskQNpD8r2UXEP3UWFSL26JMIXIlmnRwI5kwbN6rpAR6rK+tAAdGMXxpdQm/S/jE7R
7QJPtLv9ka5sfUVSi2u9vfSe1zg6jHIcN099sUXxDbU9NCtRBR+mU90L5xjgrLvpEWe/88GuRDjy
FdumfaAjvmmvMgmhQqVhsqUjMZfV36m8/IMi4vw8EBMeoeDnO2tevOVchaj87ele+4j2UuGimkC9
f71VMLsL2ixhl3SZPR2gpWPEGMPyM9DauXM5XduVZO0LIJL0/QIs69LrqQMLiRAK4MWhEEW1UxQV
7sTMJUqcpdFsFYqFQPgU7EVn3TlUJpKf1YyLG/DqCfVIVZ0Wv9t9tdhdDtVk3GmoXVvApSKygDsV
r+NVjHZHLOOw+TK2tZVnXhF20x7nr+kAr/FeHfTqUIoAIkjXLZ6T53FKVDChaDYZ2wpSoke0RJgQ
gzJ0J9U9iOzVVeT2o65IaZBWxflQSQRaP1OpsW3wxDxBYjBPJe4pDyPMxbeDJYPD7W147dTxyYiM
Bpka7a3z8XBOiNvWZmpS1j8T6IrHqIU1l+CQu2sxjMC8ei7ujHltjjx5fpfNqamsIQMlgPcgHwn7
k9uK7axXSbybqiHL4dDjw4gIdf50e5aXnRE2p8vVBnqG4AJf9nyaVmFjCDC5BObY7aJNGv2WvB5d
fZ8gn4xwHaphxDlnH4UWanTwDfW9XwhoZrd/yLV4w7x5wgP7okmziqeJ0vGJCiPwb7FjvNMwZBFg
NOzhQDlt+J4XrQV1CVn6vqnlPTjc5dicfwIsRn6U86klna9BqQX22E8+dl1FXO060xwTdPI2hruH
m9TsKjMcvDZrNO/2lC+jD8NaOnvZXDBZ64cuhH3qWsvFjre66akp9t8kaN8db49yeUSXAUB785Lm
phDrySXOPGEkN4Kl9S0CT4CZFnIv+7GsPr16JGUSBZY3NTnaOpnAF50i3agM2InS8NxkDg+D41YH
fR7sO5O6PJw00hfgrmMDxrgAmQV2ZGl5EwHNd5FVl3mBerjQkKXKHX8PIFZDaqC5B1S6PJ30nQGF
8t7lMUob5HybdAoyd2cB4oO7GR3NCm/bGpu549jCvG0icMSvXc+lnMRznncivab1euZ9kjT4TyGT
Fc4dXN+xJjIUPDyeMvA1dzbj5Rk4H2zZRn+0CMvOD4dhQRCpukWI2mnQigg6uROzNWDVC29fFYT4
DFfvO/WeKyHIAPaFmALY8yXRWUXaQlitFdD7pOMeqzfYGPZbLTQ/55qFW1GJ7CnCpNjHjkiYVjWO
x1Zm9HfC4OWntbkwIVQt7BICwLLf/ph9EblO2Ap92k215j5owxQcplT5xySrZhSGpnsp3eWhZDz6
0NBYGJAKzPl4KRKOSAC5E046hvuGivOIGVood4HZ3Ss2XH5YJQgyhm7YPIshYpwPhZrMOKOVMeys
su5RNeyb9iVy0WzXuzbpoAyP1leMV+rHADf2O5vqclkZm48KstmksrKmWKWTjp7qWAw7B6vwNwMM
mmNOQRbdK6M5hELv7mTKl8u65I00gkl/HDCM8nyuOOaMmh2pAUPEiuDtxuMGOQ2MTkX9+fbZ/N3y
PE/q1AJw5eqktbb0vM6HSsPapWIfTDusY5FpHDLwRJvaxCoVqJ/sPvZoZr2zUdp5Cyp3Qus/pjmy
WQSi8SjAYHczpJl9p3d6eaEogwAsSJqXq2yNAkQ8qhPAiFFR8QWmg8j5hFs55NOv23NfruLV1OFx
WUuiQgngIg7CE8d1SzdRVwgaFISguostoJ8qOuj4joJNkwAcYEo5O+Q6W7nJJnTzbv+EKx+aossy
OsU6xCCWTf/HeTVdH+3YxGFTWyJ5IkVoj6K2xAOAeXnnIXR1KPppUHCI+SB/z4dqYkkW0ujDzpi1
Fi+0PNTNbdg0KD4rOXR3Hj9XgiHFYh5cEiTc8t5bzSzs+RICyRKUkAYt33aGDl8aTZ0HCWV127c6
vHU5RQdYws5zM9fBu2DW7/E9r31haKx0iBxg3DCC1nNGQ9DQixF/IV1/mgyJT0xE5S7PZvQKcYNF
6dLQdmkKv58spvtw++teHZ5zRfCw2M/rB6+ZNn6YEDh2up5YaFDqNJSTHlq0E1sjeong4wFZd6g8
lNjEaurVeGuHb0BjeSEFLa/D1TdobaAd3ViPu6DPym8ljoUH6XfWZuiq7s6RvRIhuXjYy3BCqYqs
SS2B3jmtMQ8jMikJUho4KB+HEZA3UjcRqjdGe7i9tNd2M8AjOrd0MnWSp/MvG2OKmZiK7VX17vjB
ZoAdDMf2MS6je0iOa9FoKY4s6RJYr/VObjuBcWQE1jGRpVGcwtxBbgkjNIwHbs9pCbWreESNgnsb
zisM2zXlVaVTXwYFN1xRSecRc1TL8wtkiIqund+3FqLXyG253usGXZpioByAyQMRpEa32iOT0Y5C
s3lfz3ke7p2CkiyCnO0R8X+divNofE5j7GdvD7reLQwqiUDQHJb02jRWg1rILJd9NRae5iAwbtDM
RRbPsfcOzc6PYTVYd3bLemX/ZzwuVDBrbBp3FQe6zhw71B0K1JaC+VDa0t9ENvplMm7ak/J7+6+E
Us2dQS/A7MuogGT5nlTXucuX8PBHcIdJUQtIAbmntVqrPNg0w6/JrFL0/pNBS/BvypOHqZzRaBMS
y+8XR4V5dXTSxP7cJOZwD85+bdVdZ6GK6yZJxZqc24jMzidcWT2FLP/HagZTgnWOi5NCM8P7HK07
4W99Rpk/zDPoCbw0kE5wVqW3pKG0HCuz82hex39X1ViecLVyn/RQj+6t9ZUvvAAaFs4nbUOEC87X
OipDhS5wPHigaeQx8vUUYpJt7XzIqF5vZa3Hva7twXDonpMHOPWlevW+aSy6mbFKEFvK7Wlf2caw
+Kk65Q4LkmwvjNZydrf3/sXNyLJQOwNfRELJU3aNuesgkOCWiR8Fl2/6Eb2o4G2Z5mj64/6JEvUQ
DF+qIhQe+jTWe7fr22PS+ffi5+9R/gw2y69gnajM6wvwZb0ZfH4XmXvUQ/ZJk+RgtnaQfcgCKSYv
LUDO7qpkqt6HeoNcdo+nivDQXcxeOjnrn4K+NOSukln5PIxT9J2gKx5mSkt4q2NVVSEiXPSfyAv8
9yZ2q3e21ZVP7ULIsgFJsLH4/eefuoiQUEcrq/UKdFMfOzFhtdhH/aMo89IDy5g/zHOS3QmT60uA
5VqQvguNj5fABbEdJYKsdtq685QTY72K8/DHAuOc8k5gvLY5iMFIEPzWGiEzPZ9cK3CxIWy2nl10
qLsjcJt/qRsjeHbQRH+bKAQvj1mFI/Ci4VvuUdCOnnzdz//FGtNepXRHzKRKsBztP0KXm+VdYjll
51VuPR3MQeiP9RziMSVF/JQ38w89N+/hhi7D08Jf1Olbc/k5dKrOx5wCimkBlntelMfpKe3CCXML
pPa2EzrOXhr68t6DffmL52eAeihhl1cPUHzUM85HBN9vI18/d547RikKb1NlHsKQps6OJQ3f6aGT
+PiMGgZ3MDjjCkheqD9XjfK/akmn/3x1YLAXPgC56kLPBGB5/nOSbsr8auoHDwfg8J8pIERIpEiP
2uCMR7vpMHfPRf8mTvDbBmIVbZAxCr7c/hG/G5/rNaGEJ8gGXCRF1s1n1+3rBm/3wet05Pm8ckaO
c2tkufs4uTaUxBkZQ2OH4i2dDGXW9V/VPE3Zppgc8y8VWPhjGTilYkaAqOYX38YWbFFs1cYdKJj6
C6ZHSN/bKLaekqhLh2NfJ1GyTczQaE63Z6Jf2U+81ampcfPYSxJ+vpw9tm6YglWDV2YSQ5tibo6Z
M2HejCwWazeh4R9qKOogW76oVUU6joqL4Q4af5jtBiJaxLii4qSaMnuIQlF66DuVx9u/cvmmq+U2
dEpiYMsIK+ipnP/IEtGvNsy6EWRh3hxq3HI2LaZ3XpUU2t+RH43vMEQWpwzjWYrWcX3nnF8dflFy
WfBRxNTVmQuVHY9tEUyeHfbtuOljiSbepDrlP2Wq0JxtU+vztA2C1MIewkQneUMfy9fuoZevnESy
UHJruNwgYdbLgBhVSjkdOVxuoRJn43yOw6dI7zr9bT8upcMA6PM739T6L6UGLv3ZMrClJnPJ3Adc
T/LkaIcScbKwGLppk5hOP3upPkO3rqZqjDa9niN/62q5W28xihDGSfoWfg4DxarqZGqR9s8i6dVu
coE3GoI9JgrAg19gHa0PWnysssSh/dqDRTXQNNU3U22Fj8GQ8ppCLbOQmBFWwRGt4cZHUXVy2q1C
Kx+6QB7XHpvHdzdIRc/NQ9/azT9OO5Yfa783/8anN0leBt9MThW1oGpjT6TFsJnN8jCB935SvZ27
0CyE+Hp7511mZ/REeTsBN3Rhj60zpn5qXQwwTA66PUVPWKDQNCkaNrlR5PvbQ10UmUCWLE0JmFVA
rS77QYM7u6IXPgq5rkEXYkOFsol3pSzR4UCow8AGXsgwe9a1AKlMboEOZ+lynNV3vakrccrtrgk/
sBXRxr79064ECYp6UCFJG4ENrJ/oeWR1VdMYrdchuv4Fn8h8Nzpa9W3om0+UV+fd7eH0y+SFap5j
WgR64J20as7PO89hAe7CyLwkkBqKowO6lBPW00LFO5xq0m6veNrKB79ty2znch/Uux55OB3tNhx4
6EZYRb/N+n7SybLsUNuUs6w/EFCb/l3vj/67PhtwBb/9sy/3ykJH4a7UF5AF0er8Vys3ol+ezokX
OT745xiP7X1XD8NjiUfCPW7RlcEYaoEkLTkqCcj5YCD/sEE25sLT9Uo9uFhOeo7KCnx2geLfnteV
dItLjiR4CYBwfNciQohxL2EpA+WKAO3TjNfBJw2roL2Z2gGq1Ax7RAJ73IMrCLZJGIUv1BOdO3vw
ck9QlhMU5ZCy46W0JgAovA2zznZnzyK7/p4NvvowuoVmwHYuladhKdlvW98q1J275/cRP7t8IK0Z
sFV5jBtcP8bqhgwLqfd+FfP4w3+tfegCIZ7rZk6SN1Y24oQT1k2JzJHq4y9x2MsveZ/HHyw9Qbda
pIPzEznU8F2ZkMrtrcSaFXc8Bu2buCtx8MLDs0F/TE3TsDF9ArkmI7j+U9UEOJHhdV7i1JtZuD4V
JlL4NoWp76bWOp+LGje9HSWkan6IMjH+jdfvYhRud2W5qfhlP+0a/DNWaT0mVkoMQXJqGhW+vHZv
LC8jGhu8lwGiXsAMawoUfVQ4pteHPFrrwDUAbYqy1h+bOIx8FFKnHDkf3L30wSwf4qgT4SMt1vLz
7R9ysT34SnwgGg8U1hTOSefnYcr00DRQv/Z8HDdxJS6y8lS3jV54ydDpatMOWrB3sFQUd07HUoVZ
bw94+HSxKZ4u52A1cG7h24eytDcauKIAUIBeiGJEkGu7urOSF/y04mDbU1YaNjIcpzvzvogDC6US
COvS9oX6vi4pJoE26jhk8fBMsQCYHGv8EOdUUGcnuIe7vzJTCmCcdQ4DIOo1ssUyg8AI83r2cAhn
Z2HbPmEFZ4+DF9bIO08mrxK0UyX1Ev8ePkMup2y1zKA8gSBCi6dWJFbfN4owlC3Ry/UsamK4WOpD
gQkaplNPha/nzm5Mci3f4YpmHdMIE7atOWBqTRYbx+GRi8ZKkJwVYjz1fjA8mmKaJ9Bi+Jt54Wj6
/cauU/M9SHcfkeRwjtsd4u3+PlN6IXatKNAbcMD4l1uwyOXb2Zisr7CqMEVM9Cr4Vfo9xr0V6xLs
jDpr7h2yKx95KUwv+DPWnwLk+R6zBr2UnW/pnut0Q/kgNF3/MUoV1s9dGAzBxqVFHOx9S83f+hzD
2jdtIKnZ0AMdS6+uJnXImhoXS7R05yO+3Ihn13lKZevVZ3DBx9I2X5gz7kXLvIxyH1lyw7MaLM02
Mqrn1IsazH7fCKMC3RH0HVQCx8BR4M4pvEyeOPZLj4jeJ+AHe81CHUaFN3XVGp4+5NqMXHnkvPR9
O/3q9I64mETD9Nkx52RTTY16ppiLEJLV28kXGgw0mVsMo28vxuWtyS9aaMhwRQiMAG/OP5ojA8At
gh1LdzL6u8j76TRzUxjYKcfukYdj8dCSMezmvEz+cnus8+aGLO/ON/kN6VkdHNRrFoT0UmREz/P8
Z+gJhkxTRFs0yftGeyiFwGEShFdf7gD++t9LFeCigL3yfOzz2oLQ2kI32IiuxABI88P2HSGtURuJ
LQudP4Aar+Ur0xNHJ5MMQ0oItkjDnP9Co8MFBCa66S3o+efCmbBjV7H+d1fN+Uualun/5+zMduXG
kXX9RAI0D7dSpnLNnscbwcsua55FSdTT70/eBzhOZSIFbzSqq1FuFJMUGQxG/MPr7S9zkc3SP0DT
g4yGLI0Ec3Oa8jTC8nYaDZSmzKgKYhO/t0xR8m8O5tPSdyqqWztf4TJ0wsKiYLV+BwRFtqFzqtG1
iKGqHTuhRXAmPeRp1RIzAYxK8Z/IMlke8KxeQowplmWnY3JlvjyaGfmPKC891PP1bXMBrCK1zGMj
JtxhzSH60fOGRg1/KVSINykg853NfxmwwLJQVKBj8kfadf3zvypj44JUtNnGFj5/mXyglCeqQ110
ymOHzloe/vP3XPUSDaBINjSYrY5JXusR8PySwVxBXbqvFUwNivhZ4pfXAZTfAVxulxOgLDc98iyI
5NIZdzfL6eEbBkC7jcPMMpT3aG5ED1IxZQ9vKbIekkHBkeH2BLe5zZ8RVxkBntxc8dv+d4W8ektP
UTkSsm1UvGxwl0Nbv1NH3Dlr2m1B7wrvdHtQKu18pL8jxzos0FykgGk/USPaTHTUq8iZs9g9tnjw
vJDFYjFZzO38VROygIeGb/gvU42UjPZ/TXEmnxftwUOpfcBgIvLmIOZd/RYkXoo5Kc4UKuzQOr/H
EDvBaUfMPOMrA1Cs7GX8vk2M6oPdFGoGZTAXv6ZeVBPYw7jJ/RGt9B9Dqoov5TwgKqBaCHP4xE4R
B7HSqwXWgikszZoq5Mvi1u1/C1rvGAmIxAlXv2z1oc9m8aBXrYO105gm35O0Ki2/dptVGw1X3ybw
5ESNvkYHNjDh6CCBpzQL9q8LHWv+dz/+iC1utMM8qPF4WLMN/lWJN//HLhFRUC4k13hylUYo6wGd
iwSnif9ydLQGnGFWs9cuknN2zJOMiXcd5qeHqO2Vt96MFcQxkk72JK0xXjClrYZ7D4BJdcxy0ysD
WzGynzwQtBxjaBNn0xnF+080zfv6GLV6gzW8BWfAd6aOut0kjPxZQfM/Odb49KFSUOi65+NyLy2/
x7tA92UPZfgFoZFsCYTejrwSTAPdqJhSJdKw/fIugm64+naPSoybSrVme5ggYbgatca7ZRKDHY41
aph275KM4d/Yf60dO/9vGGteLzx63fauxO3nq16uhGRjku0j9iNRcYhjCrW+nWnJbx4VWnXIZrvR
cZCdPRnmRuT2vsTcvTm0vJmRtQdw8MURqhbfZZWa3UW6M1WB1EpVAYqSNJFfdirve6IKCibYxQ3I
7MEplECBiuSBzkhsMBotQ6wDcXL9LDtkwHwx0psB/jpXCPbHHr3FTMen+94Qmo1urad0Dj7B4+wE
jVXKX4sadfxj3MJMZPTTAhduzfgobLH8zqLI+uX2BfbsiNlQcrPzdD4QGcfkiSpu/j2zUOs8auVk
S/gdSQpNqWzsn7WELX6U+ug8tbWXvbJwXutbSkpc3jnIl+eYW5+1hAQMgOmCUSDWBkY2eWWoC9qX
viZxMPKXZOS1ko5641GFhuJ05O3b/FbnGHe3iPvo59iOkG3Mfirfpm0aJwckBN27Bia7HiSuu9hg
ojF23vm1l7HOglJPfZ/HFO/9bRPayvsyNaKmCWkAgn9sMyNMHWf6IYr0ywhOkEmqH28v0B8thvNA
RxhHZ0gHE0jdYgtcq12F2NJ0TajaAj1Yo47quzlv1frYgMhE0TDRsDhBwdEqj6aymhlbCmbsh0of
wDH2Um9x9Iid4uMgKiTm7Gmwozd2O9qnKZoJj3gHgDSOnML9BF6+KA/2rLUN7wybDqJrtcXbFNPl
4dmQ3kIfA3/6Q++QzL/Hhc9I3+CDIJ+UynSmYMa+9l1eKpiisCfzzziKxP/FIra+WMXgpocUc175
kOtF82OhHSUOSTxQoXfcgcKuOib0b9wsrl4wdBtey2WMFayR0TT0sScePsrBNItTxRK/t4u1XuFp
edkjGF05X7jsp/HBklKdAkH79ZuYRipoTjalzzj1YM1o9WX1G+d5lUIyEJGGYq+sDni+1dQNcSA6
lZgUKoECa40qHtakuA23Ih5gUUfj12bWkMxLDOA+91pni+SUagWI37j1ik/D0tX5aarwmvQHLSr3
3vCXmw46CJog9P2pq3OBnqcrljRlNdGpXTuFaoiXJK2snpa4NaBh16lmeipms/vHHInrlWVYe6Vr
exmowfmgZq/1q5ZwGqr4Xp6A4GJCiU7Y07Co87fbO9y8vMlph1IdASfJG2mbQHRxnBdxoiZhjjML
DRvTGp+Uxm7/UV2KGdGWRGIWMcC1WLdJrF2aRfg1DnFogGLQjkqcR29APDgt2mdgZ0bZpm86zd6D
kFzGN4Yl4NKpZ26wh88XEjC1Qu8mTULEPqqjCkLurpTCeKEQ07/oUWLtRdQ/sgnnAYP2I6NBt6HO
e6Hu5hhIc8WmER1BLDr9q1jm4RvVt6Y7eqmSeY9uGyd3pVGpMaa8bv11GFEz81WtM7RgaKOo+Oxg
wo1XI82bl7zy9OHOqrEgDsYIs4SDHvdKE/SDpn3SvFJHZIV+4s8UwAWiWc2cUxMEguD6U9pYuIam
CgUvNPuMR4WjMfpxtcg3lIdNnF8i3aiweLPUJzB2o0tfqsCMTFHbSYFHWVYhuf+S+SVONbVf4D6D
sVipanZgZAVOhorOizkpBvHFRqQTI9t2xd/RS2xoGKrjgH1YG+f6sZhjfAUz2TQfhIUAzWlOBw/h
GS/RPFRwG+0V+5Qu8efVOpH/X+Y0Pl3rtD+oZqtNPIAqh1QgLuPHLre1wceoHlO5ptarl0iLcWdQ
V1IIuj3lkh1pfUzyxIXp/erAhmIebdEFCZbYy39Ktaiei8ZTxd3tM/RH9+P8o1PodOj3u8DPyMU3
6bDTWnOkqWMeLkaCMCQRI/sIZFZBmsHCgauwYCt1AjUhkdTafb9gtw57FZ5JUbtWRoFpUsEvtunw
X1UZmC5hHvIVuen0HrtU+QHjGefRcztJKUqt0wNSSC6qT6jXVHGMDIltzi9FbFXyUHbR7xmx0fD2
/P4gQjbzA1MHExUOggWyehOPunLBeHv0stDI9CQ5YLRs8MJQzX71pZUHZ5xbBy/psbgjXhogylGx
/oT1zVKd9MTG47NVWv37UBRD8zQanV6+zOuVAGqLNJ8X2VhbzxGioPDC1ZJcx5By1n09L8sp5HuN
pNNqVGF/PMbDs5dA8D24jZHJoJwdN+ZcK85/Q1cobxEGsH8ZdtnsUeYvAwkYb6wtCJKrnM+2hjSP
+KdVpsxDa66rB7lADMpiKsgVPPQTdb145wa4DMuMhwAMUcTGGHpb1hunohvHps1DvUwS7bkkHe6f
vQIb09ufdvsah4hIWKREvdIeUYXbfFlLi6elYg+GY6Z5z5nT1WGhdv0b2elypw53ZaiVtbciRugU
IQl3HovjLF2FI+cihGtsnqwlao9mb7tvqcMoO2Dai5Iw0wI2vRZyqPnTEN9cN5EeS6d00zTEzF40
j5Wwk4eY7r/3Mo0zfRebmMrDAm9aoMTC5hVXpA12kaolVT9f7OzO4w4sXqIMNcSDag3GWy8vBFFY
AIU7sFO65GEYcCA8dIoW35v2aP0edU90vquJaMaj2ROfW8ssY38oFzo7kob0gKRE332SdQ9Vt5gp
fD5FPTSFnb1zuVftlUGzNmVBa16Q1Vul9qIEB+1QUZW5CsbJE96HyFGURwV/SEK8O067wsNriDsP
EZSfiYKwd+Ax0Ks+/7ppWWhqjxNqmCk5pIZ+sPQTpCXrsRSK+mDkvXVXpkjwYHwp/sMSQcqgc9Mu
8IzKuvMKDas8J6+fu2rRccEcbR57XlmoXzttZTDovRHvBO1riR2uErD8Vnz7BdkoMczUXka3CPl2
zmka0F4kCz00rUVL2OnKx8FJ9qSyLo+Ah2o3J5tUiP9sXzBR4+YlKW4XTjAhcKnOLetT5RQgwhpa
YbdP9uUHQfoLagpIMJegvTWtMUe1sMa6x1B+abwjGeXRqwv8VzOLbKv0XupYRXckMtRvt8e9mCN9
YGaGSLEFbZvK+/lGkDZRq5mnNuyk+4n6QkZV38zxOh2N9v3toS42OkPR7UXCBHgEgXZzyhV31qAT
aU24JDL/z8DL5kQxqXyl9091xomXPbzbttMErAv+L30m+FO0NLe1WpOQ7HZ9jay0rMF2RmW/QpFn
7XPTt9OptJDD8BBN4M+5MB5oOVYh9rjuTnS7aB/wM5BhxPKLEiq4iy3oqCzGRjhl0oVJlio/M210
UQRQ7KO0knmiRjaZj2ad4U86S7fwhQocSrpVsxPPL1efTh/nBugfFKsLeJhctXkXaxGhWmjyWSAe
cVi1ge81pO9UfoUC6u/2977Y0mxnHgUYMHEvrpv7fGtpY7uUUZr2YZTXyx221d7J69vsVMbz8mx5
kBnQblwCWnTFDi3wclOj808jFagPNYAL5v4oDLNbmqEPU1vkmj8w9kNt8bgmAcr29OwuIhPTpCfA
3gapupZ1z6fJmVUk+sJ96PaG8QN4gXbX92oN/VjHo76r+ntIyvnO2l6dIUBOmCcAbMj0zgftRoMW
uVkMoUsB56DqcXJsG0+/K3Al2bmfrg3F7YS6J7LsQKc2/doqX0jmda8PDTWxfSHGH3oqxi9m78Rv
b2+YK1uUrYkEJTZyJG9bkRqjRbOimXSSyERxHuA+D+8yob4mWeIOoPQofNwe73KDgk1aL0EirmGQ
uZ0voiVmxRnkALRBmYqfTpQngbNEru27Fq1fH2U4o0MnvisQrLbcD7cHv5wsqs2rhwlJDzF/W6pK
st4bQBySomqFe0o49p+Nei4fFCLF26Jf/g/DcerRBPFW4NcW+8JDqJtHrSzCpV/MZ3PBgXZu6V0h
75d/m8a2O96e3uWpoBzAZwQE9ydl3eyaNaMbk8Zmej08G1vY84NaiejQChg+Wq8pj9Vs7EGp1g92
ltVgDMHDZwWPAAQwtxi/kuxjBnbIvSkkFlglPsFywo4q71oUO+Z69RpZjebNunhCdjDemfPlSWF4
NtMqg0cLe0toahzpuY3ZF6CD9PyN0rhOgAkq0iE0UXai+bXlRYmMRx7eYjxh1z//qy0Xd44+Ubcr
wmnWxqcq5/0VQUx9LpPSfa0KdwJIOXk75+WiNQ+ADzAA6Rf9VvrhW+QWIBxnURarCO14qt/FWYW3
PZxHqt2Lo99bizEfhimJaGCYc/GcFplA49CzXl2swILFzdQftzfZ5QEGy0axF7M/pDFZ+PNVAM4V
V2JiU3ulWr+tZKQchMGTQDOR3ijdPjk6vaEcvLpz//lTs/BQwdGYWre4t9neCVbTrhx6KDNNnn8e
eyq6ll6L+zR195TYLnhV6HzwkQEF0cv/s6/OZ2kNGkkJhmphNjjenYXv8Au9o+UtFHHlrhgto8OJ
WbjhlBmQRKwImlOuFZ+LSt2Dr1zELH4JewAdFwrsKtZE57/EyTWnKa3RAS0OFqfW5490udN3so9d
uimmtXONX3zeP/JWqwLGyukE43I+XJHhexkb9hxCCGjfg9B4kqNmfs2nHGFgeppvzVp0r8LRlbvb
++pynquz3Eqw4r8IY+sP++t0sdjCzLIFiyxkO4G/8RAy02544+Txj7zS91Cy14bTQDCQshC+OGLn
w6XSlSiYNFo49M3k116hn6KupC010eQZRaP8vD29y4yUauYq7QoKnzoyzPvNgF6lSltZtFClAPPW
9KbsjUCb44ToFmINshhbP/Js3slZXn6VSTkHvWrGe0WaC+4F6GggaESx1aeTts3mZ8Sov5e926lh
L6yi+tTX3mC/qE2mfYUWAgTNm6xkOvDiGky/RSIk7PNaNk80AmHri8JYPusOh/7YRoa2+EqrTpj2
TGkL4FpCuPH7qrWHoNL1pAwIS0XqV9iA1/4ssq7ayfIv9yoF4pXJxKLy0tgqSBczv8nqJy2swZdL
UEuO80kC8XqTK3Z0ZyhFdkxrtT0UNpqKtz/nWon5+9bDOUij94AmKtcOBOgN6mYAMSA0SQc4R58h
iJHwf8iasd4BS2xvnHUUZH5IVJClIOfcfCyMcnR0CdQlqDR9+Zk56fdqtouXIfWUZ4rNNGuTLtuJ
shcXzv8OSrcTLhQ8MXcTZicXu+dhRJgqJo/HYwrVtG915LaH2Yz1j1i1p8eigQEZAApLPyCz7/qL
J6sXs6q7U5eO7U5guLoIJE9k3ty57vYCNGcbwysPoTq2I3HWGSA+JKwXOjKRW6OhPRqnFhDL3sW7
TWxYB7p0yJGRrfKW3bp9WGXU1VU0LIGSotsWoeF6Wm0vP1ZmHf/KWiAbGd5Rh35U5xNM34oGYBvf
F3hX+TaV5hcgX23oRSCHTacq77RoBJlVDsXXVbfKjws32fty65fZbErQcpxwwjLX81ZFOqv7WUXN
bw46c3CebINmeFwOThGgnw/JxO4c+BeFhxlTn0whAhz2wQLkcXT0TPkIeJKEZsj2Co0XdIR1HVdM
IQg6wg4B8DzwaUpN0SjWV5jgMH3Xi34U/iRH3IOW2n2o00hRDz2w+PiQKIJSopnqneKXjSruZ+qe
tFR4qOMci2vnG6Wo8s+NnRpvKQ2mo19ZwD3C20d7m1Guv5ejzSuP5zO5++bQjUB9qmHMJTC6tH87
0QJ+EG5SHYRt7yWvF5fCn7FgZLkq54xy12ZtpsImSyuAhiTlMnzUFaf6qGDq9hwXo3htY8xNgGZl
bO8mPUoFnbhF2E1we77rfLa7hofmClNaU4ytkJod9wSuwZyRS1p+KVpKw69TixaZkiz5ZlW5urdN
14xlM+CaVVH6Wu8gOAHnG6Lj5QzlmdhpLIL2fi+RyKCscEffM0+5KHhc23Xu3HPk9FMJ4NZH5Vq2
PgrH07t/nrvB515JcYDtLrKA0StLTnO7BCWNF2Y8LIc4M6sHVe3lQcHFbOcJ8Ydktp27RreChzZc
CPqg53NX0LyOGA9N2ixq7/UJTPWLVc89/X6IoMJ3+wiUYaH0JPiiEpmNt5Fh/hAWNELftKbcOOZG
1qF6FynydcyUmAtWJOPsO8ainGbCjXISndl915rJfBcXc8mmiZvh3rIHa9oJzVe2zoobZPNSyCQ2
b5KoWPaeVdSzBFlRIRg/2fmLdJ3en8DAY0camf/YIue4gDSgQw6XkQxqmyO2ArPhRUVjtnXyH8Kb
1LDU6GsWOFYc9LIgSBTtcn97i1yEA+ovpKNo5aPOQY14c9O3SwwuTDGrQyxM93FcShiAbh7foYne
7JyMi5tuHWotCqPcy2Nvq5OBHf20RIrLUHqvPOnuPJ3SqpIQ1yz7kHm1fVzqfthZ06vz4zEF1Jrb
DobQ+Y6M3JRHPbaVB4As7Q9a08mh79TqyY3HeifSXCRNzM/Dc4PkE4w7n/F8qC5j+89qVx+c2q6/
ZqarBHYKKG7v5r46DpB/RLw427Qvzsdp5rHXR37+oYyi5YFiCHUXj4U95EsafTSivArQhm6+22M5
vkk0CXKtJ9+u7NIQx2hwrJ9DO5phjq7zzgpcHBicIuBDgWSmfsBVvXlddXo76RHOOVQPDe8Dj775
CNVFQvWU3mmsK22nHH/l4wIkxr4TfC99xS2vZxSsdFoDJGprxwlBYoFD80Cwx4u393GvTY1N+2d6
HNFtVM/TTAKa4pxEAsV0LQOz2cdJEwx1X5waqSk7S3ltarzPV/EPqOyA288/sh6peWHBWzgI2pIf
kjIpoKs07aNw3L3C70UmyFdDmoE5gbGnB7x5grs06FUTCZUDNCSZHqasLY9ZNBuvHBbjqU/m5kVH
aVsJW8XKjmo+7EnHbh863E1ck6CdEJYhGd1iietBjZyoKlEMcdr5GVyH8qbqyvYub6LpZZFz+jCp
Sp7QDpz3RMwv07d1bFLgtQzFcdryC3jL1oNmw1mdsqGuj7YpsvEEX0PvoIga0V2LZJt8oBJBYxeh
N9XBALycyrsF+K35O1+qNnQ0PLqf26UwP7WS0izGcUryPbYNZwhSKDc7t9KVMHr2izefKy4rJe54
2x9Mxes/OLYc7+GWZbBeTQCD5eJ+GE1S89vXxLVBaTRx0HgysCnX4/FX+cJ2sjnjLVwfRi9Kf8uu
i3DJy9HbKfvpDXgeEcYgFo63B72gp6wbg21JW5mgCk1mE09Qc6AUiEfCIWk1L/mWegWe72qPuvyj
VdU5hzEDzHVAzdC8L5I+/94v1pAeIbnP89upU5BJy4d2ygJDVuDMXchhH27/xGtbl/Ug1VlfU2QL
5+tSFxmotoT8ZpxKJzTdej66o9rea7S/f48CaLzaorzvNkWz80WuBSSAEWQKeMxwcW9uAS1L8SyR
OKLEDhp8wGNQmeFDWJ9dKuFvpNb++OeZEgbgL5MOrXfcJq1tF3KhBDD0oc9bhOdcEz3isY6CpRDq
sZyTX7VqZF9bYujOLrgyUToaqPxQhlh1RjaREI2dNLMoxh7K2LMDzRzKe1Hk4qArinmKNXPeuV+v
XK8octLN1ACpkMlvrvHJMduojmIWloRPD4VrVck9eiu72inrFzpLliFMkp7zAKdFBbB0M1CDPEzk
TnRlI2NFui4ys0+jiPqnqesndGtm5dQqTR5ECQ1Vf6rE8GzPAu5/FZe2T6Ui8SdNz97d/s5XTjqA
iPWJyN/Y0pvvnEkvHiDF1gcT8P+L0AdcOoDG3lVd1L8H52s8dVn96faY15acbAAG19pm4bo7P0XT
khd6paa8Eqa+OhRxYT87StLu1NMuNhIgbl6iCBWsAYUX8PkoWWNqU2lO0KXjLHvRtEOGVlS2QpL1
URM7geHKYMjPIEEHHpJPvNWKTDPKggqdHT5rlQbAwjOkwmuoqLNQHwTwpMPtJbw2HhEIOs5qfEVV
7XxyTqP3ujo6blCrdKdI8LwTfVH7WXWrNmjTaRfxeLF7AVatzDw2MFh88E7nAy40KBx91hlQV6Dz
KEXi/ARoMsfH3lKUFMJTVydYAzQ9Vf0YebAEFoYeaPAMvCP1aOpLtd4ZRyXNVwgwsSy0UpFUoVPm
ye8ZSKcX6FOMQZKB/K7fpE3+NKVpM55wEew9X4mdZk9l42LvMyceQoiCgLnGXGRz3xhx3FdVU7qB
aymQ33Qg+8j1wDQ8VrLRT1qlpaFh7WrrXeR6DEvyQ4WClhMBchPhCkPYriLAcGjSwJi2RZP7lA+V
AZxCn/bcUy7O2joYknoW+Qd44W14K6U6mpnFYGY5Wsmdi39EEvSozU//GkcZCDkQCowITHKPbxaz
UXi8t0rpBWMFztUc7Ol9XVvl53/f93RykDZc4yjLeL4NJ7s21EJKgMS6M7zXJpcNKfDGWBBUux9a
tK9uj3flW0GWhOFH9ZhYtX0vd4kYYZ+VcLqqnHqjqPr6aUhGW/Nrve5ebw92ZT8SP1i7P3sSK6/N
5GAApVnOJWtFWv+sGfL3YkyZb2K9fo8PSPlUsGV30ssrgcQEl6Gt0nYUNrddB4lAGo8bywtqd4Qw
N7c2cMiZS0A30tdl1PegxZcFefqdIBbo/9LuWFmh55OcrbxZaoq+WMEoKaSYsgwiMougFSUJXl6r
x7hQkuOAhUUwd04LM3fxTvbUjXdIIf6zceb6a0jm1p9D4N6iYBAwQjBUT6IVtiFO5VhDmlsLuxju
fCWXT8PbX/gif2S4NYej8MPjg0LT+eQdFUdJ/EDcQKkiS38gz3Zecm8anzLkNF4Xc1Hv2t5w71NL
E8bO2Nd2FwRL08HsgXRnm7uaCKYMI2YLQRYpWmClTfHUprDwqrLrP4gym95P6TTvEbr/dHXO0h6m
DGOUHQaImk77ZlP3dBBK1JmioMJwRT4iSZOLb1CHKk5Trcx9HcCdlegEoKb9zu2BnQfTqA0/lQUn
E4AWijNDKoSieXIdhLdw4ozc91GkT0gB8/qpTmlCe9v3hnhog8ZTvPLA2sLxa6M50V+XUk0+ZuNQ
UV4HQjIGJl4F6VcTVaBjY9c22AoRedVjrsxd4WcLxMJwwJgtfYfo2XhXpWo9+V1flp/syGqpVBpu
VOw0xq6eCVLsVcWPNwW30fm2kGqUIo47o1rVSRvNDNQacQevy4cWKO+h15fyO/o2aHoJr7nH76v3
s8abPhQKrRm/iGXj7ATzK1EBzAB8bdILFEUusD7ClZnoZx2Dikp8WdrJXq/EbHzM6sIK8rmJ453a
zkVVgurW/wMxk4rCbD5fgrZq2nryMj0Y5t4MxGLPAYBx7SRLoJb+qAxUmbMGA2qfJKSjvpfCq719
OK9MmicHWTDZOeLFW1vZfFgx+HGrByWrctcYsWTIvlC9Y2ca4kWUElrN7SEvrxeg8fjMcOzoTgKN
OJ91XcmO5nJj4H1SL08TzlKY0fcFnFGxV/m9nB3AeErNDLIqxG+NB/REF7xsaHQW2cS7Sq1k6Ijs
NXOz9Khr2b8KYBFQod8T6/AyM8lRN2HeVibVSPkrADaKusI8JqcGE6vPUqPg/e+LuOam/wuORdD5
fBHlqHdx3dj4A+WOl/tznYpXISrbCWlTQWK8PdrlRuWRiLAJDUCuCzram9EcmfKuSAySxpwKep0V
r7bwxszPM009LWni9YchV+AIa3lTv+rFpOxdWpc53cpPRF+VBgLq9Nv3k9eZjojNCbhv06mPS7EY
H9g0Ymei1zYMuq10zikDYOS4/vlfNaDJSru4KSAdZXONLpUtIwNBb/jLFVWnT4tH0L29shcwpXXP
rIIKaHIALQGNcD6i2rXoZaUl7KHGc+tQm3VxHETvPlhJD1SHcqISFHZe4oc3tl8iGh08O6roW1y0
+tvbv+XawYQhjUgKvTqec5vt28thbOcJ0ulgJy5O5mVylw62ejKgOu6s85WhMLJZCwJ/jGK3T7lZ
GobiQEkJokwr3piZ+4GXePTUx/PH23PSro1ERKeog9gCDdpNjPVMPRuzrDMDZ+6q95Tamo8R+U9D
RiBT5IuAQr8FnGDKY97G/ezPaecIP+6hLfmJ3SuRnziVOMaixWDTsuH2BVoLS//fzzN3ICIlK95d
p7l4vg1cXVH7YgTNTmO1NfwMiEKI9kQ5oRyh14edRVnv1vP8ZN1uPBfAY2C6cFEAsdBEGXphBKVa
sh38utHE4qeutiTv3VyacCayuPs2Fx49ADR8pv9Kl4YkNo05ht3mVO95Ul220VfeMT6+RGn+znc6
nz/9q04tuwyDwSQpjggoGL9ErJdhqyXKzwHuZQ/BojTRsBp4kmgwqUO5DP3OwqxXz2ZdAPQTutcE
mXfqupn+Ov5JtawalHhx1dMIERHbw+weeaKs9WNPwd29QHvxG13ZcqeDd22XrpmQivQl9gGE2POB
U5Q9lcgp1SCqiulBNYfsscjU7pM1xPKBKmj3DlhuHSTtQgpYKLH+fVTV+q6Y8QStur74ANKn/j7V
avFg1Vb23+39ciX2rpZMCA5ThGVdNqmaayKAWtbYWdrN0h0NZMjRIOnsZEff9dom4D2NehYwE2cl
IZyvgnSjupVxgztbq9uo+E0gJboBVocf498Ff96cPza83PRVX0J9ky1Q+pCAjXdS0yuXAA0pCF6r
FulaDz7/GZNtjo6TdljSRWXyEd/V9oupp+lnxBrsxxm8qn97ea/tOu4bhJ+4drhmN7erhnqO17iC
9wlk6TeV68RHgV/Og+5Nzf1gdOC26HPe3x706paDwcahA6uJctD6q/7a6xOzaRZeTIHNlfdj7YM9
NFMhPwLFrk6VuxQpUgVR9Nu2Zfe1pC9gAur3ACvwPldfzHi2pT/EaglKwB3eTWUt/r3eZ3DfAzCh
Ob5iFNZt+dcvrBfaTVzW+FUqahwK2XhvYcihuYfARPvOMZduZ59f+/BsPjpfIMSJjZt9nuaemDCp
1oJRr+M8cDClfZfD2DOQrLTTNtDHEQ2a29/h2tkCgbhSRWzeHX+ad39NUukdtcH9VgtUaS4flCH5
bJj59O32IFcuQVLg/z/IJrzkVeI2M32vQHZQqA4Q2ha09Ly4KlHGHOb/yzICkLUpeKxt3c35iZaO
W78atQDlWaM88ggU05H9L9EkbGmv9cme7v76+7dxe5UWwzqYUi1NvPOdoiymplQN7pV9qpf3jZD5
w5z3VijaRrs3muoXJY/moQLffffvCwtfA/oSBQ4wEZuBvSFbcqdHqAVEMARQrMgRLe3GFwh0/c5G
uTpHzgHXEokp9JDzOWaAJBSbyB/0Xjx337RSi6anOau1JxrLlYEOFjJSYYwnsBno2hxH/56hkC/A
XgBiBsx7W4XMalzVEpfHqo7aVRhL9F86danetsg6HG+v6mVTFPlnGCk4BSHrZWtbhbqGXlmdtKUe
LLY9z4829mLzGxTbpjhABYZFbiMTMHOl5p3ynM8m2uddX/GILaSugPA3lNfIlBqmyEMiPidqZ+7p
LV4LFQgC07Gln87LfRMqADGlGLxFWqDH0MkaLcUrBB/ap9QtfkF3W3YShGtXxErtQl5EXfOjzZEa
BJATa6aEheg1PMfS+DxWdO4jURQnd2qdAxTwYWdvX3uaUCOk7cGH4J3pbeZYOVZqjBqhqVo6UX1x
8zl5MDGCm48AUxtwnxnK6fjCKsIXaaUYD1OfT5WvJMAUfV7KSf1/2Bc8RAFZ8qLn9btlfwE80Gp2
nxokylwrJzW2sOAF3tzmXwE0O17YtU5fHIfGWKZTEqcQ4MjqM5ZnLMyvmYaVIm9z8NG+OuPxA+xd
i/c275WAThzgFsGfBbrPlrc66ErJa7lXKeO1uEWkkR4WhSvD20dkDSybiMe/HYlRVA3wVdx6/9FW
FWM0Wjo1a1u/n+vF+lwK8U7FOvr0ryMRWNkBa/cfC6jtLex5UdcNcWOjGzCVpzR2kSCiUP4ja8fq
w+2hLnc5Q9GT4jOuI27vwgQAg9EbvR2UDhe+mypqyGbCikGBfiDxOg9nS847K3l1UJCBa58PAN1W
RaFdTAeSpLADrqWBAoZNIZ4agBt6KFg/paU533utuidLehk/SFyoY4Ak45YkxJ1H8wJ7GkNvHZua
NPxT7mDEoGbVOqE0Vp6cutrDdl3JrSGi0ulfAYLa2tk5HxBNnEnk1HeCTsrlU1I2NNkBexUf4Bv3
RxDE0bOGst8x63TjOZod+bGv5d51ecFdWbGD1MNXS561CLh95ySqZ0xo0dlkWI3m5Cj4rHo4cTaP
iBLA7G59TR+Mh1g48/ehTvQ3xbJqBlkRPCJfz+z2t1rb7neryprh2Sqn9gvKCQhqJtYsa78flflX
27q4YXqF6T6kptUZD1BMlE+3N+q6WOenj2lQMWU5Ac1edKK1RJqDgaJP4GjtpJ7sUktdXzH1enWx
ExgMSdA5oSCE5cdcGGkd1NQo9kzrLyMN5QJ6j5Q2EEZGtOX8k3a63auRAUdQzzqIk1aWvuuR+9jJ
Oy4jzfoehtO+gucoT2xGWWzEDpTFNQN1nrT6fTs2hXIwZ2N+bRae0TuXztXRqILx6lpVYazNNm3i
VuSxjeuwN7X5/3B2XjtyI1cYfiICzOGWZIfJGmXphvCuVsw58+n91Vyp2UQTI8D2GhBW1VWscMIf
mns6R2PytKjosHmW2aJHePtDbg1HEQqxA+RahZzV5RKiNCZIXTiHLF1s/zTtpDhgDRx/L9VdD4mN
r4VyN+wOfPuY17rk1eEkJwwtLJLoJvpXQSDsaxXGO3HCxrUi5MEJutkYwl34cj6Aj21QlQyyyJWk
4b5QppgrThEEn6lZzLscNYmft5dw62a5GFMErn9kMI4KEMQeCgtHDjhUoBqiA+JE07GDbP+Rymb4
aZkVO/Fw9phOyRTJD0M7jd9u/4qND3nxI1b7xgiaRR9mTuSMKOUh1evYzYeqQbYv3JNi3xoKwXv6
p8AZyExXQ4EdbHNqirYHf6VRUZ5ZgntpqbmgpGnZqw1s3DTgn4HfEfGIHHG1uBVNw8rJKnAT0pBp
pyrKtA+60S7ayVHyOvWdWEVB1uzSZTyr5gihFlhtkL+7ZUNlTgGGTF4MnkJfbSs5CPWGvjR7N23N
XxA98/+RtE+Dm2jquJcRb+1hDgjpN5hd6iKrwQba9gVUCgbLEB4cFq14Vkai3iiVW0+1536HL7v1
PXHYYyzSUp6l1RLrYRwng5JYQFMsSfFRNbBHV4nlOAACOJT/u71R34pYq7eD78jjgXIIHNn1WiKW
Bji/54iSrvO/+jj2nVd3cQ9GK8vUT/ESz7rLfYXVDmya4jQ0GqWXAgBmhhftqxSMg3/7N22tAI6P
xJEQF+B5iS/yxwleUGELI3R+IfHo/Zc8bAavopkOLdtQTreH2roFkSNiqdnNurOmS9mI88cZNVAv
TsbmZ0JV/b5CQS3audfFHlktMvAm0V4liwRXu9pDgTXjW1mAjIkM/NPdbLHkXyj6ImbZSZrmNlIu
/0zyek/UZOO0AsADtkCKJmpqq+dEL7U5JwywvbHS7QLRiKg+RsSV+hE3vCV059nERUaVq/Bz10xZ
5WZjZyk7D/ZWkMV1gRmt4GILIvbl56yXqeyR3XK8KkgsxLkHSVn8xgI27Fb9In2MpDyPvcm0Qhl1
porfJQXGgrt03MWf5XFZ/puzrPwBxpYF7E2lij29t6zQTS3AW54ttxDMrDmp7qQ6GoGtaFXiuEkD
xPP9R9MQ7r0cS2GFue6KSHGstUMtlH8mzfFp/+P1kMnLLzOplZ3i8/UZwDuEkYBs0OIknrpctHbU
pnIIusinM9A9WjEqNEi3ZjwlUbGzOa8vOIZ6M3wGfQNBcbU5lc5KqzlsQA4OfX1KTSHWbGvFKZ2b
7BWkxh4I5vrMUUUVwTbVUmChawCORE6FP1IieYWDWmOYtWh798keyOl6AYXXpjCwJU1ExkP8ij8u
kXqJi6ztIIlIqLpSKk558SlRPWtV57x7WzAUVQB4+CKFWgPUnGmwsUGbaIyWIFqaqu8BsQiFElsr
j7fvq81ZiYFYPrAaa3h+MGi1NTszNKfADI5ZXtYeYnnyQa2QNrs91PW2QNHuLe+F9UQfRLtcwKSH
VplEqeSpaoaiXuIY8yGWghnEkvWSy/rv28NdOR+SdsoAhQkWqa9DLVpdEzJCqqiXAfNbUq4Tl7YK
SsldgB8rHgIIVKLxLneiLRhB/4W81ji923WG/MNGCBp3E0ubO9dpG6OG/JT04zMthVE9oYOGG467
lDWWMzs/WSB8L691ugAkXjTmRa9wXaAPCCR7GiKSNwWl+clspulTWsaTW/cYEvLTBj90rPJsJtq9
ihjrUxgjmHz7N1xf8YIigAYR7xdp7BpRFs3GqFNdQvV0NDGmLAVCParVY9LkJWWwSr2zuHYPyPwm
j1kLmer28BttG8antMT8iY9AJl/uEityihEYKCL9qS0gYLBzvARZ/F+qJmH5gGZ06+ZhUv6IZqX5
GOlLfKSsO/zCU6AB5a71JwNN2mOZDUNwSByM9G7/wOuXl98H2AYFOfLGq07mW0kukS2JHp5jH/Q0
SMkLlAhzoKg/ITYx+0qbNzuDihBtvS8AhuhAKMlRgalcLkoWtw1m4Ui0k2UZ34KqLHmfmsFXK6vz
Z9lc7vo4nr1EGqIdwP3W/SC0K1BXpFFFyHo5cg0ZGLxmhlysoqBskKiW7+SBfa8ZxV7xZGMo0Zgm
UEV3S+y+y6GkSI2LWWdlITkTq1ljClRrKsfJH8sm39tnG0eNwYjQYGHiabOGTuHQHPNfHo1QtWb7
R1yVnU+bsvflfpaTQ6Zm4W9Uc5zgOOpoU8EINxw3moo9yaatWQshQtgMzJ7b/nLWjrKkOJvBM8WG
Lg49R5kU3CCjwHpobSM/3d68W4OxeWklIWJDlr4arGwtJej7PPSdrLew8pPxyXEH/FVB4yFsvYd6
2BpOXGWcZYFPXbdUhlKV67KBrVE7I1AYKSu/5zKQXEQqum/vnxl3BsE9ZTdinFWSQwm3Dx2AL56k
k7NmupWfkzbGgmNC9f0vhqL9J7SuBMJYvfxiQTtWKFxpgRdOiYPVxKKFXpsM+X9SYu69mVsrSP8F
r3qEjlhE8ed/BB2Q2rscU9jA0/Vw6P0CQnlzQlYZW8Tczrv3J0pUakEyI9AGCI19cjlcqtV8sFEK
PBXjtKfIHFOvzPA8IDLWwp1l3HqfVYCoAq9HiQrW0OVgsYooT9/GgZfoVDIeeA+7r4FhSp+0Sil+
L0Fatyj21PozqapFpRyNWQzcFLtC0WaZ/u3RSw+4AcMJAweCCUxiTC196TG++HX7g2/+UsFNtiFD
cOvrq2ODndocoUAijk1eoWOQ2XCxpaDqDklt6R+J4HrFDZeoeqlqOZr9GRXGg9QrgxsHbf9sxChb
xpg+c0NjW3jA+3E5W5Qx9gAFG2+3SL1FZgQ6k8j7ckXDFpWzYjYI5kJLOrROaj3Cf3AQyxi1A+VP
3UdLEH/nemgNN2shjdxeqI0ID/4twmsceFZqTQMI43x09ARAX9Hm/bHppQHkO89iME3P0Ebeq8dF
gAcalWcJrh/cwnWe0RgzdVuHqxOL4nsVrSgPU3BCpDYbT8r0flEQMZwYCF8Axl0/wvkiq+0o4zyY
dF18bKifHeA8RHfOhGFKraVVgfWK0X9ehqz6FlpOcRe1g3nXDIu1kx+IY7gKBwBVIgpMeRzE3xWu
Gu2AHv1pydMGdbkXfrco1Ort+fbX3NhNJPnc24TOHNS1RgGxj+SEgRr5PbaJ53SJwg9SMjpIUeaV
lwMUPHb8aHfuUAyLlf69RjF8XWQ4iXjEW0WLfLWZC03qbW0GdKNVqnLMEf/HUlpBUa6JdN+oDdm1
kRzZCQs27lu4W/S732BqTPvyBHXKJFR9SF1rJbAOoENTH3866xCM+/ffRgSCGAGVTzCKnJZ1qajh
Enc4iZGvLM0Se2A/zK96PU73jS5HB9VJp0d9ihcXmWLKAmMKraEL4z29h40Zk/GbpM42gSUl0MsZ
x61To9hnhn68jMqpKwkoKZxk//QEans3vghTV/tWF6oaQFjo9ctrNesYCyiLjn4EJy4r7yr6yJ8b
U+pORZxm5yFv6+9Z2jniYS2wJofAe6c3FUyRzAj+19dQoqcOuslOwrNxacFlETgH8ZMopl0uQAPI
QdcSABSSE//WWtAlWhjZBzMfklPptNPOHbm13uQ3ZKaUZGGFrALqpdZBQFYqBhBTQet3xAqJ+7mG
BBPRGv2LuVHyBHlF3ZfmzGowaqot4vE9g5WtTOY6OY9Olth3ZQG/1mu0btkZcCt9ozoCwtygx8Xd
tNpOwGqk3EDRwx+1SDkNnWadLFitfmAEJ0xOXsDAmsJUKLsLCUDcCqPPl7YZFL9Flu0+0dCqHMIK
8b5R/3H7OttaePIYSEv0NAlJV494gnHpbKda7JdyaR+TxfzWoMnmt30Q7nxiMcf1NkevmGgNpysA
7OIY/BG0UVWUF8vgEqEm/WJGXf5Ph7EuBYWye3QKxXw1LNj+jiVlH949RRoYVMCg+fDV12c5kEw9
CIIi9KUCWbxpWlDqb2NY99rwF5EiKHpAKjRnBTl6tZrAjpy+q+rQL4diORmYsz+YEcSltC32xAM2
XjvqUxpH863tt67ezwFq/LmYlR0qwZMWhdpTWS7R+1Mj9LqFZCLlF4CxqwnBDoqy2phDv4iHEPOb
pnfqQzJiP9/G8l6XYOPO4Vjy+VlBugTr0FfDt1YdYyIXKtfGo5MPvGhzMcVuXDtD4weS3u3s/q0R
iRmEQaxgzq8pw2kx5Wqhcc3PdRmcrGqpfeiMvyNTCx/ADe3RPraGI+lDVUM4zeAWfHkEmlBehtoy
Qr+ta8nvakU/cA91brRE9pe0teO/+Hoii0D1ADoUpIfL8RbEfIK21EPfHIly04AKjDnjWI+10F8k
taAwFSEuYaHNut4oRY2H4aALW6C6Wvw4KBvPymPjNeBxen80wh55s7LlyoLSezkra+mgXBVahnyx
urhh0EtnOcT/IcK65/11HspLDCZcZMBarIaq49ixikXP/Hms2xdNzc17DN/Hx2SRxp03YuMipi1g
ktRCB+BtWj0ReW3nYOvj1FejCt2AtEOCSa+bonbTYZh2llD87tVdLBgXwh4X/sEV0lIbenuxaIz5
qSHXX0G11A9tuKtvIt7Rq1HQr6KqjbDKFQ8PUBMNqbhJ/RaC52lObOwyauSsxsXGkA9WuWs1Ckqs
6ZR/ihrrvQZphMqQ/wSFTex9Ze3LVvM5KycZU382o/EEavW1D+L8MwKg3V05JcHOXnmLTFfTpbNJ
mZjhSPjWAOiJXkSmKXXip3lDcGF2gU5t2AxGfwqc/KmjnniWusI69Hpcv4AhLD61APAew0LXY6/M
a+1/ujHG/95+/TY+NdU8fJ0ASlDQW79+SqE6jZaXib/EgwwmUYJeEqV7VJaNx51tRHcbGD0iE+uW
XTATRPVYlvCpZ+ChQPex3VNJStC3WFLzNI2W+WCORDT2ZNV7heCNs0MdjcuA1Ihq8Dq0gBEyA5FI
Mz/L5uS/wpLCx3CszfvYLnYKalvzpGUO6opCApIk6/ewt4aCDw0Co2jMe/KS9I5YQD5Qs9cOI3r9
j4HRJSeCAP18+ztuvB28v/RtFMotANDEGvwRPvVtJFdGwhzpY8a/O8NoD+OsDXgMG3V77vNxDwG2
NVUqzpR3BEmLZ+9ywC5aTHhHIJzTXh6O9H0Ht01i6HFRhqNiUtuvwbBUrorW9etfTBWOmkJUCpxp
jXkn2YlR4mGRdUQiXGSsxy+tPf+c5Wk62YWz5ym1tXsoG9AFJrcWXILVRGcgP3oyIQ8wGMX3qTFC
j3Iz1lhRp/5+/8yEWzehhohw1iqiVYFcYLHIma+OhQnHrFD+V3RZ/mFQ6KBqZubsoLSuDz9VNsoz
EKso6POAXU4tbpamHVIJ69V4ST2cdcrndlj21D2vF/BylFWYgZNdWpQZagSNmilfhqKgtqYU3Ydp
pGXw3gXkigHlxovChyJdvpyQIjVzG2WLgI1G1ieUWn9KS2meHVDrD1kx7OF1r18whhOGJ2RvgITX
pUN9NJQ6lcPCt4VRRkmS2ropJLVneVoalF/wLXaNUeRuE3a0PGdp3OzEBdfnnp/gUBugjw+w8g2H
98e5rwIsf2QEgXwQbnbrq4VefTamtr8PNEc6ZSjUvFugEYscIZohei9QPtZR6lDo9FlsRpTpph3S
KlZOix05NKD0PSmErZ3DYJiz0vgGgiEm/8fkWr1qqO/UhY/4TEefmX7FE8y7pnezwHB2sB5bhwG1
A5HMILRN4nQ5GEiwzg6dEUFEHcIr/aDCxfY53gsDxBNwGQaIGYk4jtuLtt3qNKRIKaLdg9pXXLc6
tSlzcDNzMGlPL6qfaJNznGc1O1RqN5/sKKDbH6jBf7ePyfXdzStAHw8AA4XKK90l2Uoju7TV3B/K
wXG1kUyqAApyhyl94gX6NN+x6WdfnvNhpwi7tV2FIjbBFUkHEJ7LRcY3frGCirugS+352Ujm35mh
DrmLzKjpYXwyHm7PVKRM69VGB0FI7PD4A667HC/JwCiHMuPJ1vJrVBa9d8tiLB6nqLM8hJgrt4+6
aIcqurW8AoPyZnYHbXk1aIk4SZ11ceE7Ol2hNiCcQhIBwZXcSJ/6XklPaezEXxWpD99f/7UQDRA6
w6hCiXLs5XyLuOpoESEMK1V95GlS0T7PEd5AHUpRflYYpWeaybyTJm9wgniM6bTTDWFLUQ+9HFUq
7MocHEQyKc6imFQ4UqZ7cWZqP7kiwu4QAiAp7iSUQzu3sQKshHDkbcAjD0JstR3VPXCT2Earzw4c
BKM0wVAG8LdeBoLAPpHR8luMRnHr1FrukdVHu0rtgp03e3Pyjk7vD6EGmDdrCLdRha2h42viZ6k5
+lWSp5UbIVxQuUSyPKhGPDyWY7R8A3FOFEbCOLzORtifaj1xvNvbfQN2DXOEXhJzp/uA5+jll5jT
LqeMhpZ1bkUIKHZL/mMQv2JSgvhsY2hP1G3ndwYKJH7pqOmxMfU9VsnGRSoyHODJFLlE3HT5G5Qu
QLJc4jeAFhgxRBhwY27L8/tnin8SA715uCJddzkKt2UuBSlpfkjwJz/VkTE+6fbsoFvQpKwzcXJU
ugaBaPMomXH0NciSZkR6RSfPvP1bNsIAWs3Cz4OFhwuxWvQpkWaMosPUX5S2uu9H1T6nSj7eFyUQ
MUkLtPuyGzIPpYf+ywRXeee6ud7sIBNpCNMQIQSgnHO5EnOsK3U1IGe1zDlYaCwBvUmTInfopca/
PdPr6/SNVELnBYcolOfEn//5IGd9NcU43Hog+RyYvEr1dajS2Q/qKb+TcG35pk+mnL1/V1PPQQED
IjQpO//3ctiubJQJ0wYHv5ROPbdwe/wUQvoT5K3Rx1uVq20x1U/wK87zaJcPytTmO7/h6huzsKZo
q/FyAgZ5E/f6Y+ZS1rZZpymjNysxsLI0BhSKHkCZwZcaJMtV7MX4GJVz3FGob6biQPk1u3vn6vMb
aFPTuiQNIaFdfehRAl6hgu1BgsAI79O5K0+WXieHKJGs17HPHNeZd81Ur17st0HpyyJ+IGQGV+lP
q7RdOFQVQoZSWaF1EvXnoNL7Qzvn36QwGE6353hdJhHjCaUdaIWgKtYhPAztQUPaeURYM3e+lplZ
3TdO1N5XyzL7GmpQ584xx3sCButD0yfBKz6oxrnvnP6xnGTtZx12s7Hz8a8edFFPBFhHi17ELWtQ
JNdJitpiI0zLJftYlJXqRmHReXqTTa7hpKOXWoiSqQM2rLeX4+psi5GRf3irzxCsr3a+geun04MQ
8LrMCQ91Uzc+9PnEm61mD8O4OUlRoBWePGLMy0OW0yHWMdcbPMtspGfkF2UXMq9ybvKkOo6OIx0b
tW5cmW7vTky8OTJDinyeKH8tPOOYSyE5FZO0jQHaXjPVylMBauyfWV3KU6nYzSsmlk2Az7qs7UT9
Wwssvi0YBfq5vCWXs1bbqmvMkrGJX4bGK2NN+7efE7rXpe6ke52+q/uTpJQHAqcwSDtomaxOMNIK
U9FOMCnsvMpPyxABxIwx1v00ju14KrW8frXmHpPM27toc1hiEzIP2vRXcppoyGtOM6UDFNp8OQXa
aJ7VYsLMNVnig/Nm1JLHzc7W3fiqCDuiAwwaARjW+sYEf00iaSJi2KZNgt1y0/u4yGtuDS0LVsEQ
/NKsMbzrlmQ43p7uxjeFRoKe7ZtSC7zwy29Ki1wZYBCgY1vIxR2M//TF1sbsP6VS1J2tu3E7Usvl
PYS9IjpEq0OTzrXWEe0OHiEg2jQDtkvYbFTtY9Zr+lNRhs2X23Pb+pTI5VL4Jb4VwNbLualqiB5O
Ww+4YUb6IUzm7C7THPQ05KI5xE2AYuAUF+9lerFt39AOlMC4IdZ3MvexrQDjH0BiRdMxQGbufqza
8AHGd/QX345OLCwdNGZp3qwqODLLaXIQB69BBvUUJ438ZI9N7sV2H/y4vZRva3WRJYhpQSczqdTS
Kl1XpbvWwNzBCgdPSpT+pZfSBNQsb4rhQWp1Ihdhxbg5zrrSm24tOcEPJxzSj5nuBKObhEkPA61O
oaEEmjr7iGxmHzRJlQyvGOXIuu+y1nJ8KQv07w4h+VNSZOHPGs1/HAA7ugzuTBn43WAy6rEEoZw4
+J48VKvrTEnbSo4Gh6u0T/THXuvaU+sM6aFVnPYBWPhe1/7NomK1hkJSWWwKcdLXWEtTmcNFqwk5
G9AUNtYgeMf/R9EsM9wkC8bwfunG9IfFSi7nocjz/DWp52z0KZ4iqtlbQfzBHoLccQ21QNqDEmw3
f5uyaULHwkDK2F36ZfiUDcq4EzVvnFxwJIJDyfnlJl6tFG3YzIwCafJI2OCc40QX/mp6o8aZMnai
0EXLI7Z2EoWrzIivw76mRk+uSMwuftMfQaSC31gztgqWadVcvYaO80+nlurOtt4aBCtXKvJCQYBa
y+UgebvESteqhAxR1rtRoZuQYYr0cPvwbNxDVD3Bt4FkANS0BpotVWXHcicRiyrDcuaTDnf60gn1
gHA+Lzka5mnkODtPysbFrtHAoRwo3HpJBy6nluhz5+QLcVjaNMXvYV6i5RhIlka/AQW4naBva4aA
6NC2YZ8Q/a6qOPKwtFoSEvFXVYxtWj7r1WuH8Ny3BulHdC+S5mg3ofl6e103Xk3qyWDaaSijGLpG
eyXtqIwldBJvKuWu88LCjF+TGfnHAXNeJM4yI32U9TR+yrpR2vmmW8sLig/4IoReKnyr7QlaL1YK
h8tDdAUPfTPL4YmeR7sIQqA07jwqW/uUDSpY9uD4r+gZhexMYJaiybOKwvzBN1dVV07MvYrj1qSE
8yzMGOC9sLMv98ziOHVj0I/3cMObMVuu2odhqrR7xDaQdLz98bbGErLvFj1eapvrJv3E6yzPPTDn
nhqXb0QT4U6ryM1jkjbtX5wFoS7Pw0WsY62lOwokI8E1YkDQKKiHB2wPb6bTez/LSrJzEja+FOkY
lzbdW4G9XB27flxGdEg5CZqMAHlb6cFDWjTVzn7YuJApIOIIAp9OwO7Er/jjctT0otPyeWT31RGd
jLFSLLqHRpe7xhCV9f2cmeZO8H9du8OpDzwwESoKhtTCV48ApZOaJ8ke0FmrYunA6Zb/gzKlP6Hj
NP/Gyw98hZK0FSgLZ8plP43D/CTXUqvChisRm3r3/hHZL0QTcbMSWF4uQZSHAK2KhKubMoqbTLMF
NqAvTyN6KDtT39iqILd4+Ui6KIyvScnJOKkJdY4BS9/SPBltZ37p60SDKpdmO0NtXGkGVTqdziaH
HcjF5axMym5902NJBIRfPzp9/qtTjPFZstTpxVhS+WzX+Bagsat9ePdy0qEWgiFYCgo5j8uB445l
DDTmaBhz9BxmlUY4EY9V5sq5Nu+IbGwtKPmMUJTn0UCZ8HKw3oKW3M9ILRRWm35JE8jPsqQZj8B0
k7vb89o4KULXjqCVsgz4tNVQem2YlYwhARxNaXyeW0U9vqFHW3a4rzXjHi5t4yVkPEs0rBCGBQ16
ObXUUVunUgw0bot+OIZUyFxpqL+YSqSdrcyZ7gp513dLnLxVXMm1xrcjXMI0cQ08NSUZAdN46L3Z
0NPcDekRtq4+O+ZziKZH5ZbakH/L+HdNN6zq8rNqp+Web+PGJ6XaBnSEkwKp0xIb+48bqXcCBeoe
6xwaaf5vpEvpx1l25ifT7uK9wH1rjSl60eOkt4r802qNzcaw41CPyOswML/rtck4QJEanhJcuX0h
NgegO9vTC99a5D8HXW2kTkmUJTRJgCqzwDFssea7bAlhGUephWt5Ej9IZvErJ/kVam9/8YLRCKXf
SucaYZqrVDaVjTYSoyPuo/vlqFRH6PYSTrFFe7x9Yra+JKwPuhJkzTwtqy/Z6GFILYnVnaJhPisF
eVcGC8XvElPZGeqNQLPeuUJNi541HIGrgAPPn6LpUB/0rMFsD0tTJQ+LpCYPjRKlP0sL7QLXSer6
Y92rnpH0577KzdrN9SaGw5AZJxG8E0Ev5i+cEJaEnLs3/hf1aKreXhPxcde/EyqeYBwJPqe5evvs
aVFNYNxo382F9Muaokl1cQWuP7YV9G+0R5RPtwfc+AiwJbiy+BAszTqMADNedGnCcYKZhlWlnbVP
OTXlo9WEy7e/GApuk4Am0ZJZGxhoI/W+ZpB7FKsb6aNWpOCg0jnn3qoHbSeR3HjeeFxA7rOKBEjr
lJt2QZ0Xxtx7tY3+tKTRcGw555/7IpFQxCyqcwWY0m0mDPpuz3IjLmNkojKhwkP9chWXqXNLwduY
ei/TTOmM/anpORAIdvbJdU8RUAQ1BQH3cATrV1xdf1yDdUWmsehsaClX83uzST9YVj0eRjuUDnoo
BR/HwUncSYbvFFY6Uo9WsefdtLl1hEeVUNcUFdTLn+DMmt6yELwGMqdWD23dl2xSXHCDs397UTeH
EjV+JDUgcK+tsNpQhiaV2OxSZ7bPuAmkaHimypFb5d3gBLGwtOlhEQkB7TWSxpbDLFpoCnpOZQWH
eKBc1EVqeAqjrvc68mekxcs9Ks01L/NtVIDRiBsKh8nVrlkiU86jQuu9AS3145Jb6QHZweXZRo3u
TPPYmo9VqdfH1E407BXLrASMGwyPgZyNR01NxtMgjSjzWWEfHTJwHH4BumBPWHbjPRSBueg48Q8O
1uUXrxs7TMJM4VS14fDSx3PCM1E69/ACk08IMTq+SafxfPvbb7yHdPlIqIjgOE9rtIiOTgJQKrZZ
00/DHXyT5keaLPOTvCzJaejz1HDVoA8ekwYZASnq1T0f8a1Zc8oEal2jzrl+p6ako6wTEfVo0mSf
staeHpqQHC/U496vJbw2FlXKdjA5W9eI2AcoFVCTYi9eLnXcqa1aUp73BqO0n0L8Stw+HPfcQrbO
FT13qkXiJqE+eTnKpKsVwuFcVnpdtwelKop/67z9L0jqbieRvBbTEigusg06HkKhZQ1A6AP2DMS8
3qvawHYRl5ReqqL7bppd8axKYUHvUld9OZRmtF4LMPty2eIKX+uPRZpHP27vqc15C4ygKJTRf1mF
HuUwRkOqiufBCLqj1kn/oDo7fKYBUu70IjY2D0+QgdIGlVZAyKsjU7SpSmwedF7qlHLotkUv3RVq
0uouGubLS9yU2ismF3tgso0JChQ9NUA8bhDDWU1wSZx+KJe69ybKcz+VoLbdyejMlymfdtnvW1NE
Ux7EKvVmRAtWMUuErH/APUzm08v6saqi6QtiJhQm1NHsBcnV8q26aAN37NoO4yuUD49pbNV34M+L
k6OX8+TaRZLoh0HvnTsnpgPlh1IpHUajnv5iywOvgzYnsPVk7mI2fzycVaY0VTw6mCFHFGEzJ4r9
LAmSR3No9rhRWx9B576gyvXWpBd//sdQkzSXvVRXLEwNaS6equCfqK/iB9MqrZ1ttnFdiBxXRARs
6iv5rSaOpTxkOLomrJjTmvlBCTr18+1jsxGdAnUQCsOA2YHviT//Y0L1POKM2WMk3cnqjNjvmDuP
GbD5H9XU2c+JlDa/bw+4tYIkX4JhRtAEs/hyQH02mnEuNU4PunBnXe8+K5KE103c7kmxbU6NCiF8
HuydKbKsRoqyqq5HRkJfjeAQ8poXhwF6RZk83fVJEe28altVLhEdijiYigHODpcDzpEeqlbNWtJh
CQA8ytG3CQXLe00fcG5ogNYccHaQv8u9oT2mfSA9S7y+5yGte/n9FS5if4JVQS8iHVt91rYemwFP
R7QNx6Z+yYJc82uc7CPX7JM9P+OtL2qDzSY2h5OBIP/ltAHNa6S0rHOVh1HuoT1g3LclwomuJqXT
x9vbZ+tmokZAzR7QCnj3VZFrkppMWmheeSVCUD/itE+/14BSXks4W50/mstcuCpduJ3XZeswOgoK
8KJsAANz9Wl1q+VvNvTOy6cAH9kuDY5SX8rH25PbiIuEKRvQF6ZHd2B1NrS4t8y4YZTE6UY/GBPZ
hc4HEXnODQ+CafoYdFn8OJa4UwfGsFeH2R6exgTZO23GdfQvhZMUIO3FXZDDjC4mo4L0NmsHbem6
u8XqlvvO0LqTMzkSfVo92Dk/158WUCenhkAdkN2VkEkzTnXS6cAJUmVZfkxDZh8C1PoSv5wcKsN5
YI2SO5SWvHMFXu9fsh3+QzmYqAw87+X+LWyzLIsoGj1MdijRzLn8oTWbl8bgqN7+vm8R0WUtgIYh
p5IECyQhlb7LoWYpm7SkpT6CZW1jHEZULD4oMXarbjQ36Q+5MdVToFrSz2lJihfamOq9EyfRg6iB
f6+UQXpE+tb+VMjBntTe1uLTekB+lHRM1McufxkYkkJLraCnVBLA9mllDJca7J5LHKjaCINI23Dj
dtlDfF1vOQ4zpVUBteMGWRvQdphbWzqeX57jpHntlos9A1JvzfYHmEPF9JBZSE7aUA0/owWtzGOq
LZhR3f4q1+8EvwG5KQpk3JZXDbIlbysLNtzgReVQn1o5G57jsKu+qjSuP9OnebeMhyhy8u9BzwN3
BwX/cqkXKypVO6bMO+aUnTA4Sv2owdkMZIu5c6Q2tjYzAt8B6ovdtkbo9KglW03G353xHHt1NITg
WWwTqaZijyCzORTiaPDuye2o0F/OSkq6wqx1SkGyEz2XtnBUyh2leDDVfteOcHMsrinwQOgRE7pc
jqUOVhYWFak1lRKleZiMsXLOZYqpvewU89d3bw+YuYJRCgiafu3qZESRE8uDw2BVjQdCEOnPibYE
sR+NVu4r85juUZCv3xrU9ChnEWTi08ljcDk7XoFYw4yYwiYAjmdYjiC8K26C29PaOPBiwws9Abqa
gDMuR9GbVDK6iXRiRhR48iMb3Qu3iur0PE+W8zk2G/WQVEG51+7fnJ0JpoH4hJj9qtgfquaMkTUX
TSDZo+fEZXwCwyHvwSy39ghXLCU7LjXwjuJ3/BHYyj10HCrHFHi0BhRtC4g3R/bDiym9+beXcnMo
8beh6Sniv9VQaZUFyUhXytMqOfSIkpT7fBj+1fvC3qmBbtQI0aqjS0LCzUkjYL+clYQ+hCgiclnY
be01elv+KovF9rNaT+/KRTIf9U7/GA6j8k8Sx8s3nJH2yHhbH5AghTOB6gX382q2qGIbnYNSnxfB
ovJCc1mOKHUnO2u68TDQ4qODYKG9RmNqdcRxRMvLJstBcM7RwjMwBneDMecHrbT7p652Wsz6Ouqw
qHafas3Zcxja+qQgR2kNg0GnvL2K97Sq0SJjoFnTL3FynKS09tEFoLVqTt3h/bsH4CageRF78ARd
ftI2miQ7L0pMqIvE8Np6TvzBwO5v0ut3Uwr524k+6ANBQ+c+W326sKPzXMuA/lBdb/+Rh7b64kRJ
fhcBDdvZqRsLyO6A9KZj6wJdaXW95HOnF9JS0WcjC/H1PKoP0mSNbj62zvvfb1TWTIJz1Ee501Zb
ZZSDAXkUqonywgsQq92AvrbQv7Wpt4VelWIic/uTbVS+BO0HtRIE1wA2rvEMTW5kgyze1SLB1szN
s6U0PvTSOCqHsp3qf81OjzvA431hQPtLrNc6txTolW1gvUwptiGH0CyU/n87P2vjaAJWhYHnCF48
zYrLrZRMRiiZNrdDVkz1URrNtD723YgrG5dG9Z9pACfxICBG6tc2Gs2nFEum3kuyqHjWExwOHicj
smgOZrn8qdOmtNoJRzYOtaibIApPj4N4ZHWqEMqZDDlOqJ4AhvZNCkQeuvD6wanTl7jGZZFnSjkP
c91TANf0nQbL1pZUVR3LJiq/GhDby9UpLYOM3GTCVYT3LDh06SEOlX/k3lR2Kr1bI2kC6QLcCkqB
szpniZOFUk2Sxt7DLr4sKXuCuok8Y5nGnXty4xkXySLLKri7ACIuJ/V/zs5rV26bXcNXJEC9nEqa
sood19jxiZCqXql+9fuh94lHI4yw/gQBghgIhxTLV95iEG0lCD0RTCbt8tJ08UIY27lAL1IjvrT6
gvN2SxX98U6T/9dNHoP7jsnjyoNHzrCJiRyKqgKC24gaWToFkz4Xf9hWXR0AWna2C6M4EhPIxQhB
43Zu2BNp2WgCaNEwyA3LtddfEpEbf3pZ5pyV3kzOiFbZYerFul+rwvz0eJI/MYDbWWoeNwtoDFmH
22yYdPTMAlL9GPQjDthXPYKQExhLFC0Q7bQkCqIWYszJGRrFPEVJ3c8+rhPi3wxmL3zbQf3RVkl7
qfEgOo9RlDxNKL9+FUqe2qc4n0xxNqZEV/y0SAT1oYlr9JTWwm7OC9UweIRWMRXPjqVUp8KIvfpg
fvfZKCGExLjLcgPllG25Icftq7eJjLAx835Pm/HiRbZs4Mp01FM8OlMlJlHLAh2pBImlyasOvfzv
ZWp/rHr076z+4+Mlv9vNckehqvaT508wtXk1MmvMU1qGlJLixXrpUYPKfbV11ZeYutPZ6V2o1AR8
Rxob8kPefOifw9ICI5qhuL6VBm0cfMgKHo4gXjyP3NwTZ1MAdF2jxQEQmouD9+Pufvh5cACTMBYw
ie2hLSlbNWiZU7BuHe/StON0LaKhDHpXnw/C/L2hoKtJARGXmHsL/iC5zQCm06yQ1s1hb5kdycSw
4D2tHaGu5e29XUWgAPT1SAAlCPT2uA6Vbom0HKFruV1UQ9XqzT/LXIu+QcoUIV6ZqCpm2fx+WFbz
INrYHRr1UwlxAYqwbZ0b1lRnqjnxAVc7QfdWN323ycaLO0/x6yylq8u2K3wxN2/2I+JTQrDnH6q+
zHtzR+WKwOREgCDOIM75faGvaIPb0ykquiNp571dqoMMhZ+JghDc89v1zY3Oyixv6XG9FIVPIXEJ
Zw8JztKyinAdbf2gv7c7HiVdm9EIwrcdNSqRfGTaAIGqKuqpzMC2t6aJEY6L1SZNviM6/+54ZISs
JRwR7qPb+RFxZfO0ptLiPZ8+9UPrhbAi66fOjgGYdMuRE8h9h55vZzigckDmkM9sF1RX6pZyeEkE
1KOucVYVTGnOiQKnKTAGx/qtzOzSDQ3PGXh3PCX+rVbNfvqgJsPK+mfJNPmVMCrXd/PBxQKhgqrJ
H+qf4d9bb85I5I9F7P6nqS/58GZ1yD1nDZ0K+iY89ydvdrP3UUrWTGJbfH98C99nmYwFcIgEHXVv
Es3NSY6ntCrXRqFzoqjKd85s8z03V/PqDIv2V99VMGC1sqPrxSXwyVTc9V9N7Qb3IF7b2w8k1ewG
yi+I5mxy3WiBh5Ahmx6oRbSGeZIu78xet7+pUZp+b1y1+P3xtPfGw58FdLL0EEJF63b/Id1YQGbr
KH8PxvDbHOU9WvfrKHC9ibI87NPmCIZwF0axzlxYkAUNKq6UOm9HbOO80Zyu5cYUtfIFGqT2MUmi
gyhqb1oom4Lx5IvKpvXtIPi1rOvkNH0weYv9LNrycyaAoFm5QgIwj/r18SruPTi/Did/zi91F00D
T6q6dR+g3F+GSap7QYKsayhEZp8eD7U7MwoeEq1k0L3cRAvuUI5OSQM6UNxueaUmqX6sCce/N8Rz
ta8sXMH+20ekGiAVKLgQgcvcTk6NPDsij+8D122nq+f2wqdGYftVbNknHVjhwRG4p86xQxBXJPID
M0KGu5kifDbLmg3e1GScjeRk9cL4qFPTsc90ubvPytT0GdZp7ZyeMGVe0hMRTuz4Vlf1XzGtWxwf
3QmtCBIa8NYT1weM+UrXx8Svi8Y2/FQttA9ZIgBCWYWeP2V4vZn+aJTZP5OJh7A/Il2pH3y3vS1C
nYw7DD1/KcZ+u4qCD2PXFqvoOSu20ZRzz72RqxePdvNBorK3RajZUspRUVmkGnE7lONWjVNZtLSq
OV9O3Vhaf1Egy4PJthRUgPWjDHdvapLYQ2ebe4QM8Ha8RF2NVItWxtMpblbKYAQ9MiEX04yO9uLe
UAivAJ5DAQ+O82YoLS5Mio60eJ0iStFnntrXbFkgwogqPchnd8IrigrkkpCaAZVuO+mjpdijuSRD
MGBw/m+Emn3tN+YyBraqtM9gL8vT1Kh1OFlDGx8cuZ1pkrMDiDfolnD2NndkJ9w8rZuKmoFeNr7d
Wv01BybpO9qUnx+f7t2hJEoQXDjNqK3Hi6MtndFWBBtpGv839rVx1pthpB01ZQcjyW+zCZVhMeNa
Q+cLWcxtebHJE+jYKg9sXCn1KZPMf9NqjkwB9uZjcW9QRuU1u0szuH89mNnMp7fQLvWTtpu+t70+
jeSaTfHX2xePZ4y+LagzwFGb77R4QrWwjBsCNO7SQBkm8Vzgj/AecW/t6+Oh5P/qbvUkO5E7BD7C
liY9Y5loZwXlFc3DJlLXa+9irONwzvPJCtCf1ihNT2+uMkppYkqMxCNUJEilbk82Er7d2gwMCrYl
eh14BhC+nfTzEsEzHQGeHSRue5MkZSOXYe/LvOZ2PD2B5OIgMxUMdt+eJnOYPuEGbl7ZTk4Fj6qr
n1L0dw8SqZ37Uqpzc6fwwMnm5O2o62wKi0Ic703bOaeimtwnD+EZLJ5R1AOIOp4ef8q9LUrnhCYU
zzdlwc2uybM0rpGVFkE9rNUpdwb1WivT3wC5jxoKO+sJY5uGKy5G1AC3hHfZZeiFowjeOVDNSdTo
33KzQPy9VlWoAo7aKVh+9rr54/EMd+5OqX0r+UOMTqvtdkW5TKO2kzHe3Blz6GaK5WtzUb+rS3OV
5gGGn9VWQgOnbA/yt3uJF9ROSUvlM0SJ587RoMMcx+sGDE7trq8/5VCgWyoO4/RbP1KBxgXFCJxM
Lc/Z0Nehvnb9R+FNiN2jH/13s6jdKVay+n+otXAl8bPQBJDPyWY9GmM2BqsmYQb+Mp0Uq9WfYsOI
/Mrrlyc7ttTL4/W/R2XJVfD4myAKksI2SjQ6N6HmTG1AUyjTB0KpCZByvUzdqzIO6ydtqYR5HjIv
fqY+W2vhpORjFpjN0v03uiOxw+MftLPl+T2catRrZYgg//zXALlN3VhX+T3JPBA+NpWF86v+B6WK
/yE+lpoBtMiluSyYg9uRDNDc1FoyCgaIViSXtSW79BfH6IF0WmXyPvOM4gj2vnOB0JWkaAAxnvh4
27x2tNJqIMmJAKJsex4HvIcWqb1c8lB9WguE0R6v5u54vKGyEcOzvSU9Irxpx4uri8CZa/tH389N
0CuFTsMjpqcwl29W4mc3SZFDytGIg9yhcN0+aYeitwQSL2bkm5NQA4Naz0Xvlf9lKC5zDx8WyVzY
PnPK6hSJ1WoCZpJBCzRr03fz4v1jelP86e2LSHiMYDyPHHVuuci/bEk9Woupwx4dkQE7uVoC4Ubc
qL8rtsBVqicXeDzc3gngIpScdICZ4Dhuh0vRbVwEeUUwx9bgw67xArNOe9+eDstzO4EWn0oiHAiA
kAPaHIGh8yz4zAkFZdcU2D2n2hV19+7gpt3bhBJsCaIL9BQvzO2EmjXFE0+j46dXuvFbq2BfogMo
852mVn26utVBPL57pxE/ggUH4y+5qbcDeqklssLllEFmqbhDKAqmde+dlE5LwzWfhvPSu0oI5a2S
Giu2P+iluMSdYx78kr2ZS0oWkm00lcHt3f6Q3u1gS+i835pb5UG74k2uN07nz3SlwrZFHfvx1tn7
nthfcPRYaFzPNt8zpdHbpynfsy1i7ZzHjhV0nmd/eDzK3gaVcDRMAdGkIOi7nVVKbqG5fd4HHf7n
J8ph/zRu3H5qQHkcrN9edCCboViJSsvDLa6UsmI3GQbxlo3+dJBibv9HNHX1K+WOkuJTur54OWIy
xA7x58dz3F1JDj1Xp0RtbXux9pwjLtxTp0nGUvtW1WkDlgMezONR5PfYhOqkwpLiQ/6B1MYmnuxH
UE52Q4kGNoFypfef/pEaVYM85DSfjEmgCIDg01UtRzXQ5iE9CL52P6TE2v3/8Fud+K6ZUrv0mGRp
NDad79n6gHhDF0BzS6+PZ7r7JW1aLYTqCFX9FPD55Q7V9ETRNYWd2ZE7hLUWqxf2KFqVbkZwE61G
QLetO/fuesTD2T2DzJE4WtoJb9NWJUuHlfnjDa7EGQC1RQ3NRLWChAgvWFpo+P/DTOVo4Anl/b3J
TDKrlbwsxqvLpHjvJWV0WUZJ/XTLYs5PkTCVT9k69J9Wza0Pno6fEIbthiKQA7BJwR4YlPzivyyz
3feAFtyY8iKtluVpao1RQ69uzX8H+aDqT2SgDoJrupJ8mLIhsXmni/xUjEmElASeQHbQZ63qQXQA
DOlHuSdqf55ndfJF6+jKaTGF+s3NxqnDl300zIO129uQNjVIiVtERHxL4lEW3RAZBqMB6v3DiYhc
S/xZXRE2a9DFfzNbhWDl19E2t+VSZ1qV6XJPIr91notcpc2clulzujrmUT1qbxuS/qM8gcUi1lKb
R3AC9yYmj2qD3rdrQBZWXlX0UQO3WOqzJ5rk4JLeu1r4ojBjeNx5DDc7IV7LrFwUmrYApJUXA41I
1TftZVFhcy5jE7So4E3hoA3J71lhuX/Piwmn9fFR2LtEodjJ6jOQeVj2t7sxT5NEsfOOwliRqC9r
01mfbbs84q/eAxH4jqRxEsALGQvO++0wOl8vi4QL6aFO1vyS4n/6T9xNqOAr7Hxkf+3oS1nhk4T2
clGGqVYk/zqR26Y0izC6pEIY00aZ5rl8p1RG1Ifo546LPynGOvhuV64/mqHpy8A1ysbxM6FEqIrZ
1pz4uqKVzftU6BpM8qKtinBy+/bNyBz2Bj1Uah2UjtBJ3wSETtvkXSmZkfNQ2r+NbtRA1VXzc9+r
B+/tzvnjWZc8MZq2UJ7kB/3l+mjXFr+dhqpK3lqmj6CFdSXEinw9AxX9eG/cCxRIpCfun3wzamJ3
ZGrURAlkXDJ/L8qyKnCaBvbuijzKjzTTlY80VzPHjzPkV5/gCw3W576pbfawFU+ln1o2pgbrkmnv
XIpgnZ+pzZC+dqKbPoqFpTw3MY7QB7npTpFERgSAnGXbDZ7C7fKsoIIXkVHoNcEMnNPFak6uoleB
verin6VOmtRvytq2Dm7FvXgWZQSqebKHL+Eft+M2TmG3aUKq3RmF+V4RkxXS30hKv6YsAk0YUWiY
/dOYB24OJX5cFM+3O7c+ccSPzEF2tgjJpE6phsKbtIe+/S3g2/vVWb02QBbC+CtNRv2ktS54VzEu
+dFburPgsMMB7PF2Q1zcQoxchZKD5o68pVFbvbp5bwSjGOMzKR8yl4Ve/sDLfDj4yjszZFBq3Nwn
RIDbxioWT2i7dCsQ2qlFnnwY9CdzUFXsvfv/odUjHZSpBPBcU7yXj8av5w11N124nQiEOZYnt6GF
OhazfkIb9aiusreU8lQDSQaAcgduXV13tsqCLG/UEYQA91IEAtLSxW6ACDdoDb44ZnIUe+0tpVxC
sgXyZyiNt/NbJ9eOdUzJ0IFstcDMsv5s9g5YgFT0BwHm7lAEePzFa3DHBy0mNbXGtBJBUurJJfYq
49J7zRRWQ3UE79sDANBVhZ8CHQYiwhZmnqZqTeef0kOVctJyaMIB/Z/kNOsLJjYFupLWUGMwnTZz
6Hl0yNUpFwepw09Jy02oR9UD+N1PsTLwordrazqN2oyIsAZSb70913zWLxQq4q9r1zgI/Ocu92ST
K0V8dcUIt3FWm6bxy74vXG4sJ35xtJleH6U++2mqOsLyDq2vr4+v+Z2wB0dyAtGfvXyqrLe/ckza
GlkQvQtclJTp5yTryRiMr6LTiufIs+KDAv3OLoAlh6EJlT1igi20tFYXQCs29SfQOQWO3lENyzKK
X5tmVY8eMLnAmw8gaXEIgUgaOJbyt1Mj2BsjY6bK0LRzZJ+MxRlCmtwGQl9jW13nCjt2X4siDK2N
Rblk+CGXvq1YyvnNSwxtTsYIsB4w3dhshIb6jZPOlFfUccGQGIf7MNHT5WR5Q/dSV238++PxdtcY
vJyk4Ki0JTaXVqOSIMwrSbnhDTaQMiwAKXP0zyMlgTfHI+QynsG9hWID98cmaK7nRdN728DEKC68
K6Yi+HxpiXou2/7I4Ph+VnIoBpH6gtRqNhtVYA6PdbPdBYNazWcLdrCvjtFwLqJDLtj9maDUDgiE
riMvKVC1242ztE5uRnUs64krSubmmDzRBE9Oq623Pm2B9unxB/tZCr3dqSygFBElaJJNHjn3X54Z
xFedmg4Zc6OYbwTV6Fr1eVRIxf2RM/JbVpnAr7G3zQlgrN58qXPTwzvAdGOBxPxE6mBMOGj4kVOV
+QmlKOM5K6Pxn8wt9XMUpX0edvOsvbJ2OBk26DF/iFHwSE6PJ7Jz8VKl5PECV01rn/z6diJRrSy2
mitdkJvm9C8F/PKpRufuqSrhnPmO0venfFa8S4uN75PnRuo3yu1dfHDy976fdBWRXGe2ypY9nqLp
lLdJziWj2PpJiR3lrIrBuoyRruNnf2i4sBP/ITNBXQ9QI4Qfgq7baXtdYhiKvNXwEbfeVfNENcHo
M+XaFJhVFtk5sc3pNefmC/p4dsKefatZh/JH9yEEPwPhPR24OXPf8ifMBffUoeeJNWJzwlzGGS5z
kYyIVQsidyqP19zMjsr8O4tNtAkUmwIgfZOtLExDYjQXwuoCr3Nh/Tj18hoZqXg/eXk+QP0eURd+
vMvuS1WINYKvhELLkbkLWiZHrepIOqe1hQIWoFWXoJh0ZM1b+l6polj41E1q6Ix6++XxyDJ23pxT
qU2DqQm9E42w8PY7Uw6cm6mhALcksxk0VZ29c9djIYbdYeBU8TdpBaIwt8O0g8jXaPa6QDVbZCUi
e6mfXLEsfh/pufB7hNGSk4K04SleKLtmqZJ9mcpUC1UvTz727ljU5y5KkvOaGO7BXbX3ueHjynI5
oFPaO7e/TRHoVOopZ2vNav2LYUJ/6SYnPzsxKJdQi6jxhY8XfW9XS4UnyCEoLuGteDtiG9kqVTJG
VNS+OpWJaQZJ7zq/9V6O/pzC821RHTsYdG+avw66Semttl5LW01otw+5TXMia0NPIXIw7Uj/bYzm
N6vDsaIyDKPVKc1Ht4m9qk7ZFOc4S9iLtzwBLuv8NuqUEyZFqz8483SiaGlesH4+cgC/myl9COg3
VIGohRKbb2bapM5i0+CHC6OkjriaZhcjgiEtMBD3K9T8Uq1zfGTfInfwzUEiLyUgIomDJQn8a1NX
j9YkKxa6Z8EAu7q86IMhXq0u0l4qW4uOVOHujpMcDAqMVPeg9vozUP/ldV1E3jd6XZMBx6v+WznM
+tlrK+fL4216NyUpAM4wGuNAUttmpRU0Ob5gPIVoR092CD+mDhsDJ1m/E7V3lHj/zKxvVlAaoNCG
J3inTINa5e2pWIRulZW6jGFa9eak+XNUeTQj10p1zms7autp4tmvWeBy+YsejSXOVpGZua+33B+n
qVVhM/ZqNkTnXMX+rXYmnARRL9fi8wRQ5p81SYcfAzrD0AKyoc7kHWuvHxUNKT8AmvHonuwmnvtn
roP6HROPiyDlYTpIGO62J/OkOMmH+5mjbFsgFWywwrGGKfSiufms1tNzPCnNazYUznNhWvXlzV9R
6vowlmwO0CW+XVYNGpEoisIMx2Twvru9E7/WiAz9YejjepAg7mwYOtawWmi7Sl+8zVBiapGbSQYz
bI3S/WyUWvnSq1Z1tWftqO1wd4XyZNGspmIC8Beo/eYKxfV3ne2BoXBbmV96K3ZDrV+T5wzntTO1
fv2VHqh5ML+dLwdCBskZVhKwzJbXaqw6Hn51ZIRlZVcf0fJ86tvKOxfdpOAB1h8RDPbm+OtwmwNR
gdaTWgtGuJZoKV4x6VRnX13jlrKysPNgBGY4+8J8O0yRxQU0R2GNtxqw86bomM6uHpmDaYTTMqt/
5HOifW/VuP1a5OX64fHuvIt8CLJQtqFawzOK/dVmjkJzoiKWGJ92WdWTSFv1PA/Gf6uZpOdyVnQk
YJzyPyTHjxSAdxaXgRE7lD0zkpTNBrLw6IBjLbQw7532tE668mWMjf9qPJ3fz71pP9mLVp0eT3Zn
/8D34lyoUgnwTmlrchuHCjNjjhEYqKDCWO1d6eHF7gsdGli1uM758Yg7J/JntZtCH+Uaetq3h1+0
feINawOEqo/NPzS1xxUT88W/KtMoDxLnvQWlhim/Jpc4DIDboZRC0dRSuESpda82pd93NCY+Ovi6
ryeIogAwOtf9MDXjkWLN3hzJVAABURogX5Gr/stjmLbTMhmDroVdFA3GqTfa7AtxdOf4WC93ByDQ
3cEQ5ZakL+a6tZnsHL3PU9oYYVVF7jejXuqaBl47X203XQ7e372zQWeSJgwXKkXbzdkAZQ2BdbG0
0PGijiC518YXNJisa0PGrfsilTcBzn0Ub6diOFB1l1Hv5jXGdA0xNOJ1PJa3gGju1jVrO9QiLatR
xqeFjtXVieJCBO0SFyCYC938VBIcfylHa/ivEvVR+3Jv+kCKwaHKpg0/5Pa7Wgav5CRaI7RzjAp8
MrJsvph1Yf1Z5J1KRDnVpwQSWiiWWByJ5+xNnwgSVUGqTXINbgc39HkAvjYZoRUlVXECoxe3fhbp
7efcc8AtwYN9gXKNwbVujidbMY8sD/c2GiwJmlU0quRjevsDctcuOoViWNgBzwhHt1f9tPHMq9Ks
b65DcQdLfQKpSIQGzDZCSLQ8SxyPhS6nJA6LxB0uZeHlTyVY+4NGx94NyBAgAwG4SPOh21mhEK7F
pYPbwhK5RhxMxaL9S/2mtn2deOtlVPr17UMi3cP5wbkS6CGkidshY6tu8FPqVu6lafwwUIY7gYfA
d4n/Ov/ZRMabcc1IN6AXRLMKvp5mblt2Xpx3thjFGhaann1vW/0FORpF83N1sYgcLPIga5kPbt/7
gg1yr4R59N04KejhbU7LrKtFNiIOF6Z1DPFjHmftZTKt6M8JafXPRbQkr30sGidY0Pm9AiGc4Jq5
I0ART/3nrY8OUSBhg6QS8aW3DNzRXgp3ypUFk23H+KIisP5Xpbbmu6Zqq2+Ph7o/pkSBNJfkk0ra
tQ0fdIwCjKzL1nCoc5ohJe49iVep1AuF9cWDwX1SJ3DyvK7OVaAUeHo8/P12lkGo1DoBNIUv6aZ0
EC9OZed9sfK8dmkVtC1CtH62pDgQj3rXvo7IFBx86PtnFt4lbzmxHaUiQrTb7exmpj1CblhCzSvF
dSzsju6G4p3Swln/0lKvveS68/HxNO9vYsaEiEkLmsSFtP52TAVp9XloYTd3Ik2/FqX+AXlh8Oue
o1w1ZC78jmpaCAzhiBB8fwkC6gWCwE1BFYEy+e3AcVnklZfkalh02nzpZx3nvcJez3mfxwcP+8+r
5/bBYyzuJTxhYFbf8fIh3HXFZM1raLiRqJDFyVR62+gbSO78ezbPhF1964SZPs1PjhYvn1LKxl+6
Eqs3DIDzd3rrxNfHC7/3sQFzAqsE9kgEsDnUYi6z2iy4StIVyzE/j1yQAG3tIBpXrlC+Ft2qnirP
SvO3FiS5TQilQENQdAZ1sGlNZHUe4wk4raFomunVWzX993yMC2p2RvnPMnfquXbG9KzlFIEfT3nv
SHF9UeCQjjmQjG8/uYbdLErKgxrC8O/fz0KrmaumfINb2j93qCAf3CB7W4xDLHkZrnTF24StJSjJ
CVYPz0NcDud55skj9Bsu9ezW4eOpya+12WHcVaym7JrBoZbH7JdAtS6NtEbTdw7LfO4/pnCHfERo
pq+PR9k5rNRrZE6F8jLx8ObMtGqaL67IljBpyhn3ttZwntpKNXxNyZvzOKX0ikXao39L2V052Dc7
G5ZIDR0yEjpSq23pbVKqdhROsYRrvDb+WrXtk9VM+vuhTeqXZnUHf9bm+u23MOEEbzvpB3Vca/MJ
EUPXrDTFLSYuhRlWppk8p3pqndXR+gpXUb88XuCflcvtdwT/RfwCjYdO7CaiMEqx6LndLiHM9Rym
ODIMqTYv53Wy7I+IINY/NJN62aKU1WlW27g9dZ1qX1I9yr+k6IzoPj06M/BakqKDn7azm+kNc9tC
ToDIssVtEco5ay16pJxqR/+Qe8r65IxD+9nmSvsr7qropKKm+ppPXfK9gQb5NzYweEPBUa7P+mSm
J5r0y2vPXXRVc+QHD36e/BLblaPsJW9XdiflhdsTsCgLjiDGiNmohZVraDTTVISp3et/CNVQnLOj
pF3+bKtx/PdUxm0c1HGlvorYxpL54Kfs3DOcQLp6MnWkyiFX8pfDWGajNyd1PYfWKBLhl8SfZ+Rd
xYtR1eV6AtdhPC9qsVztapku2DpWfw8I76S4I4Pobx2lemcXs3lJnaZ8zUFCfUP5WLEOtvZOfMMt
SCAltc1keH77K9OxdbJqUecwi+q5gVRppi/6UpcvvJXej9pU0Ryss6pnKStUgdR+iX5/vFA7J1o6
+tFzlPBibuTbX2C1TqHGjcrhSq0me46TqHhux2T8aheuUgVj34vxFDmr+/Z3gGowQ0JDkoJ/m3cg
61t9bHATDBtlaIpz1wET/DfpDKU+V7qJt0xaO6X+9ObJQmSAZQAN3qV1sLmh6cCbVSU7bbOads0P
fBKSa6YWor24eVGnfizaaX3OYmN5c2WRaiLXNpUTLjGO2+0q57lmzuDKqAx1edOGQsCS8Y28LVo6
ZMp6TbLIqI8ui53TKFXfyItwWifs2TzyeVboMN9yLTRrBF3AjUz5q20OzYs3Ln8ZEBzOmTp8mL18
vMyZU6OOqw6fHy/4/X1FeQKGMu883GuUMm/nbRrZiuCWJ8IFWNo3ikVW4kNGVD6Kah0P1vi+lQ/C
m6KmlLmHSMtDcTtYgkTLqK4cllWfRP1SckFVoVEkzh/mAIzzXbkui3v2zG4xMT6bTC8QkVDMl7kv
6yM/9PtYAIgWBCggxMS3NKpufws6AasXCXsInYxrBai7Bh0QSMHB6b2/5W6HkX/+yy3XT42hZa4x
AM+Bf+eXnju8iAbkRTt3Atm20Tw//qB7A3JgqRyh4IPOw2ZPYSs2WHOZj6FqF/UVZx3nSSkXL6QX
kPiRFg/Xx+PtraMhh4NRIun7m7fYrUbNzLmCQmPs4nf1KqovujUfPfn31zClChtcpsTe8bk2y6jX
mTdV5TCGi9WKs5tnue17OBd8oFPVfVgtL/rQ5orxrm5i0Hijan54PMudY8LYRDcEqKCttiVOShuJ
CXliDJNSVGGWC+jRvRDvlnVpT4+Hug8fqXohGGZxERE5bTmOMULAOtprYxi11N38vMmUb1mpO8+x
phWlL9YuI5zUo3/JDPKjqts9wlDW3CgNoTZPv+quHdAqhmLE6IUiU5MKK6iFF704k8hfKrW34Uqn
SqcES69r35M6KYLIbIbf+3b4u0x644tI1+KUY40S1NrovNIj6j89Xpy9fSAbr1LcgwbelryIBzwE
dURuQlMMDRVthF0/KXadXBalMQwfDpIDbmyccr/MDBQ7uY8Ogs+9/U4cANqQS4w0afMcR25lRp3H
L5iseHD8JCrBtmauOKj+7h1jlA5w8QPsgoTc5nrKe3cZ9SbG60lRx69treb6aUE6brl46wqLmLbx
wdO7OzEKZzaaJhRTtpypLBUmoAuAs6BVjG/qrEfvDZsk5fEH3DtIcNzR+ufSALS7uS6aUalgbHAf
VkWvnnolckIE8tSwrUF4vX0omi6snQTW3KEQIsDynpsA0FRGN7vU04RxF3Knpyj2moNYaW9WEmgH
Qg0uyl2UOCDkV6RAI0NYCGDtEBg46YmeAYBNjioyexsDmhf7AkQABajtAvZ95zYW9/uSzsaLrvZZ
GOVxBZUus1OEE47M6vemxhsp2USI7HFebh8wGhtVMygu7hqaZwRRXXaXbm7jUOugQzz+YDs330/B
CwBfEgi0LflPQjOQ3LXHsEek6MmMVk+KwWRhQYZw1WOPJEEx5xPl6ujgUO9klMiZcuUBb5X1p619
dqKvWkEbaAhNJRFfq3xBGVI3IKNoKXWaa4sH9R9z0qjCV611RVB2opxKFornYFIYVeazm4cfsulo
4ESI6Uv4eGl2vgK9Uo6ldKKQMgK3X6Fe3EbQTJtC00ptZAuKP5rKWK9YqB5csDu3wM1Am88tIlL4
KamncAU3MIdrVCfo/cHuP6j23Wc1pKDSYw9+CyWZreDVoPYtulpsY31dkbkax47MV1NOnal0vqtW
6nulS6yDQfdeN5g0KNmRdFJR3XJLdNoCwILaMRwyO6mDVVn6j1gXtBQap0r/S2lKtWL03ggzMs3J
T1E9+FgZTfOpaRfwU9wcQ04UFcUvGWnnhRMzf3v8pfcWBp6N7Lpxo5hboHDeaLltNiAsM02xvxQW
+DTsDxTUcXFYrjKQnjMP48GtvDcofHWMwjjgpJibAo46iELJnGgMXTbzNUvqHwVw2lOPs/FT1CJB
FkfJ0Uuw85RDCjYgCcjuAfWI2y0dZWIVfa4QaXhx9Yddj9/zrqkv6PtUr0o/Rk+p5uS+QNXnJY/y
fx+v8k63huiY44jPJjQVvE5uR4dsHfUaDsA8DtUowlJ09ft0cWLPX+rFuiAdUARlpE7nOdWa6Ypw
zBROAs0QzJzc/uB079zpMgejXyPtwkF+3P6YVJmLeCw0vnkpiieu2Pn9FOt/9k63PNtze+R+vHfP
gkMHnveTL7GlaFKejDKlncdwXa3+vzaBIom/UWOdrKmdZyzj5vQlrgbr/Wo13puxVwBmqPvQ0qZh
RJRyO9XVULN6jD34lu3iXbxErVIfV6HB97yuPHXtdNA5kd/xtuDFeLRw6aFL05ctKjAvm0TzBsYj
NJ1PaFevV8Xu6nNuOcNBjrC3rJAyKPsCXuZf5J//kupl1brkZc/mSB19Sk/CtdBypxiKYbgQVxKV
/l9suFQlEJmjv/3WoE2NrhldKfCPWz9XXY/rvIwZe6gU+zwovTeeymaZ3rn81zYwq6x/nu3WPT0+
RjtnGPAOTU8uD1lB2HxNtFhw0dG7Pqzj1K6uuQppPDMVaghppMyfZseY2suoK8bnJem8HLsk8yhj
2Vl10CAUgW3ZlIPKcbvq9mTl7qpEuGgiT3H2luKzA0XqNK36cFYbr3lyazMJBY/35fHcd3YWuAg6
FpR5pdbO5s6MUqfzpr7oQ9QG3B+dqpiXYtEbmlTVcPAo67uTlK6i8uAAFN9srUpd3WhVpZvb7Fh/
dXWfPNOZ0i/dWIxPaz8kYRLbSeBoafX70Be2jaoWMI1VNRc1yN0IXj9qXtPTOM9GWKGVjPDzUjnA
njJDfG8bI7kAX7V/m9DXMEK868YfJbbdE+u5Ts9DkbY4JZE2+BSlKpyt7faaLLiAPF7R3VlKxifF
P+hcW1ym6yZT7YmpDztLqb8o8/RcOKW9BB1bzKe3vigwLeb1HTXXI7qM3CWbawL0EqkPV5MHvW6z
i/6PuTNZjhvJ1vSrlOUeeQHH3HarFkCMnAdRlLiBiRKF2QE4Zjx9f1BmdSVDbLHzrtrKsiyZHBCB
cLif859/EDL1EuW23aYTkfeZnfO+MVHrQH6FnWAn4uHX7/SNKgsEjAEfsAla5dPIvr7JvIQ6sts4
mAAUIQrOXgSlnJ5/fZm3ligEIt7X6o5NZ/f62XCbNhpkonUbveknDB7yMo0Du27ns9oz3nOlfGsv
gFK7nmIecjuxfv8v21+nVRkRIAudnWbND8qzlLxduijSQ4wPzcsRPGoOBqAFM5zprrdjblfvHC4/
h5AQ88HYErNsrEYpk0+eEw2z6GEwjQaPA0JVQ4wAIpEFPmG8F84i4buo2FQfhVlZ5aWbzGJbFx0B
YI3ojK95PecvBhL1r7/+EN6orahxGQdRuMN1PN2g8LMpmsJUCudud7xYHRpwkLW7XRnLeZuqltBU
f8Dt7W9fFfX0yl5CF0uVffLRJyInuSDXms1Qt87jmiRnQtOOrHu9FtYcMDTxz/Okr/7+m2VuDGUV
AGu1fTkZGihPDfBWEy6beTrapdbvL/KKAU7o63GJtiSHqsFJdfz77xbODVMkcHT0wOuD8Je1Z+q4
IDnRUm8GafuPdiMmGgkryjY4xMf1Tu9kv3Om+N3Qmze2DVgnFMzrrBX10ElbpktD5R6m6Zs659m6
NI1WNlgF+8XzDIZ+l/mKHPPC7ItDP1vSIS+CicKaYtkImO7Jcsa+nrkbY8FkNTDdtlJB3g2OFSyV
Fr/8+h69sRn86B3X4TcfzWklZNh5Mtb+WNO5S6EPgVX46XyD0NJfkKhGvXpvQ3jrgmzjjBlprNla
T/ZUGGw1oHpRb3RMv7BkrsfiXBV1elZ2Kn6Pg/rGU8bDBU6xLgGW/MkK6Cev9RKO+00UZfZjq5yH
ql7KSy8t483UDPUubeL3KoA3Pn1SZqj0fqDfLPjXq25mUGnlJGVs5kqLICcWrUsAtl7EQeo042Pj
j/8DGHxNv0OpRqOwQgGvr1jGurV0XakAspIxRz+RLd0hwScRjWzq+0mw4Ld06SLVK8/GpbE04ouV
EF/+9krCLhwVMHPutaY+udcp04eoVE2zMUoIxrOrzABBJPtYIqZh9+trvXWPXQbqNOs/SryTReQX
AAI8zs0mydRwFxvF/JDrQ4nZvuchI6qTd5C8N9YR5mak69ns2Ajtxes77FpAHXBQ6AgLo7l16mHS
ENFnCeHdTpddN3VEhecNw3vimzcqAhSAEEYgb6BLO53y4rOf2aJlNJbCvtkmTio2hkdz/Ou7+cYj
iSYY+JrZgokr+8n2nOp+6vp53W6wCq7CSlnzWda6GXb0efP3bySTL4YI1FTrNU/KgaWau3Iw+27j
S7tpgjiH2JVXsXfHHXhBU+TuUDjE27/9/nxr1QoTfM6SOSVsQ5jWCRKtug0C7uUGT5TpLCojDS6g
kb1z5LyxMH1kLNRWfxztJ7fSy3NVWU1NCdd3yfexLNXWyHT9AgmQeycroT79+q29dT2mDbR3axUB
cv56YfaFVKo3eGvNZLndloM1Ww7cY/+ckkrcT4iR39vffhaEMXxAfGavcNnql3ryHo3cTothHgDp
RFFrwejO47wbwcHLLEgHo8o2TaubD0bqLvnRGAB1d/HcdPt40Ck0rUaPzIDke1s8K3tyFVJDO3vx
IlvNu7LWsUiPR5WVtwvP4xhg6h/dxK2MvyVd3flBpvkV/M3FeywqryyxDJIi3nsFg8B3ysafnnme
BE5wmETwzBkqneyqtG5Tj5kzbxPey23GEbWZTIVpVm0tBwKYvnIfHn79af58SfydgSV41lHn/2S6
lCwwIHNZ2ZsmIynyHFIS7ZtVeIsfgBGoZafllDlnPVSe9yrDn3YapqfMXmhdOUEYpJ3s3m2mewRY
xfamzSrUoLHypk0asQD+7rO4XoeNlH6AQTtByq8XbOtFVSGa3MZ5bxznYFaTCkeNRL158sp3Gp2f
Hg6uheIFRiIHEjXvybWIA5MukWP2JjOjaO+ZtftJKZP4wSTaVmXPMfjrj++N662VJhxg+kXMKk5O
fuGWShMp9xBAqdT6oCED43uSkAG3KwuW8L1vSpTqv77oT+3xysFltM/0GYbsT0gHDgzKyGTLRfXY
PSo9azdLnZUbpdJ+M0PXCe3clNciNr3Dr6+8LolX3TFXRomy6tFYcITBvP4oKxPWa5tmzqZNGu1h
iCGqHTKp2cQu1bHa/fpiP1u7cTU+yzVolIqOKfTrq7WiL/S68JGd+EZRB22XWBdNAYsxoOrIbnUP
kWMQiVjQnjdC1fTnmXZtEJ9xl1pZ+V00pe8T5jGX5gaNDMEIcIr65JhnirLX7z3/Us8Tow7In5vO
euy+20B0OnRJN+qqLNA1HOVCPr/syany+fOv397PyDMDD311LwY3W6llJz2qldgUbP7aM8SpfoFU
QIyBj09TxctUmQrGyevtLa1dfd7bym5Cd7ZVFmhT6mK/Uplu+c6n+zO6tL4iJOLMG0AJAEBe33Bi
AhPCUdAW+7Dbxi0fat7uyEpctK1vwLTEdXWhJ5EtzIRgUE3xQjx7vuA7UWUpon0dPxzlNAm+JnDg
ZeBUcVltlkm39F2KDCEP0zbLbmSjF5gtms78GbzbroNOkCK7ytH9D7NwUxEWuZXQLxlOd0yX0U+D
JbUNxD1JXr/Tp/68ol1sz9ktsNYDNjwFK+aiQXE1y3qD+g8X1EoUB1V28B0WQhp+/YH/vFegQGKc
QyvEKP8nzWqj0IUQzY2dvKf6z8lgOQi4HCN0iMlJAp1m8J194s0VxpSLHmEtFUxx0pUqzEDLlQW7
EV02bjnh4cgWKt9SGKHpHKTaaI2nB0m22NsFAsdBEuBIHk6V/kH4+q+v0/+KX6qbP7aI9l//zddf
K8zf0zjpTr7813X9Iu879fLSXX6p/3v91f/zo69/8V+X6VdVtdX37vSnXv0Sf//P62++dF9efbGV
XdrNt/2Lmu9eWjzHf1yAV7r+5P/rN//x8uOvfJjrl3/+9rXqZbf+tTit5G9/fuv47Z+/cdP+sgrW
v//nN6++lPwet+aL/PbTL7x8abt//ias31eKzY/kqT+yAX/7x/iyfsfgOySksvmtRjO0zmx9slJd
8s/fbOt3DOo8uAVr7gvsDB7StqK0/Odvlv+7rq++6xhh0mzzQ7/9+42/+oj+85H9Q/blTYWKv+Wa
KzL0n80eyvg6G4W8TM7Yyss9ZWjo7mIonQouJKt4wbmL57vbZUYs8eyNNdcNSrclOLDOHf9maRJM
sPLcnPaiR176t9qVHy9lPe+gKjO7WccMrzemwWrGpqXpx0tUzdu4cKNtr9TdTFrAO8/M6/3g5yud
lIBtFWu1jIUeSt9o940+ADjjV36XKfc9Ody6m57cXxMHKJJasMdDnLW+lL9gVYVrzHlbYh8Xo7rZ
L0M7hpNBhqCfjsVWJkOPdKyFlkj9eK55fvTO+fPWO/3r5U/u6WL1EEUAnHnek/TaNIkULON+uCMD
YXrnpr7e+f64qQzeiFuAfENXcHKQV1OrIrtiJfla7l0gRavY9bxcE0gEfEML3DZR7xmjvS6s/7gm
OOuKOtGc4en1+u7a2pJbdsLby2jQkkBrNA40TUuwrmy1Ky3XRcAoe3nnCD3xYP7jshSCFIXr6I/Z
6uvLznEzUzCkxhrdVT16Rt9fxGQiZtt2GJ1oV5lTZIbKlYikcS71N5YfFfpRzcobntDdl87BjulP
tqXuqGZTSUnVQnqwJzccEol+Wascny7Y0NVw49KhuOFftqc/d4G/PvVvrYrV+gjQFsnkj93t1aKk
FxmgbBmha+ViDiom7gd4mOMUmBwk7yzBE6UXdwtauUfpw8SIhcFj8PpuORUG6JFZEvEiJyIwoLUf
MR+B7rPMkbXXTHJ+gs70ge47by1zHZDRq3rS4p3h1NoH0ebNJcYribH79V34acHyumDMItvgDqzd
0evXlfp2m+c55B1hzp8HUrlJU4Z0XvVxunXhqdz87cvB6+fhEETtrP3Y68vlcaOcfnLSjW+X+UZE
M+zzJE9Rspvf8YU197++3HpXX208TEQc2Bao5in1ILu/vpwl2ODA7oi8XZKo/UKSsPI+MoWothae
zfOTO2pG/qUZkAfBC3De+dC5zOn1eSp/jMbZ1zipTps0Im79SXqeH1basgxBi2m8z2GSpreVJxNm
i31SR5vBKrQihP7gXrgA+UPQ1XYNorpEDtbAWhWNYT21lIkGMMGFocFk3Ixu5zbQ1qXZHQakDHLT
qM5KQtDR6QOTZ8MIeNCqh2Fyp/JhSa0U57u4L9Mwg1/jBQCmw3Agy7r5LhDnwkggu+FGJsjENrYh
GSps3BRB12x6Gl1CjU6ToJxIVYxZwZY3ep/K9EZVrjUe6sYbcZZQDRGDmsyXJ4lupNiVmSXsS+X1
MEjcLtbulT1Yz31pJ/UuMuVCO55HqROazThu9KhOGVstmvcV03wpgVIMpQWt13h3xqoZVm5vI0ww
6McC/un6jYPPPu7pgqSezdQb+adOb/yb3iyjLiCpu36gwdfdy3EYqlsbp+dyP1d9xWFeLO6D3+G6
EwL2iGtXtc1nbpONd/0o+m9MW9x511txqogbj4ooaN3YfhktEiyDETdMhLZF0X51rNl9TMve+QQ4
NxlBVWfOGb6Cy9dWZMtMUV+Zn+xcLlcKV6oX2orxdqhwcwiWJsqfctOrvI2Sy+IFbQwrq8snkWzK
qrY/znCQSV2snPk+UxLPpXqp9PtF0+J4C8gw3Ht57d0t7sCNKgYxj8GUeZ2FpUexHEjeKWQgirLv
g1Ff8RW0eZ0HLO42fqD5eIwF3BT3qyOnKNsvuZZ+77JVYQSPIb+woqbsgrHIfdgys+4O13bcirMm
S0dsVXn87iiP3GLriFS4fVDh77Z8nKJYH/aONlnOWcKMwDpLvUFELab845DtkchnDzJSwg29GB4z
cShjPgRV5aqHFhN5Ex9X36qxzQKywoa4dKqdO7ROElgMqbsgSjO7NwNZMZJPoFu0qbiCHL+AuBlt
TAKPojHYqrKZbmNdlyJsqSqaoOb0MsPVTQ3941QVX032mmkLnZyeVyXYNgX+PHRPBET0zU7TtEUP
u8G158PcLjaPiuVmoHKd2z0QLdfOIWnLqRkuHbGANGpL7m6patsvRRPFxkUDTSYY61wSnblkYxEO
vtCu4jKJ7IMgmVEiWY4dJPA4xDsbKWox7i2yp6adV9Yk2DdmxFKABQ2lJ8g4SuS5Pdp29lA1VM5B
R04VdDhnafz9jIx+vowAJ7VLoRBzPE6k7A1bWTd2s6tlN00vUZtk0zEeE/4XuMRREwMh3Kl4Fjxk
KAExjr+qLBQGH1snSoZr0Yk8uYYyYePvw4NybsVz0oKTxb1+W8OSf7T1LvKCBR89tdf0WAunMpUy
CSsWq0uigsqSEGNL1V2xBPxHvZ5r52jNWoTvgVarLBS4ki3HNklUHvb+kt4tTjQVG9NNrHtJdoYV
wCIyk1Crff2SbAktDhBiMyfsUgzJsQH3tf7gxIU9bwdDZwdh06xs49FGLX7j1vH4bNj9MnyKSvzY
uiCXUdQ8VY6jiOKsxj6X+mUihgYURRjKLs8jM2rcQ+WkzuCGw9A5kkRL1YjaCJhzutZ1mWs9Bgq+
3hZxsVVxysjmGGmljmEY9J8PRW8TDYlNrEvZI22rDszEEeOl6HP82EarZhH2AmrHJspiopFHY+o+
NBggJYcyM6Y6ICR3INyPP2YGljvlj7OtY/FpzLVXhVrXO86OiUK8x6kxLy+tts7FoZ27trrv7Rn8
RGbS+Zj3zvDBIbD+QjNUcom7+oLmlcx1N1hsKz5HXjHtkpzcAyc283DSsWpOlqF+aCszureSaaiC
uBnszUjyUx8UUym/REkR7aaxIbhrlPNdm9TtA2GEwNNkj2+c0Rs+Rtrc8zjH0SZyna0Sbbcdtemy
SJrpKsuKL5UVQbrBeFDBX0bs3HYKE7S2gCeW+MPOEqNLukYsNkmn4aIWq7JATjEMemD3hn6Owcq2
yb18q9dNsIzZ5zhz4o1lFvTxfdLZB1DOdKcp3/+U974WoCK9VdAM0kNa2xfgYdFluuC+gJXJzh6S
GJRJd841hSRpqpZhxwaE7LOPYkqw5T6a3Y0n3Wk1u57HJKh1Z5v5uMCaWK0MbruffTctA4tY8ED3
4iKwkgHEKC+SHc5Dh8htHpslqdiK6sn70mJKRCFVlAea7f6Yq6j47E9iOoyVNezLjo1rmmxv7+Nt
M8NhWuZtbU1fpV895nkEMFMl29lsOAJEnf9gM9U7156yy2ySNUwGsz3P29rUYcxGT9ZoGYhFIRIF
vedGz9SwR4kd9CGX4qs3wpwPtdJ4avJFCwkH5jRvs3zfl0on/zcb9aCOqseI4LnHqF3qDya7XkhT
4d1qUIG2JY4zzOn771lSO1sNA/W2bb5ObqQ2Q1PcVtI++oBie01kjzAwb0Yfx5yi5JTO13uVF0UH
kRdPn0XNvR9GulKBUcjhGCUo+lM7OWtT44MoTCuUlUHkA/rt3ciI7pBZkX025wxZZdqYWJJC6eqp
DcoA7o/+KUrNTm0iFc97g8CtqwyZShVg6ZVtlBiBotUgigAL2ydLNsm9FEOfrkTnxsa0CbexrRvX
N4UzO7uugXpL6/Jh1W9cjanNiSMaee05xplK/UNZizr02uo5QVVOFvmZUIuGnZ/RHr2uWs6IErxO
rQrCR99eJEhYwsj1tdCW67aCvc2cQS0vL2qISd+JqfKeKaw1YLgFBMrxpxAe3XKeLU7r8BfEjMG1
l7Eb4LhgSa2EnTtyHnOcXiTzEAVzYUVbSyXHOl2We3s0r/vMfdF7fofseXEgFCwcKv37KGFFAohc
1zh+hoP0YCWauHhr5dfIy9TGWjxMNEzrOhnj4dNkt9rRWpLbHIAjD5qsjwMhUm2j11p1u+giDQw1
yY2zFDuzddWulO6m9xADuG2z7Z3JDmRPlOXYiiDVui3VIHRmexSbqvCGLUr52wpPzF3ilk9xO+DU
J42z3KtH/Eix/kngPfuRdxnZRdC59ReSJ+hatfZeG7Jj58+YTiafOjP6MPe4sg2NOidUTWzqJP6C
pfQYAD2R99NEV2WhbZ20braybZLzmmAdeAo8GLCd2oYSvBkrL3QbQ98nIK9rap+3qbNKB4uwtNBv
BT88xFa0j7OM8K25Sp1P1ezCJ5vn74C56SZB9N/25YL3+nNdmnYgIoEflJOGVU3KEkagTzhs9wy0
++2i+d2F6c3st3N1aVEQjwGbvRcUSzw+eFOaOttu1tReqlWhrjvjGI5Yuw+UK0qTLHe/o0r1OzhE
HbXjp9iOTf6YlczPom/A76duZttroszDOESlByY/y23qRPE9Yhn5mIyOwDHaThvuWhnjQIRptZcH
wyj0F7dLjIWIlx6uI6PMrAmL1NFW7LvsZMBRyq2X+JNsqE8ceTSSVniBTVhF/8lv3CXdk0XQ+Efk
9d1VNtDH7ozIqm5yXdVYyka+eSj1NjkTnMDQeyJnhcKVmI56jsu5Nrk41ixLn7FysDNwA8tPzOfY
IFggtNE/p9vMNNV3bmPhckRInVEMwYdq9gzsiqMeb+Yc9xMQc7gfyQ4Spfvk95OFSZmc7eFYw8W+
aoH1uI2aHn3IiBdbnaZccefNaVHh1GpkV3qHselGuab3xRilwUEA7ChY1HabhnDpc/Dq1M6iba1E
gyzE1zuEIl5E5SvsBYluZAmj3Qwk1XwE67ivyzr2Qh+8Lg10gjVwCpVJNgTo2fn3wRp8I0ARlnyv
I4MxQ99aMXLzVqsZIVcN+SZOr6VHwxyqp9g05+1oR+Jj59udIKBVax9H34VXN82Su+QKzBUCHKLd
JSSazrlIC7PTURoPiv+cSMVK5+giCN7oy4+OO6cf07hkoRoC31bDmzjGYBB7aZAgCyhQvkTqqa3b
jHs1l8tKaO6bsMZw6CaZG9/axn2UcDZAbODiblc8uVnjOcEgjfpgiGLujyTnNkSDu+lTOcrhFo7U
+AQbuTkWfT2brG3ZmFu38O3HTkVdGhayWfY5hisdxfbiTmE9go4SxOMTA5MuvfE8JKn/aEU++1Fh
xxn7bq7FGObMynloa82hkGdhYtVmFuOd5TbVt3woS7aluImKsJ+a+aLHnYroikUNtCu9ZTfbPDXH
YaebyL5pk2frSS8j+4PplHUbVPA9KyIV7ToKco/o3I3bayM71zQXNc+iHL85vcSsf5GriUPnDMad
VbjdbRzZhGq1XOWuIFcM6dYYacPesruc83J0irBL2h6Fjektz1FpV7ezhnAqbOy4+BgRy/t1KPTl
OofjUa2PWW2zGOLmA6znjs7XSexx03S+DztXGwuxift2yahlHIqWblliE3NX23pyMAmceeMi/aq1
GPRz5EalBXnBbpn/JV36XSKju+1NGGqB1bltu6FGWD55S9W0nDMufL62G2a5b0VdPExtZKAJk6X8
pvW9lbETq+aO+BYaVITtVR14bLXxtiik/q2J4A+E0ayPbtiK2LG2I4aCy3aaZ0rSZRmJqFzseb5I
iZAfN7U9aZ+LwVNGYCxaXYWqiKIlGLypzXdTrk1VUOaFt9oQznRVNlbO+TYZe8bqpHuYO1pfzotk
zGI3NEVh35nlknmBRon/UMzwAQKj9XpatQ5JBLFYRCweEkeXzVZjiHoc+mGOyciMDSj8nWMcS3te
8ySTrJt2C9ynbp8Pwp8v7YKpRICZd/ZRq/zSDdzMSm5d6lYj0GySGrc2Q7SaqEtP5WgfShmDQCha
Iw3j6RfPbHvY5lUkKfKHQbsji3jyAh3TGrK1IpJ4dpjFjQ+OppwqXI0XNSps2dwaSxqjIBhBzw+r
/W2512OzuFXd5FvhMrV6tFV5MqQsLMG0YMi7LguQLrOfR5zh9GvDbin9CdO72vEeoxRoOmTmBbwR
FxFqgdaI8i+/htzegFVp0qmU6LgtF4bqa8hN6mUF4sRYYeZ5Djy2lGDuHH0PX2F8Z1byE3YJJxDe
MxacmHBiMnwywRicLF/69VKTmpddU5r5xsx6E1NeZzyQUvb3qFY/EO/1TTHKxkXdcU7tW1wkY7pd
A+4LV7G7M0o/ZwnwUGra9A5w+dNdhBm3snohPQkXUsAJTmqao6uSpOBSseeErs4BB813Cs3FsP8H
E8v/6xzy1ezyl3PN/y8nloxf/uvfg8E3Jpaq6+MvxeuZJb/yx8xSc37HzohpIEofdyW+rNj4H0NL
zTR+hx3G4ACqBsiyzsr7c2hpiXXSyQJZM5QZs68eMn8OLU3995XcQRIKY04c7TAe+fdr+3Nc8ccg
+e2h5WtomSswWIfCsBqWmcg39BO2OydpsVh65oZxm7tXDLbT26GNmp03xNCNZVoxr4QPHjQyTy/1
3knu/3Kv3hif/JCm/AdbXx8ErFPWLBnYfbyM01EXKc2pTEA+Q16p9qC1eMV1vSBOz5LTcQCLC+pq
plSzuja9skvNpVilW98u3kDFUQG2nU+2U38sZ+dzlNYcTs1kjh9EnA3LXqtRQO+UdLdyct4TA57M
e9eXzgiGAR33DYDeOLXWaECwmAjTSDjOPJWHGS69s2vTmpJyBiP7BMemL3b+pDGx66JFpEemWUZ+
Pk+CCJBf38fXIwpeC7JAVLk/nMVx4jmV4Whkjxawfadwsm2aPUSIhnNwqsLxwpp8mgoUK0ZWb8Sp
P27yROeU/PULOEko/HE32GFgkK1OhIhST7bRZp5b1NvmiO017ntbf+g5ca25z7HFNpLsGWTZ3qHl
zDxk9+WCF1I7DNEBR4hO3091mSZnFQfLvBOaHREioulZsSWhC5zSStu0RbE/js07e/+JfH29b+z5
PJYYFKJuZq98fc6AsOaOAdmD8glDiiAZFhKSy8mfgtwsBpDDpvKz5EyPrEG7Ka3ZtwAD+mqKu6Cv
nOguF8XYbjtGL4zzjYKeSCNbvfv4zs1dJ0yvnpL1ha6qEEwemRucmix5fuqkerT0IU9SPtHpeP29
rqp8V/e6Hoe6aDojVKKvxCFbNJFc1cuUZPsprik/hb400xb7EwNmmGy8DjWhOYp3PIp+5IS/fo0r
mx8NE94b4NWnhkgsc4HkWFShX9mxukYHXaswS7oVUJpHZ9nYNeGt5eDj1ebOJeJKxysA8DRUrwfZ
15TV8Zh5Z0sV9c8tPgE7QLB8PG/s4jlrMq0KyJlWd5XdNUSyoVfSNpIz09oobYz07az82AJCyMrh
GvQ5svfw953oAUr6+OCCCNiB3q9lqtOX3nshRyf6KdYRoBRTWfhg9HWQwk5GhO5SCDn3Lmh9nNVZ
iMth3AelrlNAjXoZgzpHJDCG42hl23EW+mPiDeaFQs/B4K6i2EZKlQn3neXN/P5k4eCogbkgpYYF
LZ8x5snAuPG7EXhlzpltVIV7NKqxOZItMWUbH4RAPmeipMtzo1T250XZHWVKusQ2G5FVkfp+gyFt
BGQzTOPRrYsJdFvbkTmsPvZ6P36YTf8TJHXzWETpyOyv7I1k1UO721ap6cLvJG2KRADgCnmdGhAo
8AXo5Jnyym5v6iqDWOXpH6pBfsOTHCcOt3go4sW5mmFm0jHPc7bVIMPSyI9lGBHWySAJhxyru68R
yO5UMX8fGgdwvJZPk65mZsEMvs5HjYwlVLyWfhAqKTYUWuU5CiteiabrO9l00BRZLsm3XDFRDYaG
18tSdb1tq5M2H2hpY1+iiG132BTFFGp9fzZP090C6XIfo0Y4LPVU3yODvwfrNAI0HPqhmLLl0poK
OPteJHNkag3Z5JPjfdEQ+4ZYryWX0RoMJFTkPLGVnrWmsnBId/zDXOnxwZZCnk0NQOkQE6sJKAOt
NaRdHcpNEQv7sXEYNuaudg9d30eB2sljYczx3uj0clemriKKAH9ztxvHu7oSD37U5NcCnQ1mHDRH
swZ8o7Ah0VJ5McNI+qTIKXhCeAYttNQzJiR61i36mT0iDj7znbx/wTy3+VYS52tP7ZYOJN+3xVTc
IBmetgSZlvd10j2lwp92ei9fzEk07dZvJjItprwF1Zp1Z40pUdmzrowaZI+pl017HmXf2651vzX0
ADe+1TuPaoq8F8yuJdF8zjgETpdoVxbWLPu6vaTuEFbZHx1Ykge8DyG96/Jct1twI2AI2hE+h+0q
AAIjdU1/k00JI1pceG7HrhuP8aKio1mVZbUfIW9fDajsAoygFYiSz8RxGKuj2RLbi82j3IvBST6a
M+idXMzzLI7Gre+P1lmcJ5oXjASD7vshkUcUkMVhmeuBXd9mSl43w9chj8keLmypvuB/op7FaAoW
6GgtOy8V8t7u6Lw7ukyHIV8Fw3PB1eeLL8Gf+0RD/t0xwPYwOnuEMQYxWStTgAx48IAsQtOrkH5l
vPH8HjQW4pAXNH1BZIGTW33Gk5TLdpdPjquOSTul+z5DRc+4/lOs2eY9QUbRVhvm5pmNNT+Mlmie
UA4XN80AYujpNFnGnGGm4KTY85N0SbKxpn1oMlhj0+w6dM0eknB9EbBtNZGLBzsdxiBRMXu5M/HI
+oyLjqTs5hdz3iyXMaAK7AKd3MwkvSxsCN9+YvkHaTv6uTm4Mkzhuu4xNHmu9aV/MAQrFqtCMZ2N
qaN2A26wYVlaxVkRjTfMgD93vTXsJt1TR8CxxA7pH6FiCmP8XC15ekvScMRMMjduPQbtd0DE2lEM
o9zMDkiEKl3/gEmL+jDR1aJUIlrwQFFzw1fpx0yX2SF3B3sI5KC5R4Zp8YfCdafnAXzoUzfT6xJ8
gYKjRJZ3NRPrczDyjv+bEmh9KprVN6PK25S+PpOfu3weDmSKFwE3aT5EsPjzoCsiQExTquIhX6Zb
s8jK60lz5md/IYYep5Tn0rJf/KbBh6s2teQcNUVxj2Qsv+pFNnyfSBmh9jWz6kKzYn+PHUVyaL3F
OYjF5OMz89EbN0xhZBhxzj2U7fJNEWP/ydK66g4nuxH1oumdYUY2hcmy3oSJ+/gVT3XsVssyCXOY
kv7GlUa5nTJwltiO2vX0sOZ9bCTxFkNEE5ROS6dgGdKx2RLUIT+K3DOvcztZAtstpwuTeIGDoSf5
mYjqL0YXDbcMk7MzsKNpz/TR3Tm2ll+pycHvfFTgTFK1HyNZRxfFqMRx9rIZMsD/Zu/MdtzGsnT9
Kv0CNDgPt6RmKUIxD74hwo7w5ua8OZNP35+czmrb1ZWFxME56AYOUMgswOmQQiK51/rHobtReZud
245XG/mvxXqwZJhd5L/NMM1rGljyrWgRjDCBjc8yK7tr2r8HZ+uSBuds4rwlcnvOpDr7EPehbEay
aApHiA+duJQBfo7nPgbUa7dlkRjdLlhrzFD8O9hMS/6BCnG4KvyyXEtMBDd9OhRRgt4rat00he2c
n2DJy5VTdXFYtZP7gp452IAzAt1kCuFCT6NpFbV6apGBTSEGi9VwKxozu4JMTO6M0Wz2KY0MFb68
HNgGxkLuEZHoT4rF7ESHo0vnEadeElNTCqblm9sctci6caS3M6pJ+4rQ8kMGlbmPpekfmPjnKXQH
/uFR8+6SuTM2WMlkCuPLHtCoulpnkKibqfHNh3oytAXOxX7XWis4+UnRo5bo+uEse3NzoflSre4f
26I0ts6guw81pqRNN9X9fskq87MXFJvWJ9EnSrrF+CD2hMt/Nsub2BbNliF0ep36erkGp+6vpSPQ
swjZ7t0aKjekqh3daF5PR0su8xk9sdoNnbrIEwwz5AlgHYk4E6iP6udhCYIDCXvIiHBTVac6tsk+
SXIQf19mR5mzdS1cJ1tUMuXBLq1hV0yDlkVxjjdYmuZH7dojRNCYb+zLs8UfCmLG1OQ/EJjsYnAn
QGs7TqaxKXy7uufOzo8LaigU+k0mIp8JPLRjaw6VttjruXK0p86Z9WtJzc/rZBXeDqjYkGt8NEE0
xxOw4ZCxCCk4kQc9rponJXTrRRsnnvKelY4f2Im9G7dcoNzaAkefPXWViLib38zBvi98Cc3GITR5
XXAfZ1PzuR9ycT+gifs2LlX2QaZScitlnG3cTnPpLYaFCtFrYIWu4fkicL9p77odVG+dvHfugpMj
cwjdj3VcaBLLb9Uk2VV3+c5Mm8RYIHjOqkzWcpcSBRVmKbeINevqvpJVy2ZhM11MBK9v02kxIrgm
vCDWIMWtaRKtwY2VyXeqksyjiSOTzR2ny9dal9Ah1tDZ626M56dxqLVbdADJuNKQ9cBjBLPzAjPv
RAU5ffeD5UCCV/TF86n474mJuWaF+pIngA3wHU4Urd04Vd2yaiPWP8xQ+WcNCh3RS5kAUnJj5asg
4K7f9BPdEcWQVXckZtF8E+jze185JOdMxdyYGwgt79UUo/RC3QDQDBn//EcbyQOVJVaQxkQH85IW
NpJuE2jFNB2AiVP/CYVpuTHyPuDEBF7kbh+BM8lpqZvCHvGgBXS+x0hbRdhMCE5uB1nPs8UVinl9
pwRavTBGIeLu4LPmG66OTJxwlYtxkyrXDVYjbXLOxkRSUkQCY+aub7vg0Uj64t20uno3sOx9Ewo3
M7NF0V1N/SJuisXIsNj2PYws0jE69vSgv/gTXDD6viyvEq+vyigxgndCKSmmSa2BkUd46pWTNznV
nqHvdJkGIkonicSg1+14Xultx7kBn+FuY03WnGIW7uE0MJQWNWlvR1nHfLPi5KleCyW8aW14Zfzo
Nn5Lkoy/LHVUmjnJaMNieFz7mquwOwZD/t6Nlv+YK/TF09jwg/sLacnPrLS3mGMrjxgxq4yQSE88
ZJMdvxHnQmjkbGnFFjHEVEU5yr7HUWZjuQVX9V7LrKGcctKsrtsawRw0K8lYTnmnTDxCY6H6kYcw
EbqfXZQAKNG8Tk8ivWqza61PIEVnzSmhEtHQ+RsXTP5uYthmJiGQDcWARuzSalSg6GEtzeSUV4N2
PVQOUSSX4zqP5lGO4yGLS//RUNbkoIsLHOMI51FrETHbQfq5RK554lYutYOua323ZTzoFxqvnYps
A16GhqKkafLjmCxdGiFrpHCrb2L9yW8z+Gk4GajFXNAQCSuIMJnZXTlVhA2VBDjypdG7UUDkyaOl
F94TYgSSDrWJb3Tt170zbjxFuGNYjkXSEEvYBUzl2I9u7dqQ1zOx5ms3IA1xlec6srU6I87ZQcdw
pREV8Jo0kzat4t631hTJuXfVMh2Em7g3WFbNQ02t+puZGPjCOnvhA0vztCV7pna1sEJBth0g/e4h
YDgaCpcgFaOxg+f6Qt76lauKNR3WzbHvhfU28fC+rvJ6+BaARdrcRlqF/o3q5VuZNHYbpkXBztkj
0qi3mdv1HT2wC8QeSf0zAfopSNVmsoe6jLRWKzVIfqdo13+Ny3yP8v4Z8/DI92apwOaLUxsk9zea
QkGbtENstKGnarQaS8L2IwXCjywN6m1QpBA0OfQ9okOC896GlBivqBsxZXBEm0EXeXknunMVL5q9
xrlI57llLA4SKMdEj7DIrn/tzSl3Iy0bi6M+CwTsXTKMEIxc/nboagjuokFX+WGkKVHDQWwHM5ta
T5iCnixBF6oORcNlXsicSGKy/Leuqd/BKYy/QNuAjlx3zsU+/iuGpkrpVTo7NNkbqfhK8XpBuHrc
Vh/ziJiKtzJGulUbt+j6Gfg50LMwcxejizonM67QzqRnI5c2V620p3+TBvtPIC1vjpDESx4gqnvH
/v3N6YiKu1ox9bWFSh9FTKZ02FDcimK1UMVwGgURp7lNavq6W1IqLL2cHohIsxW72V9fLb8STRd4
EZoJk+DFLgjq/bs/SNSmCYd/iWAgjX+lhuZYoDRYC9fqNkuW/rsA/l/Jnz9ezsKc6JJ7BQP0e2yJ
XZIIJaVehPFsv3XaVD91brtEVecGf4us+/FKVIuQ4IrJlbX01wugEJWWVmIuwE2CJJJzoB9UkYwR
WWr2/vtn+MOY9guB8Q+32+/GuIeq4H+/e91+4Zj+JRP1P5BfMi+ky7/ml+6q4q2UfCN/2OsuHrrv
f+OHJS74BLGHKhcCiYMEt/Gf7JKpfyLJ3ODy9wl89r438PzJLvn8EbcCQYZ8a/gauHT+tMRZn9wL
IUN1H7ghF+vfssRBSP2CP+Lf5D1cYGEsCVh8jN+DtPxKY0PGRhrVsVjUEbkP7sq6vqS9uprmEjVB
EBCjHviNKO5qfOD5Nd0UqWkywowxkWYL/VjGe0L+T7FnfQ7SXWcMBn3IlVEU60DImHA3kSYxTUtI
4NaV3zrBGyoLCTGTC0OdvYUWqNOsT4u269JiyhmGRCOShyyPe+0KAagdUBFf5FV1cjL2FsSbnrEb
0lq4YHHVJQneHJP2TlfVfKz8vry1etkue9ln9jMuRK1eTaRAIgIQY3Fm7ULi0zMHKZaF0qiKL6j5
jR79sVWO8Sn2soaeBkivSX/UGV/ja+Xrc71NiqB01zMiZRO9a8wN5CMgsplak/LVTorY3Zj5MEy7
0udiQDkY5PF6Zr5HDdFbXbZaJoU2NkV0iTTeoN8r8jUf70/hjkLbCOFV9aps21Fc5Sy4V4U1gd9l
EhVro9rxpOdjZTL+07Yb8ivIz123dHezi0oknGU7GRGRn9ZmblLXXxeArPbGTjOZUETgGzPiOXHR
RmKRG/Ir26zGF5wMtctTvfHkOheNNJDkalYbChQgH3Lu5qeMjFwRBzNefBIOeVnh3uZTU50YHjwO
/c4VIOPSEO9lYWfIQ2PtroA+n1e53bZvuCpy6AY6sonNtk8JQ8fzjLDXU5i/HZSZB2BxjODtReo3
6hL9qDSX+LEr43Rf135+ZZJxeesV5rRxB/3BV67+nGdp8UVYy4yYD4XSUFj5VyJ9mVZUURYAsJzt
Zy9zjIkn60i0oGH0zlFPp/Rz3jZcPV46xUiQiqXm18KU/s0iCFpF4EXeQ5/MwEClRB2v4hJPXdZ4
k7kCnK/u0cgm+roJhnpLPQ/uZkUqAZ8WV+7Vok0DOPOS6Oj2BoXJrXb0XtsocGEQJjMbJRSumNeL
urT06Hanqahkid01WB4AJM2iu2O/BIEjmLl67ju1oHyT2fJoM44M0SgN6QCjDBn11Z5bXldSM/WQ
fagHuUyG5qFUUr77tBN1UUbc9POYSOLKutqaH/rW9VDQgGsb4ahUp+1m2TlE7qOrfSddKXls+OVx
h8WTWW3jKenT1TTO9TfVCpSTRUw6QcmU1IUCEdutKp3UW6cM/Cz3rZvrfNBD/joOFM+HzKZ8FUSH
GceiS1tkvUzC7wifOtp/kmw0w0Ba7q2RZuKRwcBuLohpvCVa039zhjwIVk3b+k+yQ28UNhTe3SHE
1oa1rqn0nAsUyeGA6OZLkWgClLPnz0I2i4lP3BvGkyCn/EHmaXXX9F7fIbBtzT1Vb7ir8CW1zxpH
f3fyVD/vBgwsGpqnOLhi7mJCp40lRZ5Z9I2+thXC8cim1/6MNSoONmmX4WXBhFP3B1PZUxYiGGvf
61EbPyqrWfJ92WWBuHFqVWTEVelzvA4QHakvCxkkTdQ6ZvlZ8B6Ac9zeWk5s11ocTehCjSixiuwr
5nZ72gDDY9zvpeY9dtNQeJHJEtGTElkRI6sGI3s0XG2OV13RF89TYA0Qi8ihvjblXN74I3FLYe4o
HEQ4jy34vD6BudHYBXnxmLl8DvL6wetAt1Au+nq+0WIz+YZlBL0UobLViytE1x5YP2EVWJHiUymq
yd/UjrEgQKTuKVm3c6z7mw7ZZBu2rQXf56fjHIeAzP6jZWqkVAhSKmhRN4biOrGyIdgkzmDu4ilF
OyCMKb1RUEQU0cg8vo1zrWgi2yrVjeqUeHHNrmLps4NA7HjRYYpmFt0YS4mFbtrha+tWZNHNcq1M
q0pWNhrAt0IfLS9qRp57K8XNbUd1QlboxhvHGPhbR4W2omm1vWW0TUU4xJWLwjJxOKrsVLcRv9W5
dqjtqkZ/U7bLVypp/cfK7LuPpfCXq9wzIblaOjg/t5SbwLpVbhXTM2rw3t1RW8SqKUR23+KB79Gm
23WzWgJj8AB96/keX4qTbkdg1ZwaR4+oApSqOGm0ZpCIi4MyLjYWcUAk+1Ez+cS3NjRoMKv43R9S
nka5s5Dn2Fg8bCOPd4ldqGQVk/6MAnFaGO660U8TyJhMvxNL6U9rv7CaMqpTu98z6ZvVyjXn4W5h
7GxCLGHtEs7NIJ7JKBZnb26wMtWzeYFu/RZNqY594my3Y0D9okWcEU+rcXnPhRgP0gN0hDRujSmi
nazDcoSW+JZ5AQU9Z673osrJejXcTlgRhEo7o97DHBziUrOfe5pZ7zS9nHhKYApAyjbU3m40SDIJ
69Sx1Eo3K+FuEs3NVTQGmi0jvbT0N92zYclaeyx71IiFe1POHofQ0iu7hS/Lawvk3p5vtIy3EzUI
a3rie832idxG8xZ63dc2nGq6BKCQxiNHV5UdnKE3OfeaYVnLRFoEgzRZXIdl0fY6jkDE3ptKNHOy
wljb8x+agfeCtoX6T/BK7TpA319AOflcNYWqx3lFsKv/DeIJDixRFQ4Ca+lBnx2t7b/yM+J8jXzI
fBXUkN+gDpAWIora5P4iOulQTFmiIr9OPOw2viPvg6VLYi55vpG1zRDRECtftsc4nl0LIiZg3Uxm
HpohXprsy4J55FpNhCaHdqVsNjibbxHle9ndGvgm5gNFG8OWPD/Y/ZnYZCKc/dnlQCZNtAr91LzQ
DiLOXgwrnuRKMxx1ynscHSE9XAh5C4RwDBvw7M9OhQeLE6q1HqssMJYtYYILyEynLSgOx+lCucxt
Yq/tBWljONW8UoToEhyyt+dy2VVl7RWRy03TrhimnAdXLpUV4kuI62hKk+AGjEAOa6/upX2aTMjV
tcOS26+dRvPncHSZmVGxD+aXXptKgxkjxpOTCfG5wyiqDiRhk1tYF3lH2YzfandYNZtslfjooFGC
zrKnZTK1fVwgQ3+bJFojDotCwrQvIDyHU7P4l1tpNupVzZGQnozZBubs5eDoUeU3M8ZVWKY7Qqes
O2IFs8+jB14VmlWbbp2+L9JNXfjUWsu64mqlczpj4NCRwUMG+wljLtXpnXPFxOrbGwv1hHta5FDO
Z8u+INMaLVreFzpuJYcN+YdoSpaA+agK5WTo3klAnyVPDMxpvkX9W44nEytPcLAXraru2qZux43s
9dHYq5Hi0U2SGkb8lTywLNk4U+/7DwTFBOrkWGygd/Cplhl1Buzh+ad96L/RkP2KP7Bj2Mhi+GIc
diCDYPTftBdxampunTZiVfDHV3aT4QuvvOLrX7/Kb0jC95fxyZHWiVfmcQ3Y8euWGzR12Wqdyla1
jXCeKSOf7g2v49nJyJlaGHXN+uQih06j2WJE1BvkSrEnm4e/vwL/y/32ly34f5vSEnnTT9/JPykt
70FTP35fhS9/5Y9V2HA/gcJxnlLFgAjNvmi9fqTDWJ9QUl4yQ0DoLjHvIDN/rsLuJ/8iwvVt/oGY
8udV2PmE6QJtMGWyaOtILPs7Qktojl8BGZbcS/44pjLC63h/pBr9egFNbT64l7w8bPxa9oQfJf7a
69XIeb04aC/wrskxapUT0E6bJupOT5pl3DqToXCiG9PA5K+NAOh2nyRklzqdsRawPecGN1S3Alxz
v7SiTDjzvUW7xrQE7aznF2tkX7fK3PqWCTA7owXBEtahPS4sgW8uvdCUprW1a3xL2xJv8yN5+EaF
l5C49M1YqNgKnUH6d57bpvdmnWKeHhqLEt9e6RM/hiQGlxDu1L9ayktOunQ9N4X+qOyO0dlCYJRN
xdiSKRxn5160GiHqjtUaqOh5qoRZII3rqtY8d2X2Lpg09rriYCaOoAb84iPg6zPfjHTgoSzKNGfc
xOKo75Vh01wdC7X4KGZQhSIWT4KT3cXNyXJ9ui0nJGkI+UQyR2gvIGNic4T7mhYyTTZTP1jm2aEc
skNtmGs+79jLOnjRsntJhUC16UD/ip3iFBxWakmnF/rF1J1V8lWiu9B1bv05wyjcW3axbnF5vBTC
sV+pWHaePDGNnzMVqHPsyoEtcXKZ75zGSrRNjeaDzm0OU6sOMIkgjDKrIcTWvKthhmDk8O12lf8U
iPZYJWlIt1jBSi8hoXRoUw2Q4aWYbho7P8a0ecWzWCWBveNdlIqULFvuUWnJNcUnszQ3PKne/KS8
1Y1TNRCz7C/PC0benVkt3fWS8rgUCh8Svk6z8Bgfii9oCB99+OQITVdUg6FgE0ae0F8ZTrd1i+U8
9T2kZnBINOMpbz/SerxR4il35YetMOEI/UX2JdSbDOE3z313+Yg5ZWS8NwZNj0bb2sZJ+6KyHLUF
M8U4bxsbq4KJW2VEOGoF5VYVMx6jaj16h2rKSELtp3ByzU3RYOb042TbZfVp8RE0mWj2jS5Q6zQO
sNeKznxAPm3du/lSfU31dm9NXHP+OE2rxKOwBXOF8RAPXk6ejrEeRt27J6myHiL6BUFQNFBVrOGz
9kKQMKyv6r+ZWXPl+umN4/v1sfxujhzb8aGd/ehivOjj/pCIobn2BqTKgryNQWE4PDWmXDEO3+EG
wEG8rEjyeA6MN32+nm2fyOOVYdfRqD+jzF4b8Qz2YK+Lhi/SuxgCb2bUIwvrr+UHjI9md+8WQNN9
gQkFYl6vwm757NrDbbx095YH75i6EbmCXCHWCrZyNabXuetsfMhI3RPnFoqC5+SKOBF6yNVG+u4R
EwkG7U6gWz0KibumBFRInRPKm1XQJlGulzvHyvq1zXth59hVHa5x7THJv5p9fLTIwBXzi+mmSxio
rx4bhy6PMs43IHlRMO3Abr4mLmOSSFB9drgRZTu8JjaSJaAdL7kfA+NBTWW1RRj0RdOCNy6141DM
3BHJEBJkUqy07HZEI4ZVUj14Kh8iHZ4eQN+KPL++LSYScd0yIUty5EFVvrhddxpsmNDZDaJsSjdF
V5t7mFdCzpctSphpNcl4nbbOmTV468bjh9MTEMSD1TRvZYNByrRm2mlFdiNtf02T1ykfkqtFt+Jt
7GT5isux2ICXZMcp72nr4EePanj1ACUYcoerOXWvrSV7BhjdVjjvI+qqt23W753Fv6erMyK7akML
JV6msy7lIciXTZVrUWVz9Q5tfo1F9EtAsktrYHgConNkaKmcmA6e6cFGee4hGxp3s8Tcru0LO/pn
VUw7ryzS+5LiEHTKK7uwbmtPnrEMO5e4xMzf1kP+MFXeNduh7SBHYTGKatXce+lwZ2rj3va7tdHe
aMRWRFLcjZcZVWWHsnsbhpIzqO2be3IKrwQPfTJEnmaruTPHQzCi1GqAE2pmo2IKixi+t9tOY2ah
PBino1hO3iUqQytg/FJ5hlE9kf5xIoGBrA7uxhGhpUIUMIWVq50cSowDYGBzx4J5GhOaCbOKyJkW
z7aNNJLiURAu8jTWlacvGdECAQ1nAZQ45HmNu7KeeaigZiVh0dr0ZvytnZx96mc7OXrxsSyD5q1w
3GyFQ3rn1QDEg8sATABWlA0DeBj+1kRRwETugSBmMXPZy0eKZGEtSc7pkP85iPQ4V5fuDM51auOv
Ta6fENpEflltuqFYk2ofOSlh+n1BLZAJDdx/UdI56bN7w5aAf3bZ2OOEYyvnyftlMffBUp69CTBI
hEt7oxcmGoCjDUnvWu3KQDUQVAVqYlezkzdr6YjH16CnWYfbcxazNeQAjzjm3vBAnHBUvSwtZPDS
v6A4PfYzrZ+WvSCDs9H1yg2cIM/Wqdl4BcN7ue6F+zBSEPnsj8ZF73rSyjySWX0Gq+JhixftsW+c
V39pgKbdr8rTgBe6L0vTb8ZWq74gD1u13tOARH9LlhFSRRbp2EdPO7N55MDrZP68sAFdCtz1m5n6
tdW83ASY5dj9kEdxk1UrDVSm09GZktSJB4+noHxDqvNm4o7F53ZefPPK7Kad4mFuGCyenWsD9IqT
CDQA9zHYCU9H4BggGJYvjebxfWUnMSrjVsv58fOTrnfw0RNK7mviW4jdVA4S427jNAFR3vYFWne4
Ux08tku+m60Xat38Y7OgoxmdK5KYvzkca5mxkBWkTEhuGTnzSPYHZ2nGKuOfjebZLoqQ8/GJwNCD
qAoY6Tm47eIbX3jPU5rtFRKxIs7DafriGxKTRDUdlV6vCaeJNJFslSUPaDAe0r5OQ3MaIuyIm95m
PWbwU+Fcjusm1Z9x9BALWa9kWu+apr3GnI5nnjup6vbZjBNhsZyNFfTvwsUF4jjyCtfAgWSZG9dK
XAUIDXEyGw+Oq7g343HeW5coU+iTk7BQy3qcB+zPS7Nj3EoIRjhD76zAILe9Meg3sNxRavWhNNZL
+l7FcNS0O63ERcSWIkfuprfCdckVurhA7kny3BBpHKnss5X6vEr5WqMqJQbkzqcd1Zo/W50kqwrp
2jLcknq6TrHPltmrUw7Ma2aIfAGaBGIZ0QWAEKVJke7vXMd4712xIwVnnw0GegwGWooLJEsYupzI
NzEvtxZCH9I7CmNtwEek2nQTEBRLhWZkYczukP0udvXkVmWYytelfk7SdgYblsVZaqBh4OmjaxPQ
Db6AUC/PgcRYga/Hovf8aLA7k6/MPfgJMmq7aMVOmmqfmjrN0Pyi81H6KK2Vcz+aevyMHxc4Pd0x
lQDNG0ykSLxdbZ0Q3iFYCOx2XhXlsKnF+2DaK1Q8SB3JDWDNvxyuk0WOOG9kWqp1GWMId10uz46z
Tl8eoQfRhgp74ze3I3P3LdFb7mqQ5BUs2IDx5wrSDawr4l+eBvWBgpQsq/OgH4u6W5MSvgpyrLup
vcnrL/40ER978oY3Us3mANNO63B5ERGC0aX8iLHGZ8W5rZOD01XHlu6GF4Ipti35AznNvqQihMi5
Yh76JvYY+z4PGLY6sXe7dmvkY/8BYc9zp4MIJ9qjcligEVw6oajE2hJsGBn7DELciygrf7GUwQxc
3sh0DEtKZ55Qnqo9yrCIrLtVw1sgGkFHOGjg0/U66x74jslpVWZqN5L+W0xalCjeH1U7b8SwOFoQ
yjQqJ8KYRu+9BaqdNf3BAdAPlpqVQyUdpzhObdPrwByB60iGab9I0NzJtN4RSI63JTi8hTboElkw
i/hgex+2P39WzcGamckzPSyGI31FV7Ph7OTcO7flhINnOcKsfBQeE0ylraYG0WzMKFQGrBAEZEQ9
dxD+5R0BzFg21Vrhk7jMOya6nouctU/MzajSBznxRTnFPpm+jPm0y1PrKk2arVcHaPSd7dB8kHKy
dqilcuOvAGDnDsuEwKCV5naU9nkkqvIovHzjgpymCXq24Y68lKK4470GIWNyVCTOk8uhw656awYF
65kRVWZ5RavyJSRmZ4tsswzfLMlSYc4PTeteDUI/+Twsr5Hrb0FsVv3Y3BhpFaVFijHCStd5YllU
+mi3s5u8Gb0WKpD1ldMYmXkRE3aA0HgVArRMS6zdW2B+teec0MR+nuah2InU2020SewzV3Qra9HO
gdcz+gAyGulL7t0RFEI+gx4Rwr/yNE2FupM3b3BwIdHFN6UAZcwORtrc0LDkrYfFswisJ83vUObN
yhflFb4l1Eq9iAx3ZhNvvi0CgzYIOO4CvN3pJU3qOmb8KfG8S+b6S9a2Sq8EyThQqmsFXrwdyAVD
duqRwdWPnxOf57lZNruFUbFgLRb6GzwijwErh/IzyUvSesYfq3wwudML9o+5MZABGrofko5+yJGO
hGw3J7PhHuwk8URO3+7IXSTFwkEiPqexWrsaN7DPkhrZk7FaiibfYJYB3g7mdy9Dx13VcXMAZ++O
eFqsKEe58aEFfrOWhnaCYv9K8dUWgsXh65+2wWgla9dPZizp9HZaMYHg2LXmCAU3Bkw1nTRfrb0m
L7cDWOfFtdFTress+t7ug1XW+le93TyX87wrshKYjEhIcmEEp5wWmUH7Vohh6ylTW82GCtZwXNGc
AkaXzboTaXajrNQlPoZp/RI9tsPnsCobdzv7pw4/XuiRRUaW/J1d6u5e1rd1i4WCdCGolzCo9u7c
f1vk/vLd9ZvFr/khqS0ZYMwmnRckAO70lJDvROwB4QCvUuGCCGUfd99i047NHVI4NN52oDfxhtBL
HzUbRnEfErMmR43mA43pC/cIbs+R5suQimn73FcFu1RudgW/PyL6VZHkVXCt9x1SUZ5i01Vv+r3c
F8ysL3FsTGInnCnWt27lGjjwlarPQzHV2qpacuMUkznEmMHdKskMNGptPRmzd0MTCnsBEUF8oCah
7S/jwmaxbTpHQz5Z+fAB5GAQ0UHxbnOZ/HqkhcRGUiakEt+8KUHQeDual+n8mln//v8Rym7+rry5
gIr/Wqtz/1b+x9VbI8vqF7nO5S/9wCjNTw7BrWjAwALBoC5I5A+M0vxEfjX98boOtowZG3TwT4zS
+nTpyUKWY15gSP79s1wHHRmwIsmrP0Q+f8MM/t0N+F9yRo+mNcJlSR2mscDGS/h7GWaXYkFzR3ZD
z+MOKbH0bIOLncDBcLqqiJPcmom1RkM3nDVMFoaSezvtqAkzs4c8Ndd9Od4zarG2T4k6NZXzZBWw
j1Yx92vNb/N1ElCA3QxWs3dx9IRkUOWrVlH+kGRED3la/JGbI/l9g5VCBaMun3Tvm1czGQ5BsfOD
8tmDh1sNk8+g2Bv3g6vvNHQeoSKKIySxZec7LZNlvy/VZwJbxpAUBwAEO34ohh+8w/8zLdovWP32
o7okoLe/y9r+BwrWwMT/6ia4qohH/2iat+7nm+D7X/ozEuGSbkCAL1IJh4sXbdqfdwEM7ie846h1
uAi5Sfi//7gNwPcJCLAuVbQGjXWXpvEfojX+BERZB1anAB1Rm/73kPrfPLOOH3hGQLUxaV8Wie6/
N0oN/ti6k0mCbc/q/ZgO9fKaZNO2t8HCIuT9xgFNhnVbKLf6mJbJvZEaKujSSqH3xdi/uiIzj0hr
+qOZ22IPApvfoZyEj/u/9pgdPgipaD54ONXtf2z68v2tI5f/f8G1Zl4CI/7igTu85V/emvefr7Tv
f+WPK82yeNwa1Cr6eKDJl7iQRT8et/onQmV0SBndQSKJaPUf15mvf0IbRog/DevfSSEuwR8Xmmd/
QhRJzgLakEuUx/9J9gaNVDxmecoahHhc+ry/G+p/yrMn7qVfslY31rPXjtSw+DxzPQ2ZeVhNReCf
DKYuf9O3F2dOJfW8O2lDYXjPP31g/w17+ltwwx9vA50n4SQ2rBle7F9pqZIdukWBx9vAdI1faprs
YF+BOMchBr/4M/mAuIJS/N8vvXJNoKYGp8o6dXEG7PpaxWduWc/ex4KPLrIT0R5cfNU1/m01MLR6
din+Tf735QCt/+ugulTo2Q6BIIZJrwPf43fb+08fXZqifCndylqjTFtQHpbzVsbkx1XocI7U7LDd
Z3Fy15JktNZQ3u8LHUAkVbZxFAOizoZpmfylJPb/XavyP3WIXN4a702/9C9gy/Uvb/2ntwajx4et
GRad4EZx9GZ3CoNZpOspsYbNf3J2JkuSIlkW/SJEmIetGTb77B7jBonIiGBWBRRQ0K/vY1m9SPdI
Ce/qrFpk5VCGYaD69L17z1WjeYSx4p2EcgkhshznWJpgSBtn6t8LxrvOo9/eI9yvsORgEgS/BYbX
nJApq/8WSBAjQGciEz/XwWoeAtD++wyBJx4kg/0dj/t7OJLXS+h/fp8A7y0Cu5CIjfgNVmPISuNA
t+P3CT1jb5Z5yWGHkRi0r8FyYXAGJ9pA4p2m9J2n+Wo2ePOtyW9xAsdHFx1Clnl9+2lRkz0fd9hT
8hzsqLUkPfMcN8YlWxHbPOp2ONki1ptBT/6TnlbOmtPSPkZ1lrzLRLl+2OuLIagY4TPzImK8wLO8
vpjQxENgXNvduZ01gimNLIiZleP1+UbaMgK+NgpZnYfKxaxlwqX51jnG8bZh1+fvaPR/e81ZtZgy
ubwzEE/4H29ec+3jNMxqlezi3l9pVM2q30ekKdzmU43tBLBc9qWEXrTNddfclRi/PsxwEF4Qo+yb
UNhMCOe1+zL4i3WzVGWQckTHykZQ8TsL0u/P7d/rInP8wCZJwH/zC+J/ZyZra5y4awGtmwqQtmG4
0Hgf8lsXxe+dP9FQwkORH//bh4dqxCYthfvkh6jV3zy2sjeo4npV7mMDJwI9xwqWGiowShqrs7+U
rXI/OVNjftVJsRwXGReXxV/KfR1H4zuiFvf6Wa+eHa4gZrDnuThX+O/1Qf/nOlLllb2s+bJHdsuQ
tO6XkFeVfIniZvQa8yRQi69nlxX63qzwRk4JFpwJxvWCf3uMHfMIEcgrLzBSnPmTk+WEY+QB+A7U
nB3UgWmY9569OjeQAdANS7ddxoMSEiGvHzUNk7N1QZXwzh3+7Y1g9MAew9tJEedBWHj9rarGC4PS
qcG+BCORA5Oejo5g1gBdvIQELL29V3srRGq3+muBNkKWxkKkzJ+v4rURh9WJi4CsBbLFYWfiT15f
BEtyXoZymfZu2C1mo8Yeb/hsV85tMkYfxJXv8OcP/Jcfk80Vm9i11qVIfRuU6E3D0jlrMuFIW/UX
25OSAWzjv7h2I+K0B1G5BV213PRGdjcJ0u7zGhhaq+4YPQrZ/oCI0HycDV17yFLVx05ihYdUcCmc
lTFr0ar2GNCCnTeY3KQP5JgOQMj5/j0N1NXP9vqh5Htg96KqYiH5DXODDMFnspDN+1Fxmk0H3x53
oZwUfIG8v0hnDo4wNqFYgKQ8diZnKgTI7xmq4ePqD90+KcDiwFEIn3y2PZqTgb6q3OP7rPbmtGMF
fWc/cK+/5ZsrJvOJYwPvdEi4+tvXCOittY6D3sf9UP4C71gxztITgoZmfbya6o8uL8xpCtz2KbL0
XwnM+Zurwi5V2GtLZhurdRPDsn2RcTjeu9Kb0hE1BuG2mVk/GYkw3Ef2cl8t44cot2qgZdmt5VVV
hFGdLda25vluYWL08Odn6veH+PoaOSwR7LMuP8jrh9gdcb5Wwpn32WSvN6q2JuAIs7ynkltPmedX
7zzDv38e2SPUcfj3vBDu2Zv9AxeBB8A2WPbusojP3mj9oOgoVdoP+rudl+N/55a7vqQUo9d2BPsA
jQ//zecN3UysXD0hMcQD8wHWR/2TY1Z0wc8BgFv3wTsL7u81JQYqsFFBSPQmRLy3frmorkSc2/m6
72hcbCcvypHayPYZd3EPh3KO7qyCfaefMAv4OsL+MU2CSSFSJOdhisb8hfkZ7s5xCd/Zl35/67gy
2jI4GCnleLFe/9QYGBNLldmyTxqvPmRr4nzMswIJYhNOd8sYJzsmbc7PkcHzxnPFey7Xf/v42A+o
5KhmefffLJeyb9E3K7nujV0vH2yrc76SA3SwfEKsd6MavXSxxh/MDbtzUVnRO1/+7zCf128wzwD2
NTKPOHJRvbz+9nE8Cg/hn94rSc2yiackeBn8Dsw0lPYprYx6SWZICiPZniVDXAI+SRvx1iCut1Xs
0RGfuszahFWD1XoS+Yc/v4e/3Z2AEySECECGFLr88frywmYqNQZsbx9SChwHrGv3MpdMKd2+/6wD
D3Z+2z8VvFV70Sj7+c+f/vtxA3Ei/2FPBf12jQd6/fGlQgPuJYw4K1rb1pNF5MYHbXuJvqsUbxWm
OBrL2xyJCtHH0P4rlB1yODoOOj/iXtT4X5f+XFCUcMZhp/P4Vm8uKIdSZ9Pt91kngJ1t5hEcYWZL
EAVYmJHGjTeTJf7XFkqH7P+CsWSx4EN5Ryj4aYReVaCv7wJujAyriuPv61yhjKiS2fk1BoE5rG0Y
HfxZt38RhOIcx7jir0nL7d4pKa6dhNf7TMB3hf2GPt+/SlDfPAbLFZFezARtjDBCgL+AUq62NVg0
cQL31p8HaVctvaCpL9Kaf+SmsGapHzzMjCoVsLeuD2/Wyt2fn483fM2/70yCOzvhTHT9WYI3P0cZ
ru7ouBMSKXg0jF9wNwdbJmYCe649m2IXx4HEAMONEamQYevBI1Aq2DKJC0/ANvD/EJMdr8cExUWy
F/XK6cFDxBelnSmC57LUFXKgcjLZQWmXmagorEW/d3+vv+CrVQBhL6oRTrI0wrEWvbm/gyRWvnNG
+iE1ilXIN/GKoq/qaTkUcwFaIxM5AaGFp2AmZAnRzFKKyN6CeArq3YrZcDzoMlf3juDf3HZIfjvw
3yvahz/f8d/XA9roHiBAVi16/W/P/5EMxyugJ9pbNH/SulmD0zjZn3q3SW7dcm2Oce+s34NOHtbQ
Lfd//vDfNmkKHAo0eqEBXa/wbdY5eQ5FVpdltGd0Zz3B/JwfwiKxUaxweGCQ1b9jr/+7fHr9syCR
jslyp52L6TR683jRYFChU3gRiQwCiJdFnmXDmTe1Kt++yTzLl7vMDwj3Yiq1jfPE3tVLLU+koiPQ
sMb2TpqoToO8UBevDbpDu5a9tRMN3ZA2N/HnAi/SRq+K+gpL4fbPd+tvuuebq2erZ4QH/paN/+3G
Sj5gRW5ECRKQJ/zOIwTmxRGkosjcyT+2C2feBloP6EFsPTdgajIAquTWwP6DjgPDZ973YZ2Ld2pW
5/osv74sj+qHP65MBYCq11/5H0e/gZaJ7AwKMeyTDTNm9j2cxMwdP5ShT8rK4he2PKHd6Yg+B1Yn
d8i0wpvReNF5hHw5bwihIjlATdUAxtDNM1Tc1qovuk/IxfEGHCY3HZbm/8+FE4bIQhvS9ojeUmh5
ElzSSiym5jG5DJs+Ad+/q6cweRBRmH0RY4/sLCO3hfahN8XODseI/jopUUKcoUM6YWOaYUiWitHp
hsFOdJyyRVJrI0rGDYPR9rGIfMt+78J/X73ZrdyQO87iAsDzzf6huzEqVscxe/hqhJHknjN+C2oU
T42XPwrilqA5xtZXf8CdmruFeollUyHcXcRdNfJiv/Nc/svlXI+mgCs8ZiDcytcPwOjNnDqo+fdh
pIGsQ09Cob+UZxkG6jZTIYNwVUTnWOrkLNGz3jWOaW/5k1Pkrvk7YNffC7DAY8UN7YSpMO/J2x19
bWSFcWChwinlocHMU2/tttNPKBGzaxvCvXh5PezBjCAzDYfpw0KyQ4qSad4ZTHxbpOjmQRK5RDDK
3LxTtv/LCsQJKEYHAd0jYRF6swJdZf3RYPdmP2Sz5d9K2tebJAQF/WChrcF064H++WSt1ngIELna
+9haveVridGyRPfRWgwfl0g6t/TP6CVnAZ71FKeXvcJcMUV7Nq7wYBZE/VWrFGSF3DempMwsObW8
d6v/5YdPAPJQTdIcYQF482UIssFajZBtj0gV+UjhDhxDw3i/VLmFlipQ5tZzqSP0nL9Y3JMHb6jC
o4eI4YCSPnhnffwtUJ6rYEm/ho7CueHrvHkOQ369YuJksC/Q/J8AJIo7MfJrpA75Yht/9BxyZ0gD
ErhudhlOTTpKyn6I20Xsi362j+Ooe3gnrBWcTHKyP2QB0RDTe9BsTdlqpBLeZL1EwXzVcxfV197t
8UNW4/dSLtWXpo3Cj++8W95viytHWDAs7Fu8Xs7b48RQ1atVD2Gyd3nB7gun9m5DXPv7RDT1N3JO
EPbWfbdz7XJlsJElP8tcf+eH6FKj1uJptJEp/T8uiQNWwAp37Yy97VFUpFW7NfMW1FnTcDOEqrsp
eV43tJVN6mJEOJBmM31O2JXuWBdWtKdzsMHXHe4MX+Xe2MRa/Pmarr/s6y2INl2MQIHTDR2ytyvQ
jOl6Ia2XAN41CD+tVVsC5QvkLTX9vCssaX3wFSrdP3/ovzxvtHx51piLXa35wfX1+MfGh4MZ4ysB
XDw8OVjQsnSPRAdFh0q1y8Ep2vaScBGfy6GqLp2yw1/aq79h/CbAJBSwe2oIp7dWkyA2cj1yD10V
3lngQDe1cRAkCnTiB9nODtZHqzkZeJMgU93qhY3mBgDkEL1zF52/mwb/vI+MuSlc2VdoZqDpeNt1
rxsg1GyJ9o40DTTG3mIAYY/YGV+qxF2XFAbZNc6OiUSesgijoPcmNzkt7ahI+Vg5cm4arBpmY1pP
dx8FzuU8dQUCpt2iZtu9W23PIrjKnuEDLk6zkDJnxwcj1kFtZ8zwOTKk8CWoi/VzhjGO0YuoP8oF
70g+FfO27wIhSLV3xm43JQ3Ve+X1SOUyXhNAb9THE7Wbrx9qolHpPxcRoImw8JevgYBSuwG66tDV
JG3u7CmV690sZwc7fIv+HWGvZVLfWawE3VYgrw4Nv2lOmW/ru8htroYtvKGP3DriMKtqqH8OU+lV
4POWiZPrnOfzZabKyY4uhgnQbe6oFF/QmuoTFUL9SCNn+AXbURNOypdLW70i+mQ8oOMtMbJ4ZqTq
78jYq5D4deQUbgFmqmU76eQqio2CHi4z1iDOCt5qXdB+9YiyfPgIQAzhPRpL41uQmZ2I7QQ6764C
G4hXGcDCcFRBP59UY0BpenGF3DqDDbGzccbd40i37LMjmbHtatMUYVrkcQ/zpW/t7KDHsXMOXq2a
J24ey+EAZtdAxc/tLW/jlSgiw+hH22PneO908sbFyjjlOi61r15Z5pR4FN+0Dbs+JFCGJX3XOqVz
ruxa7K1o4H1BzHPrGSA4m3Vpur3DJn72pVefOD86pz+/6L/12vgAUGHXSQvJGBS7b+ot2x8MYnQD
vqbqxlNTZ/lZVIG9a+LyLp+0OHl5+IyluqSbmsPJWobguJKGR54a/Nt8XEP6QKX6+efLent6+s9V
UePEYchswr4e7f6x/HQ9q39vcmBpa6t/NvWCT3yKhod5ypvPxCvJ/Z8/77fahRWOkxobLF4fm099
09jraijS4TBHuzhZkht4R/WZOMXmC5BYd1sGPe9G7os74mnykzLEpIJ0m6/HLAcgblg7oF/mqjAf
w3Von1CIVc8B2VPkPEfhLZgR1gjiGiOsMZhMfVs59nvrG7qwNxuFT2HowJmiamarYM98fc/wTAQd
MRckmzmTCXfSj4b41Dc9OVUxmhQIdWtRnDPcOOpgN5557nn+ctgmxk72OnD0LbBw3DW1RtKeOjOH
WrBNpfyCB0ADzcCgMhaiJn9XKPtbXtfU3bPAmrIhJUnItLS78eMg/IuVQc87ZJEmC7JXCjJFWcti
eSzaq+wUzkZIglMXic9FaDQL36ggfdO8g6iYwygFj6vzUe0k8J5mR6aTNKc8bsT4kABDgBLcxsH5
er5OUtcenIBowlyigTdz+73rqrLb46avzS7jJPE9msgNOi6qwpcYkmTbgSsaMHmGpWP8c2UyxGpO
PKw3pqY1ltY5vxdNu+EHC0QzvtCEGb4Xgwj5JSfMq3u2Pqc9CyMEoIOZsR5Zel5wR3gVfobYLhFl
EHeiv/kErrl7f6mqliUtdPRhCq8DJpQuIj8xFoMfHzK29XfNWEK2xZ7a4C/D8I68dDFBt5mbMtZH
pysbcSZgzV9vq6ElDElo0x20rbNb12VpX+3OXO+1+5TJhIJoBWWPZyZr/L9YgOKHIEimjizfsk29
BbIP88YK46bdekf6Yv2z743COmbScJbwqqAONgGN2ntttVc6SlCD9ZkS269SpNbul7i0kgdFPFcF
u1TWWCVrg5w2g6LyInBB6R3OAaD0coRpYuHhul2EHodt6fEdpQ6FusL5g2pDwLA17IB+heRhgAhx
9/xd4BZBQWN4AyzdNM/RAA6aOj8qzkt81Sc7Qy6ekeyDpzQLCJ8XRN2TeogiKeYDUm89QAMurB91
xdn1lJNL1u9Wo/xwh7u5/2DlYPD2SS8E/r7WHTAeW2Oz4OTz6ZKh5B4uQEBWuWtWEtk5z9cFAgmp
ErjvZZjo/gFRPPkBXrmKD0lFd+lmibkJaYTDAIQL8dOHloM+qR4DBr5DV1V6vgGV5PA363oa6OqB
edlXVhlXe2m65kmwzc6pR0RtGkDHFQ/KgbUDZnUiQN5eAOrjPePRdfUU5bcCrD7+LLOUTwKUvI+g
Pc6WG1d5pnu2TBei4+Td1Cc4Xyj3XeLZrMMiAqxrfjxFjMdwS1Y3Zo0y7IVzDEt29LqlORiX3NuD
E85zqmnotz9r3HDXvEO78M9th7YTXMQc90dQsYRWOaWFZN0tewfpM51OH0lpV09bTUPW3PPo4ZZq
tb9i2C2aYZ+TdgBnPB4QUikn7o7QkHoWdU4tHPJ08lW7PlGprZNhCiY74YYfEjE9d2w5TbWFBD6L
y+QZRrMTPbCgzCv+FfTaUGyvoxjNFPSl0eC7G9gfKs3zKSLR3WHfvO0cSBzYgCll0d8PGb7fFUjR
diVi0of7q7oGIFfjwOP01+QZFIzvnEW7Bs+jKvWPYJjIw+vl3CZEhRO6sHc1UbjHNvOZsgGY8tQG
0NvwxSdZjzAFULL9bladIzaW02A4YzvFPTHaiaNPtltN007rofxYEwXyU0e299GvB9FvCQeEXALa
LA8umEtJ95taHQe7fBWCknmaldj6YJABIEdt9T2Tth7xF0n1ETINdG/EG1BE6oUIjXTOLT8+NGA3
ip3T5GP9UPDEkEkNj3Z8jAq+6B6xCxUjyspS7apowfSW1M1fFdicdjcmWICQOgTGf7Qh2p21n1Hx
Nb5xNNO2q7Ok8Kviq9XWqHjcqWSduGJ3JeAXZxh3fRCSd6zyCF4acdq8QCES+zSfR3ISgiYeH+1+
Gj8YRV4kOLh6rG6TvlLdbqRf4H5IPOX/4u4G4tJywEIsT5H00Vp9KGoIvsyN1kr99LxB0W42c9zs
vGgc7RPxU5g/DETa8CkPEitL4c1p97AsvPqHhYp43lXNkuOe7Fogt0ztvBPG5+VkkW1NpPPUS4hO
iY29KRzb9XbBwTfxUGJP3TeWo+dNDgCoTvtopEiLbYULGzKp2ZGCg6l+mAuE/PSQRtIuhniBxRfI
IK1rq8eGNtp4Nwlej+3UFzEPcKFy/+wNbivOFtXpNkhaoF+jMOSGri7S1k3Y2e5LHUlVPsN6Ziuf
Gp0MZ+wwZjwKalMqtnF66YB8XRg/549rzTsKhbByHuqiDT/PYySXQ23bwAJWqZZnUqYLiF4tjtd7
Amg1NkETudWmVj5LbIFNAe5ATzoA8zz8uelYDwW1HykdSKJ6G2VGRYDAGQ95q9mjS/dTMU1A2jxY
Nd6F54CoFxk045Oeo8xs4ZbreIMKrxlY9Bcccc7idfEjs4NFkkTVJT+LKr4CBNyeFiXAjk7hpAUi
RACMw/8LXrLutMzBcjHzrKc0vq5em8Hk7IIjFQFO1BWIA0ymkuZbMtH7XjWSurTWPTmQVQ2yej/y
l7xjM/tzQoRjRQC0K3oce7poPq4dsQ8XTd97PQ1x1OAqdFvdpprJ9LkcG2qduPEJxM5Cg/rDujp7
k0lgGsKuYd/ViAuRyrcewK2SEuuyRsSIUAdGU5GahkwHMl5C54KT2jD6zNWy3IA6ZDZrGuy6HUQv
GmQLDeYzUHk2QsEkhKqgpOHlKRM+ITsa520YNHby0jaFtu9axmbFZcqn8DvataRj5O2OBby/QcDx
6/OhxfDdj9+K0cdPGUwen8Yp32CIJypjN88JgMFYGhUQF63VuPU800CbB5D5hEPRjDsYycuPaYns
b5HTPOa8LVxXPzkYHS1Dg2kijOsAW6eeNra0vcdsNS5mWbrcSPqYQDm3VmVjkkd6bd26wqJfHiUQ
pPmMxG6PoPZaYkN8iRusjAkCbnuChqEKxvF5BLNnHSvRcG9sp80/ECrKRkInbjpqXxX5LVAVJAcu
Xa1263QSWn41omo50ZNZThIC2PhkCFS3NpHp/Z8REHpnT81n2Y/GGiK55X0Ps33rFeMjbObxmrCp
eFIpKaiOhCkoh5XKqqthyOQSn+JI0oHpgNAhU21FuqCEnY/CFtG8Z9UI1W6AJEPge5JA6Iiw5sdH
7LsxgeGASB773gPAxvVDOw10P217FnLAGVrTXm86v0uzoIv9E4x2vN4kgVgMBGOYjdMQm/EbjU/7
VpKHYYFvk3YD+hxcykPeEnJ/sLuwYKzpeJgbVeC0xAN0peBYXVjJvpTWYg5xU440IJQqgkPW+WG7
sxiLVie+IHlpcqrcEwK0zNz2etXFPQ73YEDW51j2oV5d5xdNJ0+fl66xra1v43iaG78lZn1cGFC2
CnadX9ojiWGk7bW8o6X3rebUAezeQkOQjktjhjttAWYhSdvP+6Ov6gH7au9EMuVll2ADANy3+YTr
uCVOpAiL5lvutNGHJolJF3XDCWKZ65OnR/6VYk1njqZynPdL9AWeVx4/dJ2ohn2X1axDcVcV87Hs
sSF/thmVkeOkRXE/EinaX1jB6cPgIF7udNwm9dnTfoe6jREh5s6l19W+xl0YbJLcTPqm8nlRb3D3
K2rhzi+bU9kCuN25TBoeih48DY6uIcZ8CSOVuTaUL31TJPDnLn1JMgFyaPRNB6mmkAJDkbsOsZY1
tfS89olHHkVLiSQWzZXfRBzCyt6Xe0euzcVxOWimc7CG0c6POlBfTsYhgj0YpFau7Tmj+0K69Uj4
UrAjmlf+qDLsgxSNbXfKhIOvBwdQ6B9tuw6eeq935bHwEYztOLBkoH5EQZwy45XcXNHl3hVBpLmS
hVghvV3byny3y9riHFIW+Rm9KXD0pau4hVbPlo3XOiYYCoVTj69dWBaORRnvtLNCzKjHvP+Z+zOD
r6XBmnFXWaF3zFzTfvfIIgx3iyYQY5+NEge1sNr+5zJQv51k2UzyEBQi4qDfXwFLWsqy21lWlreg
djA0bwD+TXIfRwBZfNUrfzvXGai3VoxmOtfmqosNWn94ub4NpAi2WIi3lc67j8wr+2eHJ7pMA9NV
5GhWi/ZYm+PFxnjJUWxjx2Wl8A36kFcr5Y2HUZLlvhsLlIG4/fJfmiz2+tJPPdzTyPO889hE+K9t
v+vKs1UlWsMCaa5ElxgFSMjK5aZkSAsUa6M1PeRaxGA0W1tAT1I1SVolWZ8X1t7xUXOUIDW+aoMf
vdCOlRPr5NnPELvbSznm4kifW2ypTxzJANKzSU/A13lXLlTem7YZln0uKx2/JCNavzQ2HfMKBfzK
3dHRV/JXuKxK7BTRwMOhtLq82U2xb17mfOrmExOl7IY0+CHcVq5DCFqBDFbtHafnPDvkZRPvwmqK
5k2ZmKjalznPA7xCUXyb4HVg63eGIUkXl3/Hq12+dBvFBTKT2PV/lCSfQ2RsZ5BUebc807crnoZe
2n/xVNREWFEhiQ0BgZ05UcqPxV3egbDHRE4ghSIE/OivUeNt1tCiPojgwqypH2m1PGbUFnbqukQm
bPO2aOU2cHrHPWB5wHVeU8BFN4URbnwDtIrLwTAHiqJ0E3oGA7FIYhu6Gvg9bIdI3XttmHRbtoNq
pvLAIp4utO3IAA+nJTUzhlU4fH3WW3BX3Kx9oAqqb4QfW9NNQYTGMaGOc2+9FQot1XOblA+gE0c3
JZFiXjZu6eqn3i5pGHh+rtaDZGuJPjDlwVwLTbHGmJFbyYjXfum9+65eAwAnE4hL24KhdOSNSb54
6EB3UPsSNgGKFnNK3Dqggw6AFchURu7XhyLvKQfcJu8oMdvoXCTrQGJIL3N/C56RaGnKa0ee/WIo
IzDHJmF5YpB3JMfDxLSF6QJhgZ79OyVJQttWJcqkraw8o/e+SgoiDwr7mx6j2NpOVDpnlEe2JoxP
YmKn6VDeXNtSYGXgF68k0rlN+JQATdw1TqhRq3Quq34QdWq8BHY2y4PpvPCeGmuwdn7h6EsWQbjY
+XJymn0hmmvXFxVlGOF9mYkfNznhoRvkfiUB1EMdT7jnaT3DRK3Wvj51a500l6BLbNrkiZhoOJdZ
9kj8oBXvr9DJ06CjYUyrLJu/Fob+wr5n4L+mE5OA/r6QSSNfkn6ykjuviRIMu9Rx9NrRX7NLxvrL
kAg2K2osqgaC4qNUYEznXJM3M5zLLspg8loUzKehEpl7ilYf+7i1CraU3lFFf1zMdcm0ml4Kqg/O
y6e4noKh2ICSsj/CQSJGa9RUPgCvus7su6omx5yMruwbQTcsg0vLcYqRA8L71Iqz6pk9JgyPjJ7d
6chTZU+4V+iaXayg9Ox7bnL0vbBEmG3DLKsIHOy7hYCH5cpNao1x/modmvLbxl4BfWRdVhY7EYhF
HKumDA5RLb3qZBZ9PSOqsTlXvoBI7TA3IYjJOMvnUsMb2i5ygZJOyAXKgaTgYd3Cu0u2WtA8SKcY
+UtaRnjPTViUZE55fOXNonqWBhlAyAJhEnvFfkAjx9YErHK8GyeD6B1dDVQUV1oltJdZQ1SJi7g/
RQOn4XvR2PXHRdbVN2+uwVu7fVXAHgGHPm+byA7706xK2KiF0sVnRlPwUb1w5uMx0b4YksSZK3Do
Xs4cdCYGeHLKdmKR4BBoVBVnEpnINC2JoXG2ogdxsImIXCtgBVTVLU6d7FJFQ9Td2O3AuT3r584/
B+wbXzDLA0/pCu1/T2j45bu2Ikvt1vdoiuzdrszXbUFCCN1jU4NSWelOLpckWXzz2JFUNO0jgU1l
q2jIf9ZtVA0XHkyYTI4VztEXTw3tZ2ctGEgKXlEfKArAwm02rpM+ObmUt8QitvHHYXQrhB5hMZwb
UXeQIqhkIbPPilZgGOYz2U1oRBsYIR3Wl0XJ5ucchRHWKD+ufnGul+LQdbXJ7oJlZQQrpPa+z2Kx
B2TtTnwHt5i2L5fmxgcghlxPmQNz3bgECz6iAPSHA50jUm4i8uJTNAjavnWMHa9A32Hfb73I8h4F
vR4yp3Se/EQLN7k7kP2VfaygGgJtAAn3UHQBgJeFhnHDwVBP1LtmgnRnxHwZWuPS7ooIVd9Na5KR
CuWsvd5YfCNS7CQ0fH4YhuobJt8KVkwZtT8R2phT3EzOd3qDyFiaLMaCZhsntThvrZtKKvF5NXXt
cmpay+zBFJ37pSLvrkhD9IykC0yKJLMpA6rDAR9vB7WWpdS5sJVfpl2oftHq1tEjPFuYTkGsreHJ
Y3MKdwPyELEfTIRh2tGZh91aMYc/25NxCUYNp3jZJlbcFreegKmbwoLPrdQqOeFs+K31KcjYv9JI
xh368tFQvS0c1p/VSj/jHI/90p67ordvR0+Wz9rrOJCpeIW55slk3Y6ABA+DO8R1GpUxFeYaAJa4
cbt5yVLoIZwiOdUUDzmoXnfTkX02bGhjRLcY1cv+zHg6hCvr2ULfdckQDXd2tAbAKaZ15kjj9PX4
jWQvCCprrIeDLFCKN51tfW1D+G8ILjXhqGspRjoiXXeLNnVNThmy1IqKwSImKJkrwFCqaYaeV3+c
/WvPAqgPzT0THHrk1tG9LWpcOKORQJrbaFnDT/QwOzAfnmxptZRt3x/5xlUHtCR21S7DZzWf+8YK
rOcq82xzHl1nAtjR1GFygrVGwmZO2CYtiFLF1k2p5qHeB1pDMc5Y0cxlFpSoXhfMVNo4VXsqiXZy
D9YqXVidVtI27n3XF/aJunKkm2rc4V5TNTlH3boRAnYnoQYH6xGrr71COXMHDUg354XYtM/EKETf
UQO7xbYQYwF5oumBIXpD/jhn+DG29mArjgxDXa0XTJ6jOKjcC0jBY0+H1dIh3lp7kgq2Tium9QYM
ifxk7JC9Sede5aYqkDHT5dDwDVnW/Dr16Zt9SUwff4rEcpXIZ3Sg0pYD4UrHUq27mmr4u6zb4rst
p/xrNldqPcbEOqPBCdvyBy2+6eTryYn2g51BYpFJD/itSKrpGbsQiA8KPnAXml+Glm/hxmgn8pYg
vCy31dbvg+HkVk70qa9t86Muh3E4qS4AoZ3XBN/ueZ+78JCXdMhTZx49EGN1raOLTK7dTxrDurh1
FneWYJqyIj6IebB/0mT1s89RX8nwK7PbNbvh9OjDZqycydnXohbxU4cmCUrhEi3zz9BdkzkFWJJ4
qaN9hKsVT6L3YHpALdsaFPWcUswpf0/4XnOr6pn5H+Ph+ptMCuRGwVqIlGyUiABIDQmrMN7gba7W
kAM3g4/pnYwjvktYHfVml2BQqLJVDRvwKEVzV0ShlnvDTPrrvOCseMApVF5ZsXMdXSglpzRkz9kN
vighQNJn04AbiCEJj0Extz86VwUFIAXyLn9AGJsQ+GigMxsz5LN9RbZyrl/BJMH4JPMluS1oXD0S
gxx2zMjQe2wTxiCf/L4v1xtYb1NyhLhdpmxR7AgkO7B3tTywHxVBkd3O9qrmmFTQfM/l/zB3Jjty
I1kW/ZVC79kwTmbkojbuTh9jlmKQNoRSA+d55tf3obKAVngEwpG96kUBVVkp0TkZn71377ldy3jf
jAIDIHkKonGTxISi/hptstvXA/LMcksCn5xPMelD4bymP275iJXqYR8VDMs2A7L3H+ym42kz6YZG
oNjEfqrUCIzbRKgVxaecNLLoZsbkF/MSu+U+iiBAX+W1iWRprGjYE9SVFO46SzNRgp1rm89NnvPC
ZnlEHzUKS1h3RRsbJA9HsM4htY0lCc6w3hE8OiYsJC3iAqx0vx9wxaKWhtyYVeYRJiJ0zkjInKgI
hvMbe4pNAhYzge5UoJpUm7hg/A3nlrfrZahngDB2BqHtkflbcYtapLVXYVe3yanrS+LFMvTc0S4F
1HaLbUz6K2B7BiFsbVB3Hv+A6DRcw98drExwDufR2iekNzwP5JHMK4INEqLftNH32XYZLGr0lgX+
PBQdD0HIzHlFL8A8aOlAoAXGUZMsicYMbqI2q+NtPzXtsLMYiYDG9fUctp+D144XDNg8Le6gbA5+
P/YEkhBKbq4bmaBzGbqoQ/prTVJu6B1qMWMiJPGbgjlwt5llTW+u18cK6L4dRew06qy4x+2oE2mg
zb36Nuqy+Vyx9L1AkerI4JyKivzLqDWvQwO4PTGB4/w0AXXUj+iBw4SRAogRlLCm0DyzVGFzcLoy
zDYwLB19b0OK/06bgWtFvvXyOrXJEsJtgLPcZVnq7JqQydxapHXq7lp0zGynimjhvjb++NRkqvgO
L21gnsrQUq1NX/n7AX0xKQds8kiScVQdb8zBsU59Vc5MYjX6ZQTKamTalaoJoRyFpLKeqFbx2TW9
LX+yE6rGdetMhc2OIx2cIwYsJCR+ETNvU31d0JOOA6Qwo97FHlMlZ2mLGvptCk+YMKQIWTMjRVJ5
62UDdC3Qbi/5uzrcutQtp22Y+sQzjPwr91lGis9aFWkSHkiIDq+EIhcIkqhb/xwTKwP41QNNPlK5
pbQtsONvE1bibptnpGLss57+DZ01xqibcB6G/DZUAp1SwXnKHQlJ8PQcgsR3zBCi+orxIX3CfPKN
X3Gw8JpXKh3tT2lt+hFs1xb5AoRlkpYjEjfblWbSv17XpJSIjWTPCmYUBDsp5zI12VNBLfCqbuSK
Z6PtH5uxFIHXVFJ8BU2zcPCmYewvSdcW3cwroZe9QHMW9weYcbyeZ/6EIBHs2fTO9QqfnlJDT2XT
9nZ3FFrU4x8sgh+BIJfZm3XVQFyT+nYsiFigDjOPk3R8Eixm49jNs9wnRZ2u874NH0veWQr4IPii
i9T2rKZwM/CqafP4sRDlXHDOxwaTHT/cBr5iCHkm4kizKZU905Jtgf0TepURHUKlXMY6vXlIm5Qh
Sk6sZ+EyvLsgIVHneky8uIvS0rZ0psP897NjM6SaHSsp5m1vG81tZyNR81tLNyC4uqTHSL5YhLrG
TL/jHUjRwd/UUk5yl6nBNLeYG0A4REYmwSmWubBRuju09tllI5EbmoQgFZMiOzrxoQvumyEbPsfK
GOYbPYqdeEW9OiQU8SUC5lH3O595hgQgmSladJ6Vln29DXtIpiuD4Q8DFoY0tlf7Y1beEEETPke2
tXi0K0hjo9YjD5+qdniMMGeb63xuf5jImdY0dPNnRLDdHYOO2hNOPAbIWnr4j0HTKpmvkJbCGQzJ
4fS4STK6p0SZq29h7EtnI1qmcDCfjfjbDAuzmFYU21r+QtMZZ3hj2RopHXaR/MigN98H+mSKuw4K
GpNw5HT9QxgQP7LTLWRXrNB+8dUe4Yetm2LQvqJcQV0ugpD0Lae0CKsWvNg0tM3EJwq5r6ovsYRp
cUlx/0Y3tNx2ePvGAohYbI2vdUMWvV667zCroxT+Kmuss0qwIx0MLr9ntqm+GdTc/1W7yZdeVmDF
/Uxt82C+BsnNuDmz+tsh4jd//CK8cYQsTyPsKyAAFmgRNPivf1ZIz8SgdThuEaGUN3zMxJMbxu0O
sOP8qWB0v6t4GoAfujUZP51vPtlygCOKaJcgpbBPVsaQmRfkcudiXH4UrwbXiCg9IUCLvP5RrVEC
m8ekv9XSMjjWbtEtO4UqPoDRnlcDm86DjeLmkgthefNeLWlL8IGCTARejK/iucNYqpbCCZDgtilp
akd1Q+WZWPUNWnrkJPidmaCxe/6kVWl0rKz+mb8mv00dslcCqcQWUqF7ZycAfec6oVb6+Fa99+vA
eyyxwxjrYTW9vig6YuiEKai+ZYW9HRJy7VZRklXXpZF2/QUh/BuXJdUeeYlw2ci04vE4JwaEDJlD
swtYtLXW+qtrKivAfTs1XtuL6IcxUatVEYy9yCqn67wQdMTTUjGd9mfvn5428RZ8ZGj3W4JQkjNv
UAtubbBEOG79aGgfErbutJsi1yXKHAzvx8d6+1lwDISQukCmifn4fGmmOdmhrgjnralKNuYKeShE
VpOZYAE3i4UnCV86hx1/RzFw4dhvtJgo9N3liiOMxLmvzm5vMzo+UyeeecJ5wochYwDgGH1mrsDI
NZ5uK1LUPz5bwzh/3vHS09E2sFzhehDnr5nehQCmS933ui5OuYMAjsDQ9qLwWjOjpjejrj+AjRQ9
4r+kIqGBcMcdDSy2+GyJxCF3LCqSXHTFb0l3a98JLSGOWtdm2pQJ5QBPDZMAEHrUihs/Jc1xExHF
0RyRkaXaJTfJ+TUkJVBnJuFAWkMJjQn09SvSJiNPURWygUfq/Bf7nTlf5bgWP7P856cqsIcvlVOh
sswm1rRMkUlhJy7dDKC9JSWhsFedCd+yIbn+uus08+uogvjq48v+3o9cCg/8ivwHrffZj0QfnmWM
uXddUSh9S25nNz2KQlNgS9tRb46Y37r228cHffNCc2l4RGEpouM2HHztr4+KfEnUFsSfXVl01YHO
T0llZtkP1Gi+NzMwvzal3+/rieHJasiXDeOgzGDPMPqS3e+3OfnPdVYKE5AV68tiG8X+c1YBBZoR
FYLx087XiahcFagDT0XTGNd2EszqqpRGFp1m9nzJDW+Er+9w4MXqULN3wkusmGKsXFzx5gYno9tf
IXhliIGGrNZPfanTupnShn8i6oZlXEsa+4b5CokD0nSa6jAYLGerIghFuDea0ieGHgEHGO6GtnE5
GlF9nSFyUMfEYp07xmB6/St7psG2aQb6O6vZGuAjRHTmDOYMJvx6NqCESIUDe6wrxPfNiw1KZvoS
wPyPb4s6p6E7NtN8KvvIlSfTqi3zxmgRMkV2LORVwKOWrkm5wY9HYCUbY+S48lHh8fY3g5vZwx3S
tnBc077EGVFjhN1deDzOlwLJ51Yshg0s/ZTE56vslLY5/cZR7DAeCB/GgAuDkr4nNrNAKIhWZoX3
b13ZwukxPoWmhiAwdYa160ddeiI1E0pgXYm6v1AKnH/1WIcNIselu6AgkM+f1SfYPAXwtWDazWkb
bto2KDGmJrytweJUvbCA8CE9WxKBb+BFATDC1ob6Qy3//x+K+GKKtawhZm+Hck1ViwBML279okp+
ZaZWTp6JKQIpV4w67L4j+O/J7ZzIOXY0CIPbqceQsku6wBZfA6djvz3aiI3u6b+FBNstfOvADXoL
VqIz6V8KMgfGz1UYValXUSaPXlk2JGXaDjOOjT0Iyv1mgoV07Rf02zGy/L7gBRCwm1n4Qb/uuPqx
p8YhILAsGTQj4I+RMf7URcE47ZvGSudHpSP/Xg0VhNaVBdBE37sJYTOWhqVts4xHXwjRc362BQF1
u0BXgOwCunIUdnk7aR6ctuyrkQX6TujSl8dUn1DhYtLyBXB7fEsY7SGaUPubzS0S7tpmfE5ttWMi
loWbJpw6oPjsChqvM7Xef2wY2u8kffd0TfJJ8X00RZ9v0SDVDrrksvrs1gaGlKrSul9lkalVObtD
+p2vBh2fzDW77IUxjVERCx/pn6cxigmNTHKzfi4TOzgEbJ8ycMx2/2AWpeSz5vvFQvf3xx8mKytL
fIFFHhJ+1312zNwdDgPTQ3PDlLp5WT5W7qpCYRoSZzHogLGt0ElX0knNX3pqkC5eRO30k9gn65OZ
JrX6kSQOcnQtrCQY9c73kxhn9xAE5L7oMUMIHpYryN9pss6bYZQr5eAt9ZDbpBUCLL/bWioj9Tar
R/qKDH/YxSD96QBGO5GAnpZkCcRls6gKfoUtTD6jXHH8K04c7CQb1nktCFv+4oz0gVcK7Cv9LFn6
X/lAzsVStoVavCtGZXtGjPRmH4zxZDxhnsVxbMxtf7T0OjqonhhlD12fg4+acR3rWReXzj6FdpRt
CJNtfo6gQWkJ6gH7yAqag7ZCAMfcAeFaO5wqPkDhdgSyTrYO+99iT19C5aewK4PTADuxOtJjVxiy
IhUSfGKG0V9tnMclVuMBBpyuR1m2Tmq9YHoBpXxes2ZzG8LctpAS91NubBhfBndGhPidvo6dJhvN
HOLG06CUl2tTNtkngdTZJoN2jE5On1jYBypp/5xjg0Y/zhSH9KHCn24z/ni8KVhWnVt65AhhgJnf
kRVTf2P3L4lbrTSSUeOs+ctKZtvYUkax1yFZm2QfQgsBd1tZqRgQhz3Iox5MvpFnlE9D6BuBF9dE
Wkg90RMvb3vkdlqWf3ZlPB1yZAQ/0JRUB5k4EWNhI0msbWnCSznkJncQgEmK5hKfjFNuCDMlI5Zk
iMlZMSk0ryLDdvlK9zlC4NZuSpQ6+GMpvmErHHutIr4w8rv6OmjL8UHoRK4BCS71KySdxLhOrary
KxqX8CLVrJT/MBhz6J7ivontDcoWHlKnno0vuS7oqDURBsIVDTUud45sEU+ZHohxU1PGEpaQjCPD
K0h1NTNvP7nT0jSc9tNIawshW2wQLRDQ6cDCg0+BvFW/5WrY85Lp5QasQu4i51E+WaN5GU2DB/Uy
MulEa/k9qv3qxaJJplbFbNsPUT+Sk2Y6QXGaF/f8SlAimBuVoB1ZVWMyPA/IAYqj4/RkImAFeMmo
SfP1NGn5vMnLOBgPfeyk5FvZgkTrYraC9cxQJltj24phOrmhx1tBS4DsUNgyeh59SRMML3s3q8jI
+G2h8d2ArCEjncunIEYXCLQNSv86Z5pILCwKM+jpPGKPQxRFAQMhP34uajBD8M7sMfVmlD9bQtUy
EPJZUuGwM1zhb/MwjmbUlkY83bdWVrse0SLWXV4GjDhyKyR50pc2kdmCVJKTmNFKr5dZTrvKgNKQ
vUp77ntJlrLw+mxW5UG32vllkKSNkTnHkxpB85LPpBAkyE2QLMUbWvi4Eo1W4yXvBwb4xVROwbpI
TGM7+bRCicpxbU/jHxRrVSoEuaGwq++SiDoUqkUE6APRvLofkpHlJw9b/2uWMatfdyCKWH4cF6Fj
O9h4TKZ4fpwhexERY9XGJ+q2PF7Lnk7EAVLYomcn+y1az3ZdkB7MFJH2laEZq1FYZGeFhlDpiVnT
+BSPTEtZx8cxfLCDJvlRD7N+n4qiCvcyh8DJgrVEhQWjr9vPOnOVcuXUUIKO8Bc0fJUy4HPEdO1Z
T3Jc+j16vsJj1Ck3YmLUE6T6WD7XZWj0m9rJUaWzTDFttmASwveYXGu+q3IRbDUX4dJ6ngmy2k8t
pdIKIbcutlppZmxOmQIYu7TH5jeYo0PsrtWGckuINxGxYWMUP3G8kXnSQfcnp7pCE4HcJpUOkkTl
YWE6EoQwtrgrO5xhs0E0KWtdUX13GMIKWr4GiRZyGm217yUJBZ/LxjFH9NZdr9+NxuzIR1/y6K3x
/vJRA+VEb8vt/WqlbAQYmzj2gwcjxsyDA7wfdzXVQ8NCjlVr5SJq44q0tD4JiZ2Du5S5343bIADa
cGm7r+aUaAT5JGSEq23EKsGfGXQXBl6gpV6tRryhYjREw9e0qv1DH2lpdArJKX3Uh8nNDrTt8X/R
rm+/J+i0crwXlS/uHZFZnuoA+2wQI4U1EjA9zld6WT23dkRGXJgjZtvqKsTtMTmAsNC3JovDw80Y
nhGi/JCwKn9H+x1HXETTkruhwcOBfDePtlM0dk8qFIS16jMZbcQHjl5IOPe3hI3ivK2irPipAgeR
X82bmRHehv4Ky0KRdeQgEgTO4pTQCxuGSAnUHny78GHY7bzuMXZ2q2GoxpNiy8M0WJ/7Ya9pNVge
MhAUu2GAXjdGCq7nEVyvz+xWGyu1bbtCfmqTOAu20opZx1JpNvx54aaPap6Ghs+PO1/1RQKfExhQ
fiC91vJ58TruWpvDeq8KW16VPizJtXAwPGz9mYRIBhoOVj9nNJA+a3Ebg+Yt22m+x8xXAh1sSFEk
JGe0CM9Nsok5u3SJD9IBKf4Y66ByVlNUGtYuHhNV85w3NPVnodB2tg7PgRuUn/QsNgLkaF3z2JdT
OlMx2tY6M5YOEWHAYbQOppJxeBa3I7ozWmf5anarsdrypPAGBSZbviyZp/6KcU71DcAVzgN9FL19
qzFUHtZONOk3M4I6lp5ZL8dNThpkeJW3eVeviDn0v9p9YP+sWE7sVT/EdnHKp964wwzHgAfzc5vI
k5YTXbmJS4Injw4hBmqTZCzWV3AxynJBnMalx/cgsjxj0C3/hpd+dtDN9SNJ8yxa1xoz+Gu9nHL7
1JUU8/dWEWgYfkJgnkcn5yZtlq00MpLQ6bO1KVCWbY24tok2FvO0cRNBqpMZF86LFoyhYHFCArHK
AcM4+zBIQhzAUzRrlBvAgLxJQ92brxTjGvcm9NlHbHRDn5010XLVfJvYciRU2vQ7x6Oqbuc9Bbrf
dJuw6PD9g37QN7GBusFDL0miRj+mFIoBEWzxS4mExN6mfVHpfLY0jUQaw2qvQUpr2TGjofltFp1B
G7irou++5F6vcdd07VWhI5M9VZmZyluQR7L/1dh+33sJMv7+kMezda/FkWXvqKgaVn0UbmO3mtB+
LKFwlvtFD618T+YywS78LRYepwbozV3UhA4jiN7IhadoWmReTEpst7bsuA2uIitw44dUDqQ1Slav
/jA4aRB+VpgxFztkaQZelMSCxKoZPcl1Bi023eIOCYYXvQ9KtuNEVZLx4zOUulIp6e87hnhF8JCC
x8YeUPWm3jH0kc20lTLzYySGY+owmg11bJdIMXWq/gqVCkJ+bbiDz0qKLGbc4j5oG2TsCt7dsDYH
ZlckrtEvfbZCq7hH/YjXfQ6RBlBeRtmLmIKItL6P9+tve0hU+uhYdEdJ04Wi8XqbSqaPjTwg6HZI
1YobIBBfSwx8hD+MmO7LaLwE510aZ392bCCHMCeAI+IA7IC4dWaid9l8p6RwdbuY+NenxoyiNV+C
+GEI227LtMLv1m4+vMCZ6a6pdy/5xt87PA0A4GK0juhUnp1u50g6zDVTCRENyJe6QgNx0VhW/ThY
YfPk6k3wK22JuA2LqLnSTO3Xx5f7/PjLxIb+CGJuLgT92aV78kdXgPbpVNeYpXa0awpnhYOLLgz1
2AH5U+tB8ai82Sn6RY2Hpp7astp8/APO2xJLF4T5DMWOTlfasM4uQEk1IYC8T+DCUJMjuQ6OWlSK
Z5dTJ32q67/YfIsvdN7foBOWo9IKAhcmGVdS5r8+7QBrnlH7Iah54puZ2ETHfsjbtYFWNdqIGJND
EDvOKdaBa6TIvh9AS2QX+j9vLj0UPPs3PAGEsWGeZ1M4zoBZmDuzCylDi6MtgbqdxND1wxoAYjWf
KshR+UNYWfWPzA3ELUiVttl+fPl/N47/fP4pqoCagC5gDitpkp1dCbgseaHryMTjyZ7IGG59ym9R
l8P8o7aroX9AtmKodU07xV48cu0vg0o82pJgGrTXbdzo6XVqDYZ2l5Dk3Pwa2jLFBBxJFZwCSyXz
nhJg6okHbCHAEMCRer5fqpHFO0SPZIWSBVerSZVJKmQxa63VU3GaRwdB7ViFxbAtLSH9fQzMKnvE
fmEVL+jEHePGiTuMF3bodwQv1YjZVkTX1vM+Vd1grRNJF2TbFa6VYiHHcbgaNdKlBgzDdvHM4H3S
va4zsh9YR0W7Gmrkg+sScNhn2u862x2oKekpyUbfvtAlfzOYVDqDZQAytgkbx1bm2SUXiGgnlQw4
y8A6b0aUMVu/cOaNXRnRU4wQ5MpOi/FI/lSxKqiub6HJ27ukXGbn3UTmuCiL/cePgf7mOWAQxgDO
gXyp6LJBfnv9RrRE5QUaHLqt2zhwngacZtqxzWNde2qnDC6A4/c4I9FRVuvAJOHU6xSV0U1Nv4x3
JIcV+jSSUFEfkLVNYod6R69WVk/T4wfe6ubJwTYf7CefhpE35Fr1RRHzgNpzHO2XsrMdSe2qqmet
qdP4OMYogFNAudU2yMTs7y0Da8GqqwxIsKORI86Ak4HiJfMnasOAtp+XRn6JbrBLenXCrjHkR7of
tnU/mPFYblMLuuwnp5VBdaDsbAXjmyK0thjdB23VarFzlcA/tDZMUu1no5rrFKFvNdY0yzufiEtd
EY8xtVbHTheAR70tyBDD7YUVji0yoeXUmW1ro7nQjTa+myhU1ZHtDwNvwNNz7E2kzna30qhzOoh5
VT9YcSn4oCLPmQ4SEJB86nS4WYEWm4in0GfIx4Ab9TT0hfmt0eyuPDUj7RcvDOG1IYE1/HCbz4xX
UEg36HJDUsDnLTHxQXQztPXABrmZnc9Wb032OimD+aHhxcrXBRARuYmpDULSSzW6asrOhoj9XEdy
IZ0rlz1+wzCMOaHb39h97BYbMA10zOFD1h53YfY3eAynZNvYTvetTAOLnA6QK8dRDxDFdmHcbLuR
8OQ1VRynEHahRME0wOtEIGCR8etnuuY1YOWj2z4GcXMsRMZjbiMo6gmCLYvhO7xT1PsrHgDYzNBW
W9A8DMI08yqo3WX/qjcaxwpkukO/6kx3ZdKIchVpqnlhS0YhjPQFJVyTGOF4GzRuJR/0rkiPiJl0
lOOOTENsO1G3Q/RU6FtfT8hszbVRt084ATnpCEhcdAPQwH/B6g4D3U0cqwbJAI0qq3X/pxW2+KHS
aUAwNkBtPDbpqJrjpNVImTSZD09Z0nRqRSdYdBe+YuelEoBD6l57Cb9ZwlPMMy0BxPNShNEcQNcC
jheMbn0/16S8UM7Mh5wH7R/OcZfjUScsUC/uh66WD9oftQLFaNf1BsczM838BL/4+4TPhZTwIPwr
tOvhr4/XpDdDXI4HKttxIR2hW4DB+vp4SnPLFEgMbjhlY5xR9XgbBu62xgf5Jc4gywC16tNT5/aE
BEaDpa9a1xh3zNqdL4YMviVK5GyQpbUZZgViFnY0yWS5P0T+xkUpt6YeKq6Sss+vQmzR+E0j6/nj
czgfuy+nwBkYhsPoRXdIs3p1ydif+WGXQN0LRrAvuA30rcIXtZFqpucaGADRBG3Aqw5bwu7jQxvL
3PPPLzt6HIIZJPg1Puyw2M6msUXRoYvsfLnNIyw3yBcTALnNkOMg84XduTe50eMnQm6M1LWRAVoP
bYjnl7Gt7G5jtFDA1xSNkJ0a9tgY9cyOGG+Hb8ER/Nb8XaaSZ03ONCZwerKJWePvccOtY3eImYNK
167LSLlgc+g/9auPz+7Ns88QgGuLaoQlSDfPyxYt7/0gL/oSd/IUbyT9nl9BDM+VYEWySTVdiy/U
qeYyjnt9OSENArFHhUbFSM38+lYGsAbBDwXVbpgEXW8/IG7G6TIodTgv+RBY9RCdFO2IbGcEtSTm
mMLK3OAAMjtPtFEyra1CYDCBzuEy15F19pQ3qdWiQIgwDbAfw4esQhOT0cyw+knLuvExMKooOCAl
olkfkamdsisWe9x8GXtWAvsOCRqO7yW7Q29Ypsesvs3T70v9j7Lxbsuf+ae2/vmzJXbsPGvsVfjd
dfS9LjCFtuf/1v/D9DsWsT+eus239tu/fubQkqYlvu/f//Vp+PnjZ/46j4w/8HcemWH9N2UcogOQ
mgxWqU/+yCPjldOZOLOzJLDJ4sX8T/yjdP9b2FQEQN7ZtDDzpfRrQEKG//4v2yaPDA0dewKG1c6i
Ov0H8Y/n687yA5B7sblhWyvEbyzxH0t1l5oh4z/XWmvlYgosO3WfJqrZWOHMO8yH65eB14GQYnIg
LryZS/X653uyHJoVjw0WOjO0Vmcbauapldskpb1WNTwuRsPldYSXbuMAtTn+cTvu/v5L/wWI6K7A
19Nwjd49FH1ex+FickFfv5LUs6FuzDkm4sGqNlkyQmKoygoSI/rkjw91vpguZ+VSHEtj2aeyW3t9
KD1gIGoym0CJDtFo6GycxIQvXWBwv3fb6HlYCy+TbcZ5aCdsuCD2SyIrylm6+9acfESeojySTlEx
1XD40I1NTSBWF9M7//gMzzfiv88QOQKdXLjjPLavz5DSWqZxjCO70pC44sKpc6LWAOWh1AJ3RXt4
7Q+YZj8+6nu3ED4onj/a+/obhqGbDuVQ04xaQ0uZ1jT0xnXVRTmgyqQ5fHyo5RadPZgGtYtUZJ7w
ev5e4P94J5xWp/GKm2xdLSI/VDWIECRep3tZExBpGXC0mIf7Hmar8dovG9P7+PjvPEI8OMt6gEZ6
EXK9vsB5FMJHSrm58D3jk1G4rVxzM1v7wnHOP43cSI5jK6oNJH/4cV4fhzpzdIM4RgcAQuZQtogj
NEc2V2Ue1ti2Q2f/8Xm9cwsNxIuCl9AiJe48lsDRQIZ2sWLLLXRzLwMkGdMkp0dmCJeQl+8eyqEn
wpcYrqNzVvGmFpFfpZPZdI2r72ldql3gpO09gTKXQL7vPSwmBwL3iouDG/b6ImJbcxscKlxENnIe
fHgSnRGT69d41pvP2YgsaD3YZfgk0FZfwUfONh9f1XdeRzozOk1JaS+izbO7qLRcjzUjtKGEGNpn
1++itQJsfsCHOz7iYHZQf7jphVv5zvrDE4rQkLYExb57tgYU40STweD6FhBZVhXZJ+uMYFWq10E7
Jtisdl3t2tuyi+pfH5/ue3eWTEmWAF3xTTXO1teMoU1HdreF1sCY2UJ3NrIoUt+dytUuXNl3T5KC
mEoOsSBj69e3Vm/wm/MFtNatZIeno7U9jHLU/yqbXl5nNFjuUM27mN9KC4rWPz5NVh9Twn5F8+uY
Z48VXrQ4ECUDJUbj6b4xIrKpcHguBJTwwr18o4tkHQA+rgj5semHyfP1rkGhmOiCYwU1bge3Ag+J
ZIBwd1sSIDGlV6kfGcwSK/nJzApGD7H6oaFouLDsvum1/v4dXGcEoawOzCdfX296/T1uAH5HaCIp
YNf62Kvc9WDD0FAu6erHoY2swo2/xsTrbLVO/Pz4or+zIFKiAX80HJz7b7TPGBxBG5D3tG4YThFw
ZCcnJFIhs0nY5rinwn/+TcODA3RbLAWi6Z6dcJmTJG/Z9CBhwFRbgStjA9ci8gKhXfJevLNMoQvm
fVX274Jvea3++KbNvVYL28+sNUgHVA6qd4yVpU/DJzl09cHPbLmvVF/+VOWQ3tY93LqPL+07ry25
ZVAZTVAXiNnPnmfGkqLJNfgdgd1l687SJGzfEKsvgbG7jw/1zqmSyERd7C4iW8ro16dalm2fC3in
a0TS4nayzAhsZl+u4iFstvSfDPQumMOAQiIoQr3nfXz4d77efx5enq0aoL21oJjQrTRoQTe8xcm2
aqbiwtr0+lH9XakjeNEXqYPif9lnj46Q01CSgAMwIUX/YuKFelYqMDcFchrPp6d9SRbKRfvfmug/
xzOXMQg7Wq7q2fFKoLgQf93SQ2bSbNy6GTZYr7idQ/TNDQGZf3wRX9/D34dz4Auxb6cbgj787KMm
iC8RwO1aT4B8R36VBFsSib8lpeVvQaDrJ7AmBT7ALoDjGVoXVsTXn9T/HJ2vG4MOyUbrN8L5j5dF
63TRRMuGG6Voy2o0mavEkM2xE+QXRumge7XdmHcfn/J7B102iTy5aOLf2E30LtAmQ49r+FaEPaT5
kHqisWLPBeDxSwEbv1dzN1y4ra8/cb/PFEU/tge+pIL22Vmd5Mdp7IBJqD2tsucVjQN7H5UTyJJq
VnTNwDoiYDO6bTCX5oWL/M4T7PJ2Ch3nFbprY/lpf1zkzmd7nZHz6WUtHbYWrN9VW+JpEb3SPdrq
4vDx9X3vVOlzLfXgMjeWy3v7x/EUTeHYMAD3ousD/YUZ46hA5SF3l/IqLdIKrYoJQ6NMWuPCOv/u
qWK3ZL9GPUo36vWhEZ9myg+5tZMa4hOgKMzbbTsuEmWF5G68dGl/z2DO3laepMUFQnYLi/7ZEih6
QzJDsWqvLE2ASBn2RVRAM85D5mKPhZKVs4aSBAF6ttzwZ5g77l1MysnBJKUMI/agLhWMZ0XG308a
bRS6DIupiJ7H62uQaIyv0NHU6P6GR94vZ+tCxNoEsQ0xB8YUvnlDXsWBiVNe1GAMhsHcYtu+FBb9
+kP09++gOU1u3tIvpnp9/TtUhP4CQ0fjETeQcORpPiZDQLqJLKILL9frL8Hfh8JNR2dHWoKi4uy2
a24uwqGPWy8LlHttQRja9X7Zvnz8XL/3cJHzZppLm2jZhrw+IZ0vXTjJovXcWs9ATbjpFs6S/ig6
2W1Gkcf/rDT9z2mRtydZp+hwnsdbtH5YqUhUrTfWab6F6T4C6DKRkJtgCP/5uUmKI1rj7FV5mF+f
W2UG+RR33CyE4pVXCpXvZxT5YJY7eFhTW20/Pt57D4ek4caYhDaRe57r2CwZAAUaaq+q+2HbKbvd
lwuxjQHapajT95Yjqj6JpETyfBhnK681CronYUiYZrEo5uw5/1wwmrtNrcBYuHKQQmAqQ1MZ/Uv2
67Ossb/vILmJGCkJyKV/dPYuziWSmklC23Iy6RwadwZ4EcFWnVTfbhFGdZ+jqfG/TxFgvDCdXTJ9
AjrPWltAxwvR3t/CkGnW2YhE8CRTg/GzpYX+wdIBsMtUTc6FN+mdcoBNGHZWydPAG3W2dvtG41eG
i31iAAx2TdDfFY4JHVIn0M0xGLtbEWnmt6iZMFHko7v/+Kl4ZzllRkXDS+GBoH49fyxSO55oZPqs
XWECyilkVuL1FZHlm0iDuI86D03+ioa7+62sNblpuq5tVo4VOzs3zevH2J7Np49/09srwseTffdS
0VMu/F5u//iaWWVZ9a1KSs93AFKpsHNWYaza4wyJ+mslJvMxMVLnPqub6X4qI/nl48O/fXqXb7fk
ktC7pXg4K3J7qzQHRBw0PGwFUrpK8KJiXtoZTacdq6Jw9nMKPlWf6vzCK3q2S1weXsY4rN5IkBbf
5nneHHm0vrI6jUO7Su5L4rF2fLCEuavKoPyltFkeGjkEp9H1y9Aze2nc6kTLP358Ad6uFBhVBes6
ExSbqLSzVTdUvj4XOQR/LFFqY6UGM8VRj2/VVEyH/8uh/oez89qR24jW9RMRYA63TXaY0SjLW5Zu
CEu2mXMq8unPVzrA3iKbaGIM2IYBw1pdrLRqrT9whHqSGWtsVx+7uKr6kFBo6vQ/WqVFIaprIeGx
G+2DjbY3r1hnk3bTENAcZ7PRpiyzjNSAGAlJrlvQEprwaTd6OAiwRZefC+D6U9MgbUSG5rVHB9Pe
oua65ASmEQp9VV8f9wKqCdqKMYJEWay/Ce3YhWIYoTRkFMiS6iHdtJaWWubCejNL7QBuc3+Rgq7j
sUG95ddluskMoIU1Tq/n9Tkd3BKB0BFZliW2dWiYanXT8uz1aSFEZ5tmDl+a3sT2oTrOqE65JkL4
KWZkNzwwURTshIX3KjqZb5JIA+n6eCndvzF+UatdR56kKDFspjdE9YaeNtCNkeISepRp/BabL4c6
XYfQIEJCoK+y7D/sWHQuuOZM4vKm21w3Y1WnLsyhCj3nPrwauZW9FUYXXYQFEAG0ivOMRaUUf4iw
xU2rPntn9/H09+Oh72xYbjraspRqaSNsee2dq5deF/XVuTVH7cesjcUVHkVxQTqrPTgbdhYS9zMd
oF+tIHo062W8qJpcpi3+DPAg/+l0r3xGp1OcEFVC6qlLl+ZgWvfORJlj8q6RNR6wmOuIXY5F2Ozi
CEENeLSw9urDgrJv9iW0lHA+qbk5fm84S+tzQg3o2ll22AdGFDr5+dVf2ZBVJvf/49W8zR7iv4xK
biXNmbMb+47ca+mBCVND86uhtvg42M5qZqhIM1hoI6hcRetRLy4qp2AXmnM299bboSjQVbMn64a8
5UcO/+g8Kol6kAvIuVu/rOjiogfhYMJB03JLjrUs1L0TVJ7PgCS0D9NogRBB6uvn45HtHMOUdYgh
n+XUuDcjS9HzTawZNDzSRwbAIyNDtz/p/MUhHQNwzX87pQL6zHVx4/Q/LF/SX04Iuk9Sf2T9WUvD
blFHdci3jbBDsTkZ/RE5HAERS2hXO67AiDwe7s5EkkXITia1dlbwdrj96FTIPtWoeBZYE/X4lLix
M33L6/BvtRslkWxU9NcvVbYmiCgpQGCp5uayyUcIHQXyWufaScRTkXnuu35ayk81XkZ/Ph7fzoHA
6tR0rhbWKd92/UWNutNqBSIJ7aEy8+sGQbUyLJQ3WuLC1bKr8iBj2LlHTcfTwAybZEsogq3jMVcO
oGQkM/Q0rqFOsjF4jM4O5kjY0vV2Nb20Wltx0fShOC/z7BzUsvZ/gMurhpIh62gzYGtEXE1Y/ADU
ZcvvbZgPLzr0SOjbQ/FSg8g7oUYUnYbSqf5MW/3r6z+3C5TBQkDcIFHZRE+HPAUdjWsgGQaiHKHb
xKcOhJE/jrp45sAvro8D3j8QZF8T9JMEMvAv7ub8dQoqbJaVe2iiZ84No7IUlJ3QAlURX8oU+5cx
HvBbX/BXAB6e/s+MXjkmhB7msoo7Hrjj3h1R/Bh6uihrqZjjQhdYz76KJ8ngmb0XJM3Uv20xwQpm
NzQvj8e8F4VnovQiAhDMm3kdJcRvc84mhKoMB1kJGFYLfJL2qDdl8aesjltdJ+sFTUVHmEb89j6p
GCM4Qh3lYKwEfIwYiyetheSBpWx0ezyg+1Ag36igcJGAucHWfD0g6G4cbbYKydSLym8TO+MPd+4c
f2oS+6AeuBOKbM+kV0umrQITWYfycPqk5DbrQRNGy4wqJXqXJyONIBaIypzTg5NOrvf1R2SKUHmj
Zwq3lz71OpzVwiAA9WgE7Wz/UIpwPFvTXF/wIKQBUkzKwYe82/xEkmwJckxKKJxA63BaNkfG4gid
rkscB0lpN+/StOzfq5M1vlUROXkG+IMsQtjFy21sW8U82o4ywmbAQFMcDmrPAhcqcVWrUm9d1VYi
VUNHDtjOj7RQOqeEwvwajy7azng3GF+BeUOArnCFyQADpTNJsdCK+GRkLZzux2tLXmB3P4gnlYa2
FsXP7V0z1Yi1anmBhR+GJd/dGiskgHjNBz3KP80IQn8GRdL/g4fMkZvzztSTioLA9SARUCTcHEzo
eHRK39CHyqtkfkYRGCK2GvVo/KJeAs7dPjh77su8HPkoEEFR0rHUpKWw/vQe0oaDGPC7pYxGwaTV
QMv4xdKye7HOwWgZNXCelyKcoBjP9HhQ2yzNXPHh0rT/jqpOde/xt9/ZbPwikCAGnSvkGjf7etbg
bpSc0IE+z+lT1eD7Uauzd2aX9weh7vNwCafhmmeaKb9z/61Hj+2v1kZSfNygO3dOEUY4T1U2vplH
s7xAzYlPGDWU52WZ0CcfYcei1dsdHC47U052iiWCJ9FZdzMwYnGIPZABu9rRmqcq1JD8DlFIRzy6
Pk9oTR+cLjvbXXLDTE/K58lcfD3mpMvh8GTQNA0g7hCs4+atpjTKc+eWyj9ahxjV2VS85iNAEYEq
IqntkW/1zogBLch0h4o05blNKTUNE6qp2IYF1MSyZ13tYc6H3fJHCRX8n6nyoNY/XlI729nmyUGN
gnqMBvtwPWQEtzN04EMtyBR1ip+zyIifgbpnFsrVVtP6NILc5lRWBW7zgxkORxX4nU/O04MbBIQx
ygZbGbw4tUAJuLGK9MaSXlTsiKHHtLl9rVFGxcPQctrPea2H10YfFx/Fyv9wV5JgmHxwOHn3H8DM
0xZkYrsE0zSAX8Ym+lRp8MnxV5iCx996J7cywW6rEjPG2YL+0fpji2iEwVu7JoL42K8GWb0Y54m1
/+LGbXiK0sz51qF8E7ix4t6y3MtNcizNeje3Dpxkq48PJBLvJ58rzaDuCKOCbGFb+pwp86FU3FgB
IqDIyye2wAXEbNHDW/LnErdDdKDb8Upt+uhT3KdcVKYo93KR00WDnbD+EhlKFpbwBKYxOADc8AAa
nzFgNA+wsve7iRRIwo7l6oLDsTnDkpnWNp5BVsC2QqsiavRr2sRmgEe4iaQ+B8jBqXl/QBOOlBV2
IW0X7KLWw1LiDrQz3s+YbGZFUIZiORtGl5yY6fryeDHthqJRRqHPsSGzbr7glA+ugr+vHXAZa747
uOwbDFageTtHx+LuZyT74EDyDFATm1EtUZsoWhxaAQIiL2JIo0ti5MZ5hB3n1wkKDY9HtrcqJb/H
4bmFUNiWdKDqyrTYGq87HReNLwCCYYKDqPZ7vUs/1QvCiYVmhNfKRnnkceTdgTrUuqQ0Ga/3zTdd
6KaWxjjxTRPcZ8caz1MBZf0tQO38Rr/kqBuzG49+jAq56Be1Y71cNBftoog6WICIynRz7Kn44kUW
77o8LJ/spD4iM90fthTW5GYH1QN9YqtViDYFJgsZ8SakRmBsSPe42WpfpqUwL5GX2SdlQKvLRbX2
qYeEdbBk94ZL45MyF+c9NZLNduxFXRhZzufV6xmRkdAyrkCaIoryOHosIjrqj8vpWqeqsGRVGyoQ
RF/QN5t1W89TZkZjawdZmLZvc3rYn5XONsgd+zAwut65RHZ0lB/vBuUpB88BFU9KFus5xdaTqrBb
2QGIS/PZi5DcieHVnWtknW+zMsKlqXv94MvuTazDs5I3Oy8/iHHroJpIDa+ZSivokOpu/QF7mUsH
JsU8afFo/wsntBiRFUsywDFJiXBc68RfXr93AABKjCcvwbv+dh/P09KjVh+oYQ9pWhgjipSYD9bK
0gfD0B+9jPYWE3UoXmWSy8+rej1kT7h5XlBaDBTdmH+qRapdQHtW3zSQ9Qbsxyr78XiAOwcuZS/J
26dGALlM/qDf2pRZriJfN2B2NHXImw3xnFww2unOqOv9fBxpZ2iUCgygupR9uEg26zbtM/RhqsUJ
amDWqFv8BVsuOSdJWvhpYx9173eigbkGcU1WAmjrF3P7t3FVGW4JC/KXgToY1LEMShLOYGhBk+Gn
06HyfZB03MfjBIIiA05f1g28TYqLtlhc2EoSncWMZ5nDBe1PaIX4BcbfvkCL5CAJ+MWIWR8DNmgd
Orzk9jxltrq4UPNdNE94LLTlrP9EA8r9iSVo8bGYRvUdroHm9wKd9A9xnEZPSY1ZIc7wUPrUIple
aEWoNBpKacEQul9JYHnvPp5tOZvbn8frBjUO9H5cZmK9rjxDoSdexmFg67l9Y2fWvj7n09PjKHtf
nZ1icvZzkZPvr6N01SjgYsxhkKQTqrFdhURg4XwpHK97wgDiYAXfH4K05Lhg0FZwNDBD8tf8tqYM
en9kjp10sepGXwdajrJohV1AVIpLbDlIpMflEY70foNSEiJvYJalGcAWWWEaaZfG9hKdTTXH3Wcp
Yj/NIvNCmvHqdg2pHVkzKQpIOFloW4+vGr0FS/aOd3Eei+c+cpyTaWOQjJs2bO1Jbd4slXd0s+yM
D70HjeMHcoQEBK+DpiIWdN3sBJidBbZFLQYgq87wuej7/qB/vBeK3iJsWr4lIJFNqKZwpTOZHlNQ
14x/69BuypMNV4CtYIrs+nhp7m1QixuaOLwE+ZfNDuDlZ+MeVSZn7JWqf2p7bN9P0zLk/kiP6qoW
Rs1Fbc6xL1y9/akOZYW/OcKUKJPCR+17rhpvMoc/5gifowZ8zfnxD/yVcW62qEUxBBAtuxSVws0P
rPLcCCP0afGCnZG4azXkIBO9Vt6niaWmPtrXEPBFoX9YJr1+F0KKfdvhQ3RtGlSQ8dma33vIkYKv
AJMqUDzBwqZEFkFX4vKbbsFFRk3LoJfZKOLgcNnobgAx4XXH0Q4ZglI6DbDNTqxNUD1F2MfnQS0/
V7WaP+E6FkuaFFayDhCguOh6RG5rHYHorL8qXKqQEwb3XY4sDUZGNFoff827k4izDi4hvUA66fxz
kyBJjBg+4ouJfZQTP0Vl1iFni8bOhwyFu0+4XBaX1wdku3AB0LiShZ31vgn7EhVmoZg+JXjzpsed
8VwPugicvKye6jE+Ws93mweuG2HA51I8szlv1/GcZhlMCysy30ykwS10FeAJ4BGWyRXB46HdPZVk
w09GgY6APMGW7k7Sq6SjBXZ9nPAIO3VUif7FhdZCnqDH7y7LVAQvlSkoK687CL0zSg8JH05bfoMk
269HqfAY64q6MXE4R78MmlYeoOULp8Uchk+PR3mX3RKB/UcZEHUVhKvkbfP7bdKnqPK0EC7sZFrO
Stg4VChCEdSFg32Ei2obDjDVp1hHGAPLzyNg+X0hmPgOMv48JFiyQMvX8WMightKiQ+lJ+hCdUhQ
NBzTW+3Y6IXU9M+TgH0UdpdEm7QvCEnPbzOnbm5RFk7+448hg63OIvljAPVAqaSwQVt7/WNqUBCa
E8F+iXQP1wYkWoKyK7vXb1KSBZaVixoZrcfNiac28aiHTmX6YPnHC6p8Nb59A0DAesTnvTKOnoa7
o+KtJlmcrKktEXeGIIIS6GD6+GfpKDhH5cuAbPPBt7tLS+S349EgQW6ciNvUU5sKYCITJticueHf
RkXSZSR2+SOjaaL4gOXND7PqOgcE550DD/gtL3wqC/DCtjYGKcmfhiez4Sdab//Z6WWBgpNdq5fF
bLT03BvtUW1oPyKbhdoexewtzK7VmxGFeGmpNy7TqTCr7KxGTX4qsGZHigY/8teuSYNrkbcYRWTA
+tvWJqaN+LKWxNMHXUFVze2faDdaB+f4/ewRhR4jSBWPvGtLpEFAIoopT0OGWqLsvd666dlovfnd
VA85wM1ZwcK7UjvrAEd4/zFJunAbNdkJHED2ZivwCmJPD2wFEzrhbQjb9Gaqk3tGh1d9Y+ECdjDM
+zOdeCYVGiTGuLh/2S38dtrRdS+8uvMATfdmeTYdUT4NHlqyGCKSIYXUTCvL7U5VYR4R23YOOkJL
8RY5leD1NmfLHJnKBI7a8C09Q5m0x0Aaq0X93HZOEcxgkk+RhqEUGh1TYBXISyq2YnxSsRo6OH7u
LxdDZVOQ6kL8IMvenLj9CObJTjnkFG3MzmHTILij9Q4aRvNRVr03vawryvJkdwg4bEJ1SYTQfohq
RDT0VuDUhvBbbVZu+Apgd9hhB/h4r+zGs/i2knEsH6br87vLDW0CM8pyYmGdI6XgA2LV+zIwqzBk
u/ng+bv3KQGOsDMtMEl3RjSDPdk8FxBxyFx1OGlqmgcz6qbnQdOPmvP3hziaNPIMp9iOrdE2s0sw
+bWNklCtEw1nj8QuMEr3CGG19wHBLlBAJKWlOiwH/Nv+iKY5isMGR8kJju8pxM37FJtz6Ldh+sMZ
He3gbNs7dQAgga+iQcRHlD/nt3B4fWJP4WgQW7uuIcNKNVykSgW2J7Y3Hcxuv9PKIwOP+4yHMh5j
YxdAFaErtQ6KRC3NX6c3cc3E0eukpN7wQcxiuKkOipm040SLb3pT/I+ZKfWzyFTx5+NVuncIQRwm
xeC+hL0tv8pvo0bNZfYyMGD+nGAbnKsDpHikZK+a4nlfeO/WPGZKL0CXdvr4OPLe9FKrJcHhunQY
/jqyIbqyspHv9XGgai6d2TenBFf6qxf1OMbjNhE8jveLZb9OqADjmNAP6KRwi7mbRLbMLTWz1YgN
2XlTfNKj0oYtGQ3u35PLwzfQsSvGKkUJ7SKwjchST3ORlO9UMVZ/amGJJ4SJ6pp5MkSpRedK1A6P
qgRR2ZMYqnE8eXE+IYAMMu9rl9jav9ioRz0G6XrR3UD846+kNmVNlcS2038Mpxd/ZbYoW2y28aI8
WekylHhmjPUBvGFniUluEJg2zgXSrs267quY/vUCQbwR8IPizLZPhpf3ZzzJ4Yk2A2r7nt34yO0h
4dWXR7ih+zc1CRHledNCq4fNtd3GntF5tYW1LLIvavJtNpBVPxV2q/6ccvRf/QHdwM+9BigVEf6M
z4FBgP6l0WY8TZc+Mf/E6jGiTR63DTKR/RB+sJKhwUyd8rY4YXhB4g2aC2PTiNYL3KO4mI4Skp2j
ldYwmKdf4gY8DdZLFYFDLCLQUvQdxRSB5s3550ngH8SDfD4/XqV7oSw6xqAS6PmBu1mHMvKhrjU2
JOsG2CVTR6tG6xZujbw/qM/uHHiSG/S/oTYXYmnK0w5LAN+yBhyY9Dr/c5FPoxOvwDg/gWgVN5y4
l8vjEe6GtRwIZLyddfK79QhNM0JOJWGEbmNjjm6anSmZkwP+KWo91H96XqKcQ7N1D+LufFm6pxS6
pBoxBYlNXIxQShHze3y1NQq8S5MG1K7bvIS6+vPxCHcjIZrFU4bTm7NmPcK8qLpezBkv5tgpAQQL
5+KZTavjXGY33x/H2rmKuRn/L9YmyxDIxJXRQK4cd7n6eUQL5zsa2/bB2bk7IvShqKmQNOItuB6R
iXrylOs1yh5a1IDibrxPQ6WXz0kVHnGl9kLh5EdvCzYC7IvNqkwqz85CEIW+UZsQtFroDkB1sps+
FPFBqXxnJZJX0AihhcczcQs6HQscmPQ45DUzt4Ce0LK4KC4K1YgmRtcsbbRPsyisb6+fMLBtcmHQ
1OINvP6UCUYaTjUyYflcsBaTERqvDmr+cZS9r8jzmoQCqheTtpkwyqeDjUODFHRo9W9RW/5TY3ry
yW6y/7DWGQpJCuJTVLg202U4IwDVURh+FY/J28pquEX0KKqDZQmVg/naGxTpNFQ6zmLeL5tYtVSM
yL3J8GN96gNLBXbXDxQ1q3k+IvHKP2qTK+gk08i6GPC+6desZymetQl9aM5GrUsFZvQopzp9+Gqk
I7U8ydmFac1XYtGvo9Sl5eL3MnOv9O0Psr7mjP7kcsE4d/ZHewxvjxfF7qBkbZS8XT47N4OyFW82
a/zN/IRS6UuJnV7sh1gNqcHjOHv7Cgb//8aR8/hbTilvHN1QiGNM8LSQ8axPutkMoH+8BUkML3/O
2dsHtcOddJKHD89oWgtM3a/ew29BYbWglIuZmW90EE1PYdglX8dk7i9N7Dhv896t6oOS+97n5H1C
tQe9a1L4TWKFwWCXDipLv7Xq8qlf6r/KSNUPXnX7QVgkkt0C+X9za83YU0y63VHhKcb+2WtSoPp6
JvzXz5gkmKmUzahb3bW5MG0pkl43fIBMyQvKMwgZ50kblDOGKUrovpm88N/HIe8HRqVFp7gD/tFG
Tkimrb/NV6r1eo23jOHnvA8Cz6rtT9pouF8eR7l/3sh6DhKqkDNliWVzDnbFqMcxRFtYJE5+xXNs
eaOnifsOO6/aRxW6OVXoTvhllR7pF99vAiIjkklBmcMK5th6fKhF1BOwcibOLYsPhmIkXwE1D2+q
vmmfDDMsz5YA1Px4uPebgEKSrDxKDC1ELPnRf/uoVDe7PGbzQb+a5FPGcuHROUpgWv2fJbfo5b+E
A84JQ+hX3WwdTksiG9UeGa6SNl9e4vkYn2eBwCYIh5MjvNje6DgtPah6mD2zG9bhelwcWnthi2fj
ANsKWF5gx1mMLGyS/ZENhXJQz91bovI0kbxIEpEtMjrBUERFZsOgIGhHPh3N6abGrnnQgt1bKOAx
KEz9KtxsS2BpixgeFESQJl6XvOPhO11RKk59dZkws04aN4A6d+TlujM0ukgIiiDQzwrdooGBUXo9
hGxmTommN7mex2dv5JR5vD7uL2ywXzw9QTljcMgQ1xNmNo5d9DlRhmIGaOuU8Skx7e49gl/Zqx8z
5DmyhML/SzV124ubKESNdsFG11N8UBUD2WY3xnbAW+rK18xy8IUVHVGTdxakTZtedqtYIncNwLJZ
ErMuuejQlv+GvLr7TFOr/KooiO67YZEd5D/yyFgnJZIvC9KCHhU9zi2KFxl7mrbLjBaYO08fzHTC
zK8HCYoyTOTnTT35SoErkIji4pOLPXzw2tmEHEHuoNKjgcJqbbKVHMdE1ZsdoPkYP3537VBtcHca
ivNSzdGRwf390iGYLFowoTb06827ppgWoQ4LZjxuk7VowM/mS7vM9pVXqnZ9PK57BgQKNCbq71Do
KZ8i07BepqXi6LhlzkUQT7h7JLirYU2m52cPQ4o3US+yF0uggSRiC2KwIl7M0W0/PP4N9/uRuHSr
5C2FdswWeACKRrGNBS0ctHjFk5po9TlKlvjgvN6NIu9aEk7SP3OTmPEaZ43mbhFM+tDfErJckBXU
/h6P5X5XyEQFKo0s7jEqff05jb4VSlZSRDM6yt1GsoxPej9Gz4k9zcUJm9DuYAL3hsUZRk0awtA9
+jsyO4SSgRMES2O0n3ots9+OtdsdZM97w3LAhIBf0aW+5ebjFamDvu0Sl+DlMvMWCyQA8qXCcUwV
xanXoqN49/cCX/C3ePL3/HaXzxU9ZZgpZeDMytscPNRXhFnnW2JV+IYu7vfei72DjPZuiFCK6X1J
AB3lujuOiBqWQ11EqL0KvTVPYzp4/mQ67c2UyHMtqY5g+3ebnHhQAqhCuaiG3smp4eO+dH06slKU
GIOOtqbxYwBv4Ff2B4fXxjAAfIyMhX/5r0UCd3qTCQqOxwoh3yLo2nH2fHMS0Z+sJfHeWYYR6ToM
3Gi64eAxF/ivNLVn/KUmqY6UcqamL/0S638s2LS85HOKJG6WF9SRxEhf2SyLv1D94PcXRfWVR313
0+x2/kgFe0SyzWgwGa7ag0Rv98txZtGA4YalW7peHGWNzLNgOwVJIeyXSXWGszXy2HG7TjlYFHfr
UH44wgDIkCqjWxzCIBxDTDy9MSeev1uTW/41hcV8LdM+BjXfdOnom3lypHy3F1UixACl8fcdCRDL
VHJKQ2DGpmjz2VtEDf/BUk4hijmXoldUYPr6kXPW3lelWAIBGfVGwH6bk2vB8jlsbCUPcgsdsjbV
56BDgJM6YXkE5N4NRcMHrBlagrzv1hM4Ld3sRCAEgh5EGD5PVuNnyRQGMZXv157HTCCKegi8gxGQ
had1KIQuJ3Ny8Y7sp8K9OnTVghH3w7OCFeDF8Irwfx6f//f3qQwIbNGEgoAkxBZ9oQhKbTrQlUAT
UdqeNLPypBFm/jy0SvWCY3P3RhHYP2tpVv2dYBt+dtS0OrhRdxYQUYB+wFuj8bAVcPEK0INViW8Q
WgxO0CYGJj/CrE8WUhjvvNBrTnZhlgdBd2aVo5OckLI6F98W3dIVPWRFvJMDNAyTc4gU0ZdFczpa
LyAlHn/l3VDUpxAdht9BXrae1abkcTlPhIpaNbp2XR5dRlcf3nVWm7/+sAGxI1VFJd3prkmP+uBo
GqVCqLHxTlW4uBcFQSW/Ktujcsddikv2I7XsgPVKq64tkSsqUglTCjOEYAovUKPMutZolfvW6Hk/
basR5xFfylsrEQuISh09i/Y+KsBsKdXFU4LCxOajkhHh9BrlAa6B+WkcFJRba0yDtTocDgo7O3ct
MFOAD7JDwCGwOcEXJ43xDh3yYDFGFQZZW3/OQ5SqqrAtbxq2ndfH62VvP1A4JfuzgbZQelkPzRgo
kmD9nQdZpNfPhWM156rWywu6P4ufaTggp3HaHBw9chCrF4uczt+Cbi7dZC6WsUVFMxChgc/qUOTz
Z0jd9rUqMwd3FyO+eJmDxZow9ezb4wHvxqacBfaCux/Y5HrAribmHkMnniuiN94spdqfyAxBTHZG
7Lfl8Be2atrzIOwj4N7eIqJyLOVwUWwFb7IO7M1l6SpJkgdqv+AJx9v3j1SlgMBxdQQL3Q1Ftvbr
mgQIv3klUdnKy1otcygF2selwOy3Gh0Iy4MaHlQp9iLhWAp1BPoREhCbQfHRhAlbLwvA1uH63S3K
eRJlfk6F015eP3G8xaC9k+yBSNzsjJK6YGqrHDdIhJZPc5G2zcnLi09N0ypXo4axzCWp0ARoxR+P
I+/dXNQi6bcQ3pGOoeupA3aKQOFkcdItihboXmpcmlbtnlx8/fyhFXN8chL364h1Y3vCwg7jKWps
B6nq3k6lWQ7DimOBW3sz/jlMMlk3yYLeTL2nQY/R6jPL2G/y8i/NRS+bVs6RrNvdE4qNKpEmUhiQ
d+i2K1UneoH77kzMBPqnMLvhI7o/7kFBbW9LQkpBukjWMeB8rj9vX0SziDtMs1qkZd6XJvPpziK8
cFt+d0KrXvymd+p3s42cxcFH3btYpO0DvDnAks4WxTyVIzJGbZEH5qi3tW/2yXQWXRbdLCtrv6Z9
7f7lelg9n1q3mH2MBdUjZ4a9A18y8MFhIO9BVrIZ/JA1MeKjOIZxyfk8n8GGxEMaTCrVm7Q0jwj/
eztW3qBk7wCqqeyv4yW5rUW9QjwrtXLfnb0l0Bo7vcRemx/s2L2hQf/h0U91iG27CZW2uAImlUHa
4yX6yatcGyp/2N1yu5zPU7eYB+vofmicr1LEk64Z1cVtK982W23BBzILRjF9ilqMznuVRDMHxfPq
hA4IBiUZeRbRG9nmI7kU+cLQMQuKtB6uk8pmByo/Xop2NA9W6L1ogIR78BfdaHlNb889rytNisEF
GauSiG96l41YjA4JwlMo1y+fZ5p6f08iF37nDQlNcWv4OFalfdJR67gU01QdnIb35xA/RuqkciTC
vtxK1eWq4pj9knEOK0n+pSqtKfNzqzNv9kS56hQWdfdHNOCsepA07MalwoLSsAvWYNvmHfSoaPsx
zQJ0UH8KRUnOQA+cl8GiFM5rew6KwTI+Pz7591YUbA6qBFIE8A5sj32vIW3Gs8CctByu4JRhZTip
b2cDP43/EIpbDa08TgHeSet9uUxDxB/KNLegGy+WmyzsmMbGyKQ98p+635f4QHPeyRtbgvs3R07X
xb01mISaTL06jRlc976J5wAvYvUG3kx/ev3Q5K0FwgZYKNDN9dDaxB70Mm/YLaX1Hpv4yucuLy9u
Hy8HkfZGxkOB1SHBmnf31VwmhqtMjCy3E6lNBG1haYroJJKk+4zneXkAoru/HyVEhKwZQgavyu2k
mfocKU7lYMaoNc1ldJTufeO2+gEkcm8VAnuRcv+Sy75t0Gt6RY2/qNMAadPxROXDPlsZra6BM+f8
eKr2BvR7KPlTfqsulonZl3FPKLfKtPdZH6ZXBLzH/7CVeUfRiATPD2N9k4MLrkItwvwG0bBMvPHK
3n0btkiLWqMIfzh0JP26P+zL76wNaTMi1Vc4t9jO66FFXVmoXPdJQBft7zCkdFMshoMHBvyzGU7P
67/kL41tIKU8+pGXWYcLUaVyK8RN0AFouksX2+IDHKnX+Z7J8iXvCVkII9unWbFdgK2nFyZm6Ukw
FPXYAhQOK79p6/S7iBXxDnjpUUdiZy3CS6CuQCbKTtvWwlDgc4loyLUoWh8KmOXbcYymcnooO7IX
iguPwgL1TG6/zTE1DGotaH/gTW8k9SkKcWYZI63nLKZw9HjZ712yso4Jo4pchWx382Iy4gy2N4du
kE+hesK6RPuphXinn8JEqqvk+KG5mBMEsfDUa4Rqko8CSn4th7L0p8Ie/nr8e/aGLmEJKsuUp9W2
9WTCNZ8spU0QZVeS99qSh2859NAoUqMj/OPOterQIqVbSasSiuhmW3SYX9nFUicBXin5yXCa9pLV
A1jrOGlHJIq08Fxl3nJ77QC5fQAHADdCeQBFs/XuiHXaeK6aQbpqE++si6HF5JoDwUqT9OCJer/v
DajFwMPgvtMJ3no8AOl3ajVLkqAQU35KumY8A1jDq6WC1e9paOs+Htr9EQp6T1ZWKfYxyO07DaYw
KLEeQf0Fqbiv1HqLM7xB5fo4yv0KQTrJ4a3E5qDFvIV0DJnAipidF4h+MoKiSRu0sjosdjB/Oaj0
7w0ILisPMzSr7kXbpxKxuVJTooCMXQH0BlN5oswfPB6Q3M3rmhARqArj/8EqZDWvVwSao7QFx1gE
JZJUH9XWSy+2he5Uy9vwmvG/nZxIKT92zey+foFwiVNdJBuSLafNMwXmuSM8nGMDbmCsXHpvuHRG
N/9TLiluEWU2H6z9nQVJNiTZDbKDAulgPVJMl8LO6okXtsUMhKrK/UIdoidPb+arncPpPZjA+y3O
44FMj/6rJlViNjW+vO7RFyrIkPGqD681pF1EThfdD5PWeqZZZT4byZAeJC17QeGocobxskdkTC7g
3zKJMTPIzIUQAcz58qxng3N2OjyuNHtQXmw9qj4meJsdJBY7uwJw8P8FlZ/+t6Cq3oKRAABBJ9QO
/apZ3Dc0oSa/7fPo0+P1ujs+0nRE/tkZd6TkPsvbaaxZr5jjzj80bcI2w02U8pLosxJ0BUuprJxX
s8d4B0JEZMtTi0bidTOVJqJClYhzEWQWLBW6bnMg0CR/Jgf1qO9Z7uuPGeKRomEmIB/ym1msh8XD
NKsUQerMjU+q059NFCj9yUmdgzt45wDgafdLCJC+F3fReu7CUOnGaqhF0NG7ebOgt3BuQwOSUZqm
mnZDC0e5hppavq2MKTyIvXPE0d6T3TDKMBRFNusm00U6NN4ycd9NnzuclN6Lxky/PF4xO4sTH2WY
x+gzkWtsyyFkTVqJh+sUDLEh5RWH5Mr1XgdZMjcH75KdxQnZj56lPNiQIdikM16SZXPlcXq6Jd35
NhsXKpJq+VxY9PvyOu0wWh/zg6A740P0gBKePEc1Ltz1BM6qslCaSabA9oR3istcDdBa726pM3Wn
x59Szsf6soDJDU0cgjrlF5QW1qFsqws1b4Luz4pMvisA4XwTitQnqnhFkFL4P6gs7cYDtQkSB/AR
1Y91vBnERT215EPmbLnPRS6St3Ee1fCNRVT8aLyhOAh4vyAZIL1ZqdPGo3nbcercuJmEtoyB1uKR
EjVj/ybpRH9wE+1EQXlOAoykJBASGethxfGSGXqjDAELFmozMIhn/InKg0N55+NRtIHKCBSHVbkt
GC2j0Q0at2owxsZkkFFP4zWcouyr0g7Jm0Vrw4MqwM6wJE1KKkVQn+KeXQ+rsqYqoak7BF5lqtfa
GZVzfEyyv99jpK00IpAll3G2SOXF1bPGs5ch6K0u+RC1ffistHPCyTxplJMH5wPSJu3BjO19SxQo
SFMQc5JPy/XQkkQZyFesAUxT4f5A9zf3o1SIWzwju52O4kj65n5P8wKj7ihFOqEHbKGandfA+aqL
ER+oAqOcOGmeW5MFQ/X2CMa7M2v0V0A2UW+DirllD89D6i1dX7Lky7F5blJDu2YxT5LHJ8fOgNjF
wMGktjNj2iz5xUqV1tUYkAjz/IOetv05NSvcBeMjcdX7SOBFwFtDqAcmY27PDJpVsdOnFbmIq7bv
zU61vnhFseiQExsvPhjWL9r4+kQk2q9ZQiiZI3hzeyK3NSaY5olgSOJqRAu8lBD9JXGdE7oWPK8W
uiy3ISrm8WqR06D+MycWClJlqvKErVUrP4U4E//sF8Xq/Mzrqz+maZ5/Km6XfJljc/xJ3uoB1GtQ
QrvNlJiNUz7pxhI8nqD7bQUHkAIDUhlSM2OLEhkhNmRGlPRBElGvOcWiqP7IaBtF0ORc44TIOiQs
bzrYV/fSB6TkVIcgFSDQypLfXF4eJ25XxHUfjBC8vopwUVA9Hq1FO9fDMPfXZJjsiyk9di/tBPnc
nkPjX8Vpa/u0ZLHpHRxh9/sc2W3ejhLCgcb61q9bxFHeTXQY0B7vkjcdL+XzHP0/0s6rR24k2cK/
iAC9eWWxqtqpJbX8vBBj6T2T7tffL/Vwr8gmimhdYHewwGA7KpmZkWFOnJOjXzVk/WOWONHBe7Nn
j540qBFa45xZeTl/CZxNpN4zLe0JvgpLPxVw4569htnbGOykL9DPOngTXl92ytzokZOV4GBePajd
QFslr4grEydpwDq03MAyO4qW96xIV0nHlp47rnq9KgRAgWkDxgyGMvWuFRK4F1pS7cGJfX3RJS2R
JDXkwSYe2QQHw9JqVYS8bBDpbnKm7tZ+NMMm81Xu4JvRIdIUMSrD4DSCtxiCdAbMnnsN4T/yYr61
FOMfhYMYKyH5dGeHVfT19mXcWxo0FdAvwXcpmdHXH7CGe41JJuLi2pzcUwspeerrZQV/mWHnf7/d
lgxEOH4U7ynZrG11Si04MJBVzZ0ZP/L6hWeKT9m7QZnLI5WpHSfDgSBWldpNBAqbdbXTVOIJIpI3
Vah3yuQ5Pmx3lV8DQrpvZms66aTp59sLlAtYu2jITIiNoaPmXQBYvl5gqDWT16vSRU+NAKyYxJ+K
bBRSTMD9NMMYdl+Hg3Pp5kH7ftuy/MtbyzA3gysC6EfTd3NCJy/yliVnG0VDURW2NahH8P+j+9dt
O3vHhegYri45kgZZ3nqFbu44Aoou0o6FCnFBH9HPa7dGL7aeDj7mnsOCaAg7vK3kphtTNBDmUZlD
qM24fH4Kq9ylTqEvSN320c7G4cftle3sHaEkPDEy2jPAD65XtkxZglasTE5LS0MnFISmSLy68Ydl
0e7mHj3iOBaePxjLEdHazlmVgRdpB9eeFW9CPtAZml60GXFEtGTMSRo50gQJWAFD75XvtAhLf3Lq
6Xp7wTtbubK6+b5GHs3LMlJoMCD/QaYwnx+1KJpOtSeOCF32FyjLz5IylGOz/rYsWmnUGac2qVFy
mUx7BspSUdMQvMFopo+PbqYd6VvIP7q5ErKpAFmxJN62tjhJJ6wmiDg0WAAzFYLoqI2ew3F5Ox6b
J5VOpIyoyBC2lKT5NKoQyCY8c170vc9T5yVfnPDSGkI/Gjv9OTm4XRH1PYrdBFAIIsrP/MsTDnFB
uPQVCBm7c4v3VpyL+yEKTaDDSfWsTZPyTz+3faB3TvcAH3T1YoxZv5xwDtnLYll49j63LQQ27H+i
2AxPRBrdf/Raqb7m1ow0XCSOuo17t4pJOlI0Gt+IfG0qoWE0LlVe83Lq8SIJpqAGz1vAlRUgowAe
5+ociXI509dXDh7S12eOEjMuUcUd0/nYnrnR7q0+cxxorNQ6mf3GzeqPaqk2o0/BPvmgLbOr3QvG
faIDw6/vFeUYOcFESRQliC2KYRgMICMzxd9+tu3L0jfeI9l97i9DGL7ZRWJKzvFB6kwXaUtYbfdq
aE8TPiudlZIZXmeoA6Ud7feWUjWdn3XGEW3R7uJkngg4BHDMloZcVZoWyhbBs9pbY5Aknn0pkNHw
E73V7m77p9dHh8XRV4W5B0g5h2dz2kOhpyY8SEHRO+al15fs30wp3fcI9nbnemDYz+oZBFXV7Aii
//rlwTKeiuYcxRNqJ2vLRmQ0je1xp+d6mU5eNoVPVcFLF4cjJAdlVrefbi911yBiS7SuqXgBWV0b
JHRtZi+RsbLrNI8OI3x+XqXVqWgn/RIngINv25Nv2dqRuHCJ0sGiSSEz2M2njUwNoZcaf1wgg/6Q
tMb44Gkw8MwoPwXwM+WfKsAc12qoF99c2j/fbN10ZD3d4AfQIdkkspGeN4KeIPmfbdJXjhKKtr5R
uPgwr+1PGfMdF0bMyndpIvqzpjdHqLWdQ7z6Adv3dmwUrRidPugbmni0R8CQ9MXw1FnT0aDT60eI
oILWFb8XQCvd5/XOTlrmeIVXigC96y6ADtI8qS7Erbe/6N6C8HZcSCqJcMVuD+w4WnY9NCJobFr2
4YyjmUOBEnzqvVlAgyIEVXRaE4Qrkmx9vaCEf1lrphCBmiGZGmpm5pcjPIX1XKinWDlkkdpbGqOE
BA6sjJhvE5YNZTvVVq2KwMqi8s5VcKRxXy3vapCap9tfUdu5hrLmBjcHfUBEqbbnwpBd0FYXYP4Y
WSb6ooftZ7Pi/EVLy1t8tICtC6rLc3mddcb8zzHcO+9dEVsFnTYBwxBoCU2cqTBXn7I5tJ+cKklj
KAis+Yj2efe7SAVHSPgMauTy3/8SC9B3oxqU9yLQk769EwP0VFMbf06i3DtwTjuFE+JEpMIgGAAT
SKl6bWoa3MhrND6LWtXdpe0qROoUSrp1m9bnpo0/pcxLXZHNmbi7qntyvaV/YGSrPdifne3hdxBE
UG8jIdi+Pc3MGK6AqC6oRO6hsposlg9xm30itTWYV4ycNyc7vHM2H5hsgNB121WNUYOrizQagylO
xL3jDtQrh4GimxUqB2vb8cgMDoA/x12QN27bHWpRAcqbxyEobQMlAmbE7pe0SAOkRvqA0UIgMr06
3DVLvARGkRwhL3dOE3VuqnHYllnd5uQLm1HapHLptiSR+uDmxl8F4jtfh/bwku04RNI5QJDcMirB
Wzh2A0VLqSYhNM5lbZxFn9Wfl7BJDkgBdtcD0JwiM/pJdITXR9ZqcjMmNx0CWKSWh3QZx3OcJxpF
U6U+2LmdMIVaDVQYzLsA8t7GYI3jlQUdmCGw7Lj4IpaufMhDz3jR9Ez3hxppqjLRJr/ozbdXpQB5
U0qhLqUBtfM2LsBROFEgzoegyBstYOSGWLep0vMc98ZBwLDrAySbH7044Dx4/vUHhdwYviWLzl/b
e81F1YroWpRpdZ6y+FNfWdmHwdL7J3xREQz2kvnCc6urIDc6+Np7PoCwmgFzZpXBSm58kSZct3Gr
fAyqGXY8P186+k2qlk/f4tIEMB3PUKXffhZ2EgnQ0MwPM0VJb9fY3A1z1u18SWnqek2f0PEfDISp
bOfRnZHZmVAgOykhfFG3je5dE7mxNMKhWyVxXn/vmVFCoVuC703+5Of2pLwYc5V+uG1l75oQWcsD
RCjGJPnaipMaiWW2qOAZfWSdw3Co/GXOmudJr44mzHe/IueGZ4TCEcCGtSkvmlOBstcQoHAMgaIW
MmKbiKE6wwX5bz8Vw5dcNY9KAHvr470CScGJcXm71kbNQrOEXVVjADHHxKEUXRWowtafRW4dPch7
C6TQrXI6ZZdh27fL2yXUx3jG5WhD7N7bVp8kLw0M0tYXY5KvVFTBlmvpY37UGdq7E6BPKQvg0ng9
NjHmuMym2UO0ENQq/PQRQXxQD524iEQbz2AKjxg6juxt4vdQCyejTrGX1H0aqM0Qn/OmrS7q7LmX
aDCOWMX2dtFCWV52ykH2bskrJJ/QIOZqCBQwbN+Q3EMhW4SmOKMKnhx0SY5sbY6pMTH+n+nAAICg
6OdxtryHcqYeVs3xEUZ/1xTFYlrLkFTRQlwfzqg3GhgiAQAYdWF96UWfnOKhUM8gYt8+w0eHF8QG
bTeZU29LEtngKWOlczYrpfWusNu5V70FBeBxPS63Xcqe44IPB4FEiX2jsbBeFQ+QW1r6MAQMUpna
ueR7DnIK4cgr7x1CsgFOO/RMgK83rivOEkrtpktQatrJR1PJbboKVvpQO2bUwSK8HN3vve2Swq3M
QpK7MvC0XpiLSDyENRGAWSK0i2oL89KU6LGFk9APKh+7piS+AcHWnUEROrtRqS8hga46l+cM0dDP
HAxBTcBKD0ztbRfoXFokFEnJHDefsQ1dHQ3gZAi8cOjuS3K7T4pyqFawuyCw5DbPKF3fLVgJhq7F
jaERCiqmKK6pXSCAZQ+i8pOqzg7etD0/DMrsf21t9qk3KsNNHQAMsA3kV0aZ3EdHmdw/+5zBTkWN
nSBltOw3Tj39OlgWgJdT75RB4i/ZWJ7WfSNSXBSljerfQmuZ4Ip6NzyICna/488xXDnYDNxmbcbK
81SUI4eeCec0vdfyyHyIo65rr2oGxvT2Td41xhyWxGpIDPLmWWmBeFXRXJMTDJ0Z+kZtxQ9z3yqk
ehpe3v8NawAC4KeEowhJ7vXSNAis1CFLf8JQqmc7HFEHmYyHKD/k7tpbF98OWR0wT3IkYG0p1FJH
U5ixAzuUR4G6hO09kiBf4qFSDmDHe6kBuQcpJFk6Ij6b8MNemtYuE75gjdTVN2WCWcCp9EwyXyfn
oe9Vv5yU/LRM+bfbH3OvkoFMIyzU8LdI5dHNJYhsT8mKkSwLHu3l0R4R+a6subqmYoDhXSjWNS/M
6UNTD8l3+JPCxxZyxOUEW3d2ruKqu9ppZPyhhqKwn3I7Lv8VxjD/d/tH7u6D7A3gw6EK2R5m+Mfr
VPN4/zx1tD6l8Qi6Nleif7whPVIv2Xss6NGAsgAwKXsR6y23SgZTG4dHqQw9CGrxDxe7m2H418E+
oOp1NFS9tzQJbSHSBZkA5HRtry+1hKdk4mnPZtjESjv9ZkoO9Kp3fycJZKKQFprMPaG8XJvi6sa0
Klma3aRIMiAD1X6DUnuwT0mNnMhv+AT5VLjQATHetU2/KikwyBQGoZ+WhneQEPR3pZ4YJ4QN4/Pt
47G3Z6DgZN4FagW86Xphw+DEkTlSJR5kAz/S0bCeSpM6WhFlCGt7Q/7HbYN7m0Zlk6oBcC0Sho2/
G8ymd40kFbCXmcp9lOsQQpdDvHBJ+/Dgkdp7dqGeg+WAwoFMTdaLI5l3qtnEVjWYw0uW2b0SkA4O
zsF+7diRHVdGxxhhpCe1eZccvZvLArLawBqN+N4q5uach03x4/aX27UCJgAYDnnWq04rEz3FgPAw
tcii66rLUMX6fZToo3f9/9nZnHUqOCATeQIDoFmTP7tTDXQrTg76d6/lIkAAQIP284zT0N3mG5bp
JYOGEGxQ60Y8P9h5NWl+Vee4paHJs+9qn1R/jnPVijujyjWSEREzbW+CKvkTXSvdOKuz1d1raqTE
QUHPWfhlkju4N93p/2hLTVN81YiTT31S5noQ1iXFhVaD0PR5aLNSusHZGPwhLI3lJJijzSgzpOa9
25FKnNsqWz63c94ekUTvXDg57gdLDAkJVbNNiWe0R6BjJlK+ketCG1Ak8yfDroY7s0pLaPrno/mm
vVNDOMi5+Qkn33YSsrA0vRo+iABy3LTwx1Ftfaev66P0eCcgpDTHZC2hNAWxbeVB75oiHWqVbk/b
Moimg/onWlODqi6069KWcPiRFh0c1R1nIqcqaEBTgCS/27wAC53Fxej5mCqcHndjOmUvHfZ85gPM
t4fwlMM92fiBEYEodO1LRE5VBRXsnuOaWRTAiuybQV/4IJbZ2y3ZApC8nHKaT56eXyLcWtEHXYlK
mnaNqnwHWTqm/kh1PLh9xfcKjTJsoXUv+bx5RNd2LK/PzE53exioE6EGtjtFH4YcVfNTWSb23003
MgvTtF00vhvbsv+EePv8V2rbinY2tQydk9u/Z28fCd8o66B2xBzC5lKAWKxTYKO4HIPa1RJp+h2I
2P9KrT8CR+9Zgg8O8JacrWBGbr3wZlQnNVxQSHepiP0YNLpdUMxmkx8iNHoQbO9dCbmX5BCUxpgu
XtvKpijLO0PpAq1THO2dHjkOYMYhVaqTCbVt9uKlipv7kP9Nf93+nntOhhIqXoaOCo/FJjCdu7zt
NFRug9hSkRqZ+xzJHfR53mteZJ+YTJ9/YwNpiDJk69AcZVx+vdTYUlxTUQbCiFzPfMVRHKiVYfav
bb0+OLu7ayPAlAP8VOO2pAs5mtdmNlp9UPVmf4+Mk30KrXi4DnYt7i3JgXz7W+6eGIC8MMGBHKDV
sV5aS1WYyBYfY3ZD+BhXioGEjqc9GLF21OTYWxoNZimOThEJOM3a1ABXUT/AHMAIcWddxTCnp7h2
kovThf1XBfsHccvPe7VBKDDRS61AlgyIKOUP+sXdEP2NsJwyBVHQ5DkVg3A9v5+mx3oql8gfi276
Ui7m/LehNDysNG7jF9vIyqOLsveJf/0Zm0tJfa4zI+rwwcBngRmfwU34gi3YUOLoN14M3B1Il5+0
CVsMSBwbA7I4zNBA2CZOiVlqoDjT7tK0k3m+fXD2fDlUwPL+SeGv7UuvqWMKRxoZcDwr2SnT9fGJ
0qv6/baVnx5ru4eIAFMVoaAiEVGbPXTNtpuUSTAFWzn2OR21+WIkbhOA+mfU2HbHJ8tIq6e4BJ9X
FZN5b2RRf2XQtC18yl9Tf2kz4TDTQNHlCva7+lyGlnXfkz8fxOM/0e+vfqsl6eVh/+Sgb95rHRbF
EroxwWhZ2/+bRc5w7ZZSU+n39CYDtR2ayUXmdMNV17P2M/h873tsGtkFbd70z6Q2tAJ9Srerg7Ye
y4P92juFNDFJJzW2i6Ry/SHLGt4gjRo40NTWSU7NGLp3YDatPzrGbQ+cyk7NAgOAkOgoQP+wpVOv
qGl2UThz8RyDBHkqonOGVslpSYDmQJj0T8989l09JUfec2eRjDsBK4aggMG4Vze+rZaFAI6C7tBG
1blvJi66lRLUBZoxudmBh9lZJ8zRjHvjYWjbbmdRTfhex8FlFikNXdO3BeTqpTk6/tjU5Ttgv/ol
ydQf+jR2B+nF7jolxRt1eF77LVbH6SrmR3PGkyhTjiBNrOLcQG15VQf3iIJhz4tShZcYapIzCM7l
b/nFi5ZMLs2G1nDRSyO5a2ah+6VTC99LkTpWetc5aWE3fowUXIwyJkgPGPObZZ2wTAuTqV/I30gg
tp48BAEV97S+EKOrHxe3b550Otd+KQ7bffvrJWUDsSFlKbY6vI6bNqDyKcMOi6a8t8rIemEGzH3w
RtRT1LjN/GWZnaCASt53jNk5u2l49GTsxFZEVf/7G7aIV5cBDtIR6ORrvWu/TypNaRvNkU/wHZQP
45R4H7u0yN6eAxCb0pzm3pDnbG9tF3qxUhTAR4ZuGH0YN/THkLD1wMpOFCBHG2hZUUyQGi7r4xRB
0gqAGCsaqg6fozit0lNj9s7zMs7qOYyp1Bx4o52Xitlf2ValtiX7/WuLqpp0IuxUPqYZz4tfeK1a
+Xrsmf/efqv2LuWvdjbxDSODcQNugQKhVdeXcSrCc1ODvBmLsTlgAdtdkg7KBzETksNtQJpr0RKp
luA+wIoYpEgonJi5PqpA7p1C+Fdhl+EoIjKyKTDZBuyVdcpWCZMwP9JDGfua01nMbRPE+Nq7YraP
hrF2vyJMPpLjjH9u2zyuXcHWKX5WdKvyQZ0htO4tpMgQUYgP3PfuUZSFA3DPkFdu82ttATbR9/St
7Aou9BI1Zc1fXPwbA3d5EJVd9+k3ToikKDKYRwHwvzmJowuPdDQRMxmNUcAsO5intJj6FwP5zPvf
MUV8RsICBHk7kqXNi6vMsiendcjfxfNcBY2bumenMo4Gt/d2DAErmNb5L6Vq+Ur+8kCYLUzymiKd
VVM1X0WzRH8g6WE9jaUWfr69qr1zLyN5OSMOQcn2wSWP7x0xynaSmrqfGaHOvypwFxyci90FUQYj
q4Ucjrx9vaBeVRg16XnxqOIpF9Q9Gn/M2vpuLNXwwDftHUGmS0Axw/UAf+PmRESolEyay0Ne5yK6
wLWu3OVtmn1eDNFeoOkKDxzH3pUGJsCiJIcNn3G9tJZR9Ai1AhIEc2qCWqje+ziaJt+l6nFOYiNG
q3cJ/7q9a3vfk/2iGgoKiYhlExfbqVLXExopQVRk7mfG/EcEwkX9GI4wqt82tReR/WJqm5WQO2dN
VlNqUd24mC5JnCjPeeUotW+PsXdyeqt4Nzkl8EjcnRfcNr63mbybUJkSO1Ay35ybpU4Ts1bAaUvt
oHdkm+9zq1UDVZ+Xd4keH+mw710GQF1MGchKD/j29V7qqCXCCjsCCzdVhoVMa7oonfp2WidE1kjv
5GwZnnIb/vXhQOg+Kn0goli719waUZvskNZp71xyHiU1HWUIoGTrtcQhHE5of3EuFzGD0Znnc5pT
Mu5bS78YmYGqRww19e392v2AANfolAB7AjS7NprphZ5GHWVCoHvZte6RoWAk5Ki5tmcFF8yxpyQJ
6mNzKkIIQAw7yWlsTEUNjAB9mbkPi/PttezdMcJVOEtAn5Mqy7P5ixOeFmZwrYGDn8LR+S1Jy8ln
qGeOfCezfyegkmNqTIrysmivgLGQ7+fCpqDh1K51Sa2qYLLGPZr62rtNxKJ4RoMxZgKQ9Yqkqnsa
C5UBIaXvYVo3ZSBgFde6yIp7x6mig9u7VzUmCgAxI8EK2Ny8Y7TzVIAXTFAimwxGM1m8a64k9pOp
LPF5DIHxG0ttXZolVfw+s0vU6szwuujzkZb83srpNEt5DyjiaCGtV96Pw6jnzjgGtJXEP4aZp6cC
qAvqZ8hQaFFq/nj72YHPTCqJoHDMPMDa3uQgsSF67JV6X905ZlydbbNuvw3GPB5gqvcuA51RCZ2A
QeG1inoSzq43MtcWT613ibwu+zIionp9+4IgoSLKgjiQQHKzIC3PY0ObGIWqQ13xSy2NgllxiV4V
7zdm2RjNYZaNkyPJTzY+pGrHGOQd/F6p3Yd+aoWV32jh8Dmfx/mge7LjI2kh0DcHtgON57bg3mUd
5TFPUonFln0x0q7057weL7CktYwzOO6JtuwRTeHOgyqlPUmfYO2XsgTrszGEIsldrR8hX1DSP/TU
Ne6qdhAno2uz/2ajXZgUTT56oTAOTsqOQ6OtB9KQ7jap/7aTXgN/oJvHfOCgJPqFzv0/3dBad2oa
HUQnr44kxSI5/CindUw5qrdeoT0gmp4kMUW3OO9OcwdQoKLp+nL7SL6609IKrxsbBzSJZtDaSpw1
JdX7HCuDGB9skDXPJVIhF4LDl3hQ3sxxLs1ByMAMOueF9G1tLsqNsR1q6mtV7LpXRRVtoAxmijir
Zrz1stE4JDSAhAoHwpuwDUNmOphh1ddB403iwfSKJejmtHiEbesoMJd/alVgxRSxP41KiHmllsx6
VWofFU4R1Q0wh1FqSdSW77R2dplLxbsLQfj6sLc09zXFb3/0pjdz+Unz5ISQoDJMRoFxbb6A3qtK
OsA/BYRHZyplzUtdyNlSQrGgLRsaX+18FKS8ugfSKM1Sid/nKdiuuVZbZMWKqAmk3tGpYyL9Uilo
expJGF1un9FdU+TcANoohHN81uuzF57czjLqwFmc5dqlOr7FJlivW2c+eGxf+TJWRfAA1ySlcinK
szYl9atswB11oHqRbNkbYfdDj0sx+VFtKh8ro7c+MpYRf7m9wp27DuhI4gVkFgkydm224ae0Y6TV
waRV0BXMA9FFVPW/8R3lskh2eL6BS6+tjEjzkvpyTsqhL6+GpeiBm7ia34+Rd/6NBUmMAC6MEulW
1DaaHcUzQxakq079YhRcUqppNnRDt+3sHQ3qTWA4eezgTd8uqafUHedmDcFXUpzdJv1vEh7AlME7
6ivtWZLDeZD2sSBq+euPB8+wp1AmqQJbW9w7F9CK36Se+jSkVv3WJ4ZDSP+KPQL3IEGja1MRh0QZ
HSojVp2MSDmP6tVdJt7Szszvb3+/HfdPQ4SBdw4FMzLbSUuOQDJAYl4GUWWLxu/mXE3f6cR49xkt
zORUO2794+0maQ6A+JIUwK/68wjEGQkLRAO1G5Mz46Omn3bT4mtoZ19L1z1qku9d6V/tbSKFKQ/Z
zAF5UEto5qmqe+WUTvp874rQgK8hjq91kx0xHckt2r4IlDI4/Bov3iuZkpLn2urUpgx0pSzP1MTV
U05F5bHNlxaiU71+imCkOBmTrR/cvNfLZY5UyoeQPjIF72yW6yRWa9ctHqyEauw+jxYjGHtmPoYo
7z+p2djcOzpX5faevr4ccniVEgMpMnN0W/I7Twe40gwQNPBPgz5EqTxM5BG+DkPEm50Yp5X/UM6A
ZAlz68shKiIzzjKN1nyyvnbDNPuTFRafitapDy7HT5L79S5CBMpsCX07QBaMIq9tpZadKwsrA5G5
9AlSE52b+qVSZT/yqayYCEQo+NR0RdSfxKR174Cb89hmjJ7pvFVR8sMOM0gVXBNo7IHje/1ikFQT
FuIoGH1xtxe3GaqmyEybz6AY6aeU4txJRWrly+19fe0e6DSBjYDYmhIBnFLrD4BeZJ/HLoFNqupM
iyeK5dM99j6LrP6uj7170D7cWxQGydOpFACblsfsl2LBMtut2VDhDFy7Ny8tI+DNe7TJ7SNuw71l
yQFaZj0hMXlV3aS+XS4cnIbh4wbisT7OMx+caeSXXhc9d0I5qui/5jdkiockHo5usEEc3c2phdZJ
peTGqXXTOLqfoql6Nqu5urM5XufZtJTM1yddecf0iPnZmUOmCCHT6t6FwhM/MtvrgjDzqm9p6dqP
XR+5j32X2v+ZRWV9qZvYRE03jV7yWktoXzWHYJzX3oxfj4CuLM5C87CdAHFCUmbDTFrmcPvS8RUv
Uz82i54/GIhvPntOrz6V1mx8nzXFO0gu97YK4IJEpxH8QfO6PhIz/FuTOxiE1r35n5gi79lbmvKc
uObXFvzvUVVxzxyQI8Zv6ThKAPPanFEmXqi2SRfMKBX9UyrWdCdQwYALwnB9UZhHxZ0dx/mT1MzB
axLEbEv6SWmbZT8oLUQd+vAc963mUz0172t3PCId3nkYMCWzPDIAcq/N5VLNuFczxHKCzmqH5eI2
oj6XKjnCQwQ4/CE3OjfooiQ5qOzvnB3gNVQx8aLUNLddGG2k4kC3tgvSPAq/dCaTelcG9brp0TJm
t6Z+2mU/kjbtr1oNQvBy24HJ/dp4cCJMasSyAcS7sClyll2Yu12lt4E6CvE9FSZk6m4xPbXaGMO4
JoyvcBKUaEToY/Iyl9mR/b3VM7cANI8yK701ed5+8Whet4QMXndd0EZz9r1Gb8N34iS+bxwlOrlJ
unyeazHe1ZVz1HHYOVlSdZ10lE/Py7xJKRggtLR+El1Qu4oTNPYYfdDVKH4EspB/vP2Rd01RjaGJ
LSuUWwhPz2Q0fZMKCpgSBeNiiUxfAN87FQkY79umdu4ntR7JN+PKkui2NVoJjRl92DcCoSJHc12U
dux5kS0gnlo/F+dOj48S3dsmAVCtt9BNDdSYoPhEOdmhO2q7YUI2aNnKKVmU+WnorOmtc7ow5f3f
IkEjrC02jj2nihK2gNWXJYjslq5QPy9PVmYcOYXdxcm7Sdf3J/PV2tSodFoSmhlErdlgfEs8kT8t
Q60gTT0nIKRyz/5wewP3LgTCIhSzSULxRJu11bFdq0sCiWmsi8QPq7K694bk30RP2g+MQM8PTmd5
z7AgHE337MQWlCpAkkp9DrpTm7gYjoOuM5K2DUKR2YwUFu0Jcq23Z4lMpVGBkWgg2UrfONm5KYRh
k2YHkVr/WZX58s7QtJBxzbk/3/6QO5cO9T5apVS4oOfYFkC7rq6WaCCNskMUJuHma4JxRCsC2tsj
1M+OEyX6YVn08hhJ3vbszVnTO1CVRdAahuhOk5Y2j61g/A9iIKV7cGHS+hoPY/lQmmX2lAoAdrfX
+hr7JFtU2KfARUbM5V8f08V1BqeU2AT++ISk7/jPMFDFa5TKvLYGhRottt1zRPzjl73tXYnWj4QM
d24K45SkrAQh/IZXtGKpOk99gnS7WYz5xU7N8f3YeMCTp3NSePnd7RXvnNafVUuGzbkqYCPXC4YO
vZvCjAVDXhE/5pUdfxlElxxY2bmMWPlZdFItEu3NG5ELLXYIOVgTEsI/BjWzfc8omneeU9ePGcIH
L8QsNVHfcuR39o4UIR3z5jgDqK+2Yd3kzvHYqhQBIs26i9vaDcqUVlKUpONdl3QKPTVND6bFqC6O
O+Vfb3/evc1k1JhmluynUcBcf149zfKwNqkJpJqx4HKc7w1hxQUm2/9UJdYPcrW9q0q7B38HWJEw
drOZIHnMuExwCgvHZvKrruwe9DJLnheq/gdX5fWW0nXHCh0XnbhrOxxbuV6bDg10bN4Yzh9j2wpP
BVIaPqg96wp1ex1EScgEVMgPuf1NtdfLlBkVab0JWRC4082eNmHUiTiqu8CxIoT+sthKzrpQWhwt
OuC5r866eecso3V2lMFtzqozZ9duKMPsklWx6at906a+YhcGDIEKMz+DOfZ/HvxI+a3XASG4XwoU
CKFTMSQ8Wu+8a0dplYwQibZTND/qi3yJRFb5op9KCLDc/mmxX2jpB15kjrGvTrZ1lxjtmyFsJBjg
eKA4kjPotELWPwNqCbuOIgH9VWXY970y/Ig6pLzmwcwvGjSo5zRcjmqlrw89o9pyWkTyUzGII//9
L7FotOhVEoUdU04o0qRnZZkGzc/h0VSvoNdhhPT6dk6vtz/460NB7GvSpgPWQ9dsm78BKnOMXJBq
CxRITjQfo9M02OH7Ls2tg+rBT8TCem8dklMTd8kDTCdks7di5kp4BVRUodKbKBk1YbH4XWh4uq/V
8fjQJ7CSX9GHbCrfGMHCnIbSnv5aWmUwzp6RQu6iLpb7zhVtW5wURww/Rr1FmUJxZ/crbLj1fEF8
OOr9rlS799WQo+l3+3O93iP2xuKDQSQhO5ubKAVkbxXmKYdSpLl6MkfbOYGKUv6LqjhnXHIoPt+2
t7M9ZCeEEBS5qLtsszOUk/nzTtYGTmpGNnyYtfdxgfLwc2uNfLYDY6+dE6A1ckF6ODhe/sf6BNZZ
mlpz66BynqtV8y7TjdD6MWYj+vVQaBTuM6gXa/QV9Hj7QMkVlCetQqThxaFvnl7yURJVz21ef9Pp
H3Z+Vdl67LtqFb+LioQKuRjikHKJsjwbohiQX/Bq70tTM8XtU0dDhCEcXedDupTx50Uste6rDgT0
lzC14vdO6Iqn0VXUKKgq4iG/yWPayFluQJcIgrCrzqCMLNSLQ7B9p1ERloV6ObJ/dwOTX/Npqsc5
uSxxmSL3yABt9FBkuTD8rIK8/OTlk8pMGHxw3iP6LlGKWHaSDpdeaVzxOBDhxd9b8J4oF+h9pMM9
6MF9a0Rq+MGYMq2+g6UMTYxSy1uHopjt/rHUkCC9Ob8CBEGpBbQ11Sr6D+sdAmCqx7pN3TpyEs+P
0GU/WUNUQJ/seed8jp3zwZHg762vLBNIMAn/BETIkYW1PQRTbK0D3g1gOI+/d2ZTn3uIlz6UI8zy
t029vlrkpuSo8CiRAJARr02hAxA1DHk2gT42xTV0tfjRmdHjJHecHxk7OUrAf/a41mujkcepwvHJ
l2Zb2zH62QD7BIJ3Di3UTGe9Xb7pqUjENeP/8FQaRvhXBxNvFBDBhtGHfK7M4lRRmFlOjh164ZfK
ncYvPNVJ5Wd0f8NHs221f6q6aRufx6X5Jnoz/ZBMFXWUOIkW9xnKZxL9ZojG+0JJoY8j29KnU5vZ
jer3euLFsNp51lenM6LvFjrbnxutLUPfsgurPhdRPkX+IlLraxsXojoBiqn/Lo2x+KSmpfKjH0DI
wSkxul9j6o+F3yZRd0/nNl+CpBTtxyhV1H/BmkPjXXthuvjOXBKwy934pgtTfIX4zX7Iu0z/dx6Q
LAlsc0n+Ir5r67M2ofHi1znSve+X2C3ojqSN8zEe8u4rEkULdXQl7IpT3TFa/lhkmvtlYcAuei67
WLX8gnNaf1pEPMYfnNAwewgOunTJAz1SS+tDWMAjfvIIu7h48AU85K43fTX62OpPitEM35W2SDom
s9pkvlRcATg4oQ+ClwGpyiwQgMkKqhph9jHPpOy0qYXieYSnSfVFCXudrw3USC8VtYnP4n8oO4/l
uJFti34RIuDNFChDKzpRojRByCY8kAlkIoGvf6vu5N1md7TijkkJLFSac/bZxmloXwdyQ5YiLsOt
yTWyn9tdZ+P6qO3uHIVgCvaH9f3+KL8Yp1PJMiVn7yLSeLe+V7YZbGBIXzZW0423ZN0dypAmKdTG
D/7wsMs58N9r+/KwhKuW4gXpC9TIv26mZUEvsenIIwDV7Qrb6eSUlvpPJJ+/Ud8uk41Lbh830wXA
i4K/PobxeyhR87mF1wyVcxxSYW9BmspjJDh3c+Vn9qUUkb6NjZwxz+3ScM271HWawhs8+SdmK9mu
lyf+9YNTtpGUwtu8eIS/52biIOjXdkvInxgo6z4munMMfLEoU/iUx3X0eRVk3IZzeJECehIbBbFG
w36Fk0qDxekg7QKVwHfIe58WNX2yRL8H8KXWChKFGNbq4GeqTfJ50qq5KoltANmaFtcvIJQs5dMU
NW1wHGe/r/LS1qV3bPuY1I0ZwcXRq0r9qMws+O2uuhw5WTfn6ZqO4gRRcTcFcZLbkOvIJL9Xt5bD
OQtM3R0bJ/OeOCmS4dgtNntQ/my/9qUI91zWZVSf5SiWt6iepsdUy+ybCR22eFXOvPRVxLMtqngM
v8nJQOqs5aw/lB2K+lzMgac/KtPuH0t/cr60o4g/JJiKuajSlFgLLxKYlsp+au+cLMOGru0G8sFD
6Y+3TVVZcxe6On0blQw3EmlUfz1X+yyKdq+ke3JVar8w+FuuN2UbCCFt6X3UYbpEuaNHrB5bMT4w
RBqbgxU78XAyTdsy1zodg0L4SXOPFJzVxTBt+4gYPrkhOoDyDn9pZij9WOo0JzSJRIcFQYs+01rh
wNl2234run6AMk4gSpHgufOV/cBf6EMGuNGujgR62p7YoalzxvUkRbghTEtt8xKjj/EOpo0kPVlF
bGOuEtVOh9L01aMYqFqedSrV16pxcYMWJBK+MuEb0tyW/vplwGrSgQ5ph5+uO+/x1Yh18V60Tp++
2Vooh4pnFm0B/SF6A6zdXky3pB+qlBzYYnOW7MfOH/9i1USAAx4c8Zdl9Jq+cJ0we3XtXlbHOa7K
6bANu5dAGyp9bHrrYCLPYBXlUmxJKR60N1R+YRdURDnJxaKBkxPYOu/jLZs/jX06/zRO525HGPHT
B/hlDB2C2ovu+l367SHTsg9yJRH/Qkx0XOeQzWNzUr2DX5TCCyI4MVtMfg5Lt/2iiU/4r6Wvg+W6
SyPE2Xvn6d80FYM6VqndXyNUK9trEggiTAljd+aiHtTq3K2bimSRVGnTHEydxE/4t9QvGjVkdBu1
vL2c/vkim1NzjQ3pENf9mX0knlVgUvLEBrUvDXfiYu7wZu6zm0iE41qY2sb2eNHaVfm6NN1wHGTM
X14Nmwmuh9kOb8ThzjaXSeKcq2YhQQCfmup7bYfyw7imsiP6aHLfImitSd4HgXjSK2nLiB388MCG
oC101mh+DJ2o84u42oJfRnXJkocapU5ucWv54FepYom2pnsRSJH9M0ZT3W1ryjS6S7wSYqTYwsm9
JikjjIqmaeuoycWQDH4RETF7F2SS8CXH+uxX2zbPQ3mB12y7248lCWolpF4RT3lftqspMgvvygb+
JKlDvJCAnBFN2YeYhkhclaaeHlDlx9+mYU1UvuzEuRSXtCp1wstGmzxQLKqbsAnaR+GEgrI80FPy
eW6Ff+7XmiYqEn1QVHUs9IMu/a5+8gn4lcXcqLHDmpYRbk5r5KUHZzH2OQl8lR5woEkXLF0n+5Iw
eBiKJahKSDki7cY8JtTc5J5t6u7kqKFC0JSW1X47h6vqbvo9bH44JW3rddeIcTsS+FO5J5niX1pA
ZE6yQ8kr2/PUWkFa1Oasz+SfXpS7Yd1+wJscJomPp428QXIaT/W5KaexykexZ/29EbH4zaQiSY4Q
+bfg5IQaY4Gk29xvdmWqm+NoskYH5bXBTzpuaqFxa4LzroEdi4uR4SOOJH1ZyKlc4OQkawLF2286
kMYwWtwbxxkzwVbcg7VodmQ69z7LbuKnafY8VX7yYBIv/CrqbK2v9mla40fkwLo7yTGr+tPQSfdp
a6N9u3hXDg/JWvGdkA5UEZNSdzvL2u+m68aP+m/uxV6mIKFUP4WmT6szabaDvdmMHXTujL33ae/V
wtHs2+rGYPEZMa/wxzcwu9BgLjWsn9oNc/N83ZNlIQSOoOhVBWyXEQ2KPPVhmz4Z5RHfYr0liQ4Q
iff02GmIOXlXR5aHz0P6W1kdKbgHcvjEtnRNTu6L012vfun+aMJdTje77r0nUjUCfWzmMb5pcdib
zlPXzSkvaVTPZRxTPbrKj/enVTXi1qFEpbIo+VrEjJf2dSKm7qNTO+7MhTj332prRj+f5OR+R19b
+3lZbsu9Klnmh9Xi73WDqdU8wvwPo/oUVVl2FVuzI1girVblc+cSllOti8mKCeLPQQ/oRw7w4lR4
m1VqwVK+mayE4SXbCzyWbV+lufDBM29ZPsMPWB66ytu4K5XC37HVpTvdjN7EjUnSWP2FKjMkeN7L
xrFIDGTlm7U2VV2E5IFPVAeec0OZGiGjYtXv3ZkIvrFFsFvrEH/AbcRhPmqmkAjoJfiklOQsrHdd
/4S3K/zckWEnrqWuNz8fA9MNj6Wc0QOOu/HlfZNib/K6U3rXdyMTlSpnurJnBF8OzYX8UnkP7e71
WR4HfamPG9vaFMJ4XUBnsKToeLt9U3lsNoY/evXHI1S0fQbtmOftqgybrTp0ydh/crumKfNWjtPD
7LTJNx32/FoTiwg/IKu2h6lBHVEIwUl1muqsyXJ4BM3n2mmmJybK4XI0rZfYE36qq09kTbs0BZdT
iel9MiEWGePVbwpacXXqJrEBQgi/cnOTWlaHmqP1fvLkbmDxWG+98zxLp3iRn4RFNMnymdBuYHNP
TOWz43h6KASMmm9WNFlwMNIt8YGfXL6mzVXqgydHNzmvtarVzRQhnvhc1zWVXNLo6PPcuM5SkG2Z
vKU76MfBjzq8oxJfl/i01Z24x+u9THNAZL3eR1Wok3znf4UiOIJfZIvvdLkd/QDgQ9ROuB30mK5c
K5Pb0LyT3sk9qvjkheh9+5DorSH2q3TjRxqr9Hr29eoUA0/7SXqpwPZY4NAxB13QncLGZyfKmgjo
cyu0X59ckPMsLydV/oBCgNiXEs6tXpJ2moPjFAfT58ZLuj5vQuPdZbHZ+Vp6L/hUATBgb+a0zhWW
RE560L4JgzNnubxLLiYJudw89xeAQUQ+pdWUAmtaHqTtKJvcoKzKK5uutVs0MqpUMUVr1BzwrvB+
olBwLt+G8Fi6XtAe2jJI9QlPl+E5GCNBhujmb1MeZLXccx/F+lcUsdwb7RzCjvY60g+4JYaxKkbR
pOttwAHV3KamsSN7eYZrgoVecrP3MLHzbZWqPLEllSz6eNnvw2H2y0OqRbflNSQ57tUkVAAbEMzW
ojN6qs4ambJGhyGZlTdzRI6w0Km5qn3HS07eOPifowEY+IzhD5tAWtd9oj2q22PiDWl2V7VkMuZu
2a33XRC17XXncVnlU1DjPlsyNXlxZ+Utx0rv7jcy15R7KoWv1LnpVvk5cS2jJHoI8RitNFKFrDCC
y6NsnQhWnTdGBotL0JKIh/SGyjpAjA5U2p8Brpz4IJmYupi1B+zdoeK+OTGvcao8vpi1EfBDZjbN
3BiTrSj9OQ/pOUCryENQFHmIUAqiNeaPZRbxfmYsht5mgcMPi7Pa0sLVVUpBOURf29lfZNGREsRh
xLLmKgc+uVNW4p02uzMkLZ9hlQNKkcgtb/1lvh9s15pc9skORy+eu6lIFeu2iPcuCk6hAEHIyyiD
Mc53j3CLJwuTT+ukv89NHQ8cPX32qYl16lFBqrCsc3Jz4uZcxiuEPyY7U0oZRh5n3kJrfqVwDinU
wtikuVxF8GMa8A/LffKj5lPqyKn5mA42Y6KBI1qSR5GxBgXfBLTfZ0l31EnQzscRbmGUQ0SfpqJH
xsNxlmXEj6jd6edzV9fhzR7Yho+B35R37qO2D4tgbIgt2oOh3QuUidYrgkGbx2ivVlzm4Fv8kkLE
HR1BndypUZKc4g/pkHAFYkn1WHKMf9HRwg3SsC73vN3j/Y6TgbI6GBWlCQm//q+hrcon1Q/ybd57
p78LWrM5uMtF9rhWAdY1F8VKWTRZ0r66ZttkYcrVj5kqpdltI7boiW/ECwpFG3BCc+Enx3ow9pNo
NnguLYw1rwhNGTSFjURy62O4ErO53Ok+Wjcud1WnQ42WjcnooVzjsKPYmpxDoxy9Fdms4t9xtEfZ
bTQt1aeK4BG+fW3sm9ZMpw7t4qifY5gBa3kmTK69MTR+kc5B8GgDbxtA/GR3Z1t3hszZVtPHcBSU
mUY0fM3rQnhSEUsy6HMV+P1SDHYqb32JEV2xIjANDrWt+q4wQlYvBh9hCd9VQXmps1pXt1Ol15Lc
mngdc3DN5UWNNtqPZq7C8QZv+ehXldRhe6iXiXY89laRXG0IwcbDXMfLmqs2c173wVdjEQEYjme/
n/Qp9nWf5tEQI6PlN0DFepdOYDb9qPM9MbZh22VTfWB5ht+5+spvldNgHqXspIkP5zzvCXsvl5+R
XLR/n/R7Nx+DbIl/WaYkJIfuU0cnTWGaz21TN4c1a0DcWpKBJq7tnl/ZA2LJfnrO7v/QUrCM3aa5
GBOgAZiZkNTbr62sqxvRLPGEPQk2MIUBE/usnBB6JWnwPRvNHRwOxlmHr5hEpr8Tb4vItfCWtDo0
xs7J3dqHy9Og4+oLZm1xd6iNO7c5wO283+xk7f0iC2C5Tqm4MpJH3e6H57buyv1bgyloleoXf1pr
cbW4iO2u0jJY2YCuHX73q782x5bCrAUIHYI3O3Tmm06a0SmIOHEnQJg+A4TpVmWvLlq3KY+mPZR5
ZEIjC53q5MlREVMSHKNDiLAlZnbc3OV411FXcbiMyj+jYiGNdZAiSHI8iOrfHZECVY5KAF/uAfb5
z4Vgo++6mauWNqodugOkKd3SzjTcRSx/8ufseul4KlsZeaAq6xpwRS0/rEkZ8m0QhAcmlBifcQKv
fD250kRv7mQYEsRZY5Y8qMdkzBvOmeGorBv9lnFMP2Hqy8gTzwX67qaG1sz64u/uh3n9hPBE1IWg
gHpx7OQsFAbWuZIMaNIczZvicjaa6WyLaUUelCuZtjMl/ifZy4Dodmv0T2cQ8kMna/Gjb8fys93q
+qumWgarxgX6VXrYNRflIPbXjQxzPl/ooGTtwnTLA3xDROF3cAMTerM692rh36uNHgexKbLN42Y9
cTZkLj+rbVyet7QGbpmnuWlppiXXogKA1gen4oYocPaePqYJEat5KEb7xHkNhtBYZ/02OeH4W07r
OCFXqhNVmD1sh3zHuu8JQ6/gpdRle003oH9H+xI8V+ygX3YaIe51QCcjLb8LdJtVQYw8SLrxmpd4
6Ka5Sw9Krn24pa+SztDkFXDDN8+bx+oAqyVpjnKKKb/xO56ZrES7egTH2Tpq66UxBUOZQT1FtKD1
TZDtaAMavw++qCoeHrXvm29ZO7XmTm5dujKaXJMod2UsprtaVelwpP3GD9tm63ioZ5mN1y2jg581
UP9tRhbkcIOpZPKEV9nFYI6x41Rg/ZXOR+qX/sNuJ/NUtqb5jsp8vcX7rqyKcKmC13ppsy0fhgEA
WTPKvU/mfRSkN8VYB0Pgaud81kP0ue+tLjlBY46cdYvNw5Z1oP9e6AzqiqN4Oi1hXzl57Jcc5pb7
jBGZOzpu0XNmP+0e1zbK5gVsEmZchKeT640ApY0Ynr1Y6e0GdCN82amWmfoZGuej9UhWygUQ/A7i
2Nlr04OZFl3tziwf5QDj9z0ReHmjtsErqtTJuuO2BLYvlO7wPfMh2T10KsDxS2RZm34IGSH+7kjE
fR0lDS978VJJV1ubXouyXxtKNleuT+wGwCHicvSHWTSDwos6Xvuiy/DJLdpWBa9RODK9WMiKuMxf
nMG7k1Ww3FQAGWW+KuS6502JXR7Lekg6WmrPMvRc9+nHutn6FVLuKA/48YnmUFYRSQKz0iGFAXP0
3+W62rtNmv1n13Km3rujt7JD0X4vZ0phcxPtoz9fbbJzruLNFZrBUKzLU79m2XCeqV++ZdbSywbT
7p+mMpD9oQ9l80SOrPMQJlP4MjNLrXMt4+QJxXL/RdarUx+HNommfHZ8/ku7kUtexJEZaA3XsAQK
sBtXh6JvjIqAg7w9VEt54RrPyyVVctiWrxS1zedKp1yMSelMgv2fMseC+quvwEZ2jcY1YIO0bUO3
lWzuhA2jO2CQ0UoKhSyqf5SBieZ8MRC08BWzomMi4899jmZ9tDlUev+V8iR+DjubzIXuUnsjxsnL
8imJnOvObEt4u8ZyvTa61/VVt/nVa78DJN1V+DzKk8Cit6bWN7QoYTBFX3Yal+oYAXRzPTQAVldL
kpZZsTH6f8UOKGpOqM/G6KC7TVYnhrjiCcZUR66KBzg1jV52hjuvv0TSJvfKOi1DttZ3ryH3NyMT
JsVGaPusvfOYZy25b9r60fE97nalzdwch2Uovwn4f1MujeJgJMkZTVja7WGfu5RTL+VmPMrIbmiX
Y2zK+fPeDXBg1cSpkWO5qF4RLjo/GhbAjwVmQ1UwsyjfwtZvHuaFCqLYVxkwH8fU5ax3BcZX1dOg
jyYWM6mHpu9uukE74uS5s3OTcvDFRxxSwuEwm6Qcrtq52/siJjyhz6c65uKZ58i7C8NFJ0fcCai9
6IKRMPtJXZ0y5YuxqJT0rneAeuYLo9TnhslYlOvKUrrGvVlTQHa5DOBncchFzWlLtSFg92UcPxvD
4qy5T9SYUR5Fu/+zh5PxfQwxfi1ar/OoCRYcLTJRc2hrnOMLxm9zkmdjqR7Wfq+9AzujT3Dx2Ij6
CzO9hefY61xBE1Htn5cgWt2i3eIxOCwOmA/VhKebIhlt+Hns4HTfVsQv+bmCaHK/OVvmFTLrvQez
X9pMDp+ouoVrOn4siQa5kEp87zmikJ5zRmqMdfuuvTGXoqfAdMx5SSRGIhhlNf5DR7czPJV+v//s
IT2k12M46Ne0rsVjLNNTLSZ3vrKOVynQduWDC4RbG0I3yLL7JdvWN0YW6XSFRqq/pSGSP51OcDIo
6/Mv2t7xH/d1nzNqS7PAFaUdeJi4ikiqSnew25IiAlAnCTtazjaojpeG2xzE1KYHDlaRAd6sWl6N
kL1Aj6YO84uNTPjuTnVBxWEZrs2HLSztF8m1/Rzw5dRwuRb/95hWVL0Xt7y7JchGe+Yzjg9h00yU
sY0tQcoDfubWhGflWBFD/9q7rKMdTVjmOVEXIbrY3sAJ5It9CtYSbB9oP/oa24QKwldl/QNuBHZP
C86fTZ5g0ZHdM+AF9EuHEICKfJvIPWys0Ijju3MQNMEzUQ/VIHo3H2M8w0h+jxdxHAe5fAwzMsNu
NYON+bh1yOdoh2PUuVO8TySGkIz9DTZJO502hx776K4Nl42vKrGfM0D3V+TRwQU2juhcNsPI6WoD
tdL5MrdoySrlCThGIunDvG3SFAzI4e7geojFcAz3AVNBij6vO9V7CxXy6KY6c2UeyHWLTiZYeudD
D/ZMsO3Udsv0a6qUqj5Yka5kF8x1S8FDjmWwcYrWfusfu846EFCMgNKpPuia8fRWxHMg9avUUu5n
CphJOHlTBnCbMgt5E2M6v3Je/MWGKW70fgtFKhd9zDl4TKQ3NM+BiKUpcxd70Q4L0U0GH0PCd4cP
cnCsCxDDpRNezW6MrIpYTZ8qe3Ad57Nb9Wt/3dhVJpd/19fjbYVfhX6JPbNTajnpno6/CBj1KW0Y
+/GMZcpQMuR6dKKVNn9fXe8qsq2/3ssQEJ2JwWSG3xhZm30sGCfTiJ3UFIvyd5ntCfnRYTN3t/NA
PO7nluSV5WfqcXd+cNOxjAuL8bz9xLhFuR97E1MLFWUW996X0ZkiNz51HTPCq9IzhqHyHOzp/tOx
44XQQzlXfRugzrZnHqOYJopLHPfGlUg4wVsQOi6b20uED17WYimMQX6qwhmrpxGCAggMExVcHlre
DuKJWSfRlYl27bz0kT9Saeh1ihiWlEZtUJwXV7KlIngX6fdYBnHyXcdpmyznmjmpqPLQxs00g0DV
Yf82pdwyPzNa1/JoUxvUt7auu+Uh2iTm2AW6Nyy/q8SWya1VSDbOdWBMf+fSoYfnlISN9dgBne9P
8cTfP+ZuyqgAC38S/H6KWtjuY1y5jv1abpZrg1nJll0p1jcfLfba7Awsrs21txiuzMr1GaUAr63q
ZnM0ps7xnLTmau5XskSWoatXrko9Nx8gRFXyNK6JHm/U7u7N0UR90H7F2aOU9Llzqo6gnqF7paCa
7HkzbLt3CJytT5hlALYUWxQO6VvLjnnGE7Cxd/MW0c3sLvfrcbELtgj4PW9ftLDVL2V3T13HHALt
wYZt+cURanRz4Zj1FZdN4Z+sm7XP9dgHOkc93xGyxPUXHnExa8evYm7LhF4ryOyVmPilgntjK68F
2+WnjmQTHVy4ztsZYqb3igAJjCkCs89ynYHD5YhqnEcmqaI7tGmzf91kMj6jh/Y+bqlwExqmuT7O
sqoHhgjUiHklkdvmjFCq+4He+zHFvQMiczj3UV7GZfV1mcXsFSZSi8n7adreen/fVgpZ47oHT/vy
x4Yp+duqW3vjUOx30GLG+FrPGN7TpMVHJ2BfEHLZXgdNI+EMLPsdYyDTHUdhwtuR3bPmu68Z30xb
SUBvWK/tXZcQkrnSNtBGBtPU56byJzICGIwzmQcE+t7vnv04jVMCfJp0ZjjIDnr7Ya+Y/D43nIgf
XUfNYNJ4mBIOESXVxlwjgITQeTGkj4q3+7GWEaTpdjTqDd5R+ly2vdeexFAmyfNI8vdnSaAlhJ3Q
Rj+z0bQbYEw0b4dyi/qhiFbbHpXI7MXboU1wasY0rCtWSwru3bx4K3YdneyvjbtWVytk5vE+QspU
01JHXN+ZGsAysJNjXoPZJNjP6rvVHaL1qCsmXTYC7Hkmv5eLf2DwKcskzGWUqK9ScDcd7dbD52ho
3bmN24zkW72X2xWwlggPczr31S1sKqcn2bDuu2Nd7vp1hyYwH2kjt+997FU/MLJP03ytInvbY/xk
TpuU9Ve1rNCV06pqHpcprBld+ukIb3HbF6Ysi69u6ZdoX7Hhz+4v8gZReH1cLQVMH+YwDFeZ9i5m
IPlg6sldzQkcnbmsTBc6uSz35aWq6Ixzsrgwz0+odNQhtJt9XJrATLwSG7l5xQm050IlHSeel0G4
EmbmOM8yrNXPHpDmZwb7MB9Miyl1wbIEuG72eroVlhLraJDuGA63SyhhtNfySyuD8KOb2bLLOfZZ
N/68Lf6dMylV5y6ToDch5rijx5uhdI+zatITh1FanQhTrU7anRxdJAyvvFPnZfNTNIv9wv2L/PtR
qPgRax1sXvuRQzx39jbdjlW9bY811NyXoJayv1VZPFbHMjSNKCSkg+VYRqVImfVQZJxSxVT8AiEA
65tIiwks04vkyfP7pj/pKczAf2gAAWEXawq9efrrwN0bFp2HD85nJBbDfpAu3DdwtyoRR7fKalzS
k2C+ZZKyjW9es6f1cQ+d9FsyzmlQSDlYc2Rz457Q9ENPvruds/BauuNybywpVwVOSKDsad8PN/7o
AGFXHp3ciQLB/yQjo35xhjLcamv3AhaBbLu0n9ZLC9UQBv3aNGq/aqBSdGCwDqNZ6EHtq6pU9NGz
GBPfetx3T3vvxdQD/07S/BuvDLY4tkoprkcuNd1706OhWzZNUQUOOzXq1NsqujbNH5/yXgqLyS92
RziA40yX4Xn0jglPkyLjfh/SYprAoJOObz8aPbhPLZwOuwWiqHEj/8NH+xs/7/LQ/9BBUWSCKF5+
/l/0ey08bqISW+qQlOFbfJLHl5GIgXPPCP9/fxSpyZB1cY/iVnkv2MKBx+u2dkqKyYNXEKT1chZx
q8+VJ4c/eJW8Z9Ve/JIvKe3/CYXAie4dQ69ap4FtZ9KibKYhb0vSEtqkr89b08T5pPc/iRj+YYFc
CMNkUmNvBjPw3VfXbtNeQiHJ4A9s/nW3G3udcpD+4QX+06eC0Yym1cf+9G8LBDF7n7S2yQoofATO
rjDAg9JrD52JGPs2KvoDnfIf1oZHjrtPIY9agkn9X9eGD0N8nlH4F1ksv9eh2x7ECse81uOf7EH+
6f1hjYhbFQc7q/EdSxSJnJykU2cFCIh6gRCQ3HeUvX94f38T7F2WRYZOjxUR46/wXqc7RSqiO+Rr
chZA/LGd/HtYG95BpU7wYGRqiqarymcZW+8Tk0V99OHIvPzPZwkaHzjfIXcmiprLq/ivDUdrlyDT
4KXOCup8UWdQVWBpBcH/mlXiIe66LMkU5I705+Ddg/ymQslN4Ckq3cSEORED8MlWd/I/7+v0J9vO
vy+VABNIZlpQbzkns3cbzqm8mdEJLbxTtfY78xOGmxueCG8I7eo/ZUy/F2xcPtlFqxsHF9t5PuFf
X2HTzF7JmAPAK/HS+ykZvkmm1Ceqmh+gX32BviI8tMKsf5Dy/P2A5rkXhw7234XS/O65sU2VQ0HP
fohMdJqI6yqkDpNTn03TwRHxVrhe753+fb3844clsZg1A9kYAc5fPyxkEhvKlrnSApiBlh2qOxy/
7WQJHMyXsJVH35MwSTH3/5+3Px/3EiRy0dcmKID++uQhlAQE9TYrymDvP3VOPzxvQQeUutq1f/j3
T/n3AwAJL47Hl/uP++i9cUwdzM1kZMazBpGe3XWTZ29njvDvT/mnVRrR0SItYv97790HaMtLYNSE
A9RGCsXwyNxKD/3tBj/+DzfQP62VyEf5hZg0ucyC/vry9jabZYIDU5HB1vpgl638EML9+eLhx+Ae
9yEs15wioImO//4R/+lF4n9HChqJishoL6/gv44Xp3HBPzWd7b76/dfOF1F/6LIlWA///pz3UtnL
HkRYmSDojPAeC97dDbPjkX2wxRlSAqSCWMCy45rFOzCRQD4JgYHwGR39VJAgP6xB+r9GVV4ezzEe
JUwu8UV9H/2ujc94luFyUWKSXYSYteeNnxA4tzZ4G7rLnxz4/mnl4Nl48WINwO3f+2tWmHA0GzLW
ItWuOZEB81QSGnQgHy39wyX1pye9e7E4iO71JnmxIh6jY9d7BD40bXno5RRe//t3+I+PumS0+thW
YDf2boMDZ5VClWFWhE4dfseogiT0oJ4+TXX1p4zyv5cul2jt/3/Uu8uIAiPWDJqywlQZZtU+eaIC
/OxIxncEIZNsyX//aO9PTT+icLk4Orj/cXiO3j2P5gYzN93q4+qs3hn1kYWatWWn9pIdEATWnBIB
hBNs3fyHk+z9S/3PkzEGQlN4uXXfaxcbX6Np9H19TOc2/d2PY3bdMv3FGN8b/7AH/+lROCa6nM24
DUbhuzMmxni/2xZXI5o16W8o9WGBLOLjYpTzpzbh/fd3+VTIxS7+wJc0hvf7reu08msBi9UJ7D0T
F++T6leVM5yIn7u0+5Mq7v3pyeMu4lycYuAsYnj57pN5iyb4JM3M0To1HMk4PUf/EU38H3tn0h23
lWXrv5LLc7jQN7XKOQAC0TfsSWmCRVEU+v6i/fXvg+ysNGmW9FyjN3g5SpkNGBHAveees/e38VAw
NC1L/g6mdz/55N4vactFWU6oy/TloOe8K0Jjo6+FVaLMtBlyLok56bYHRXLf4BVeU3EYPk2ech91
tf0cTeNw+7dvWUoaPkWORxqv+d2D34cM0ZopF34+NWIj0nVZ3mh52F3lkW34jFpLJCPlz170B/cQ
znwHtJkD9xDX1Nv9ou8o5rmI8NMmYU5jqtLsUaGa38ImRkvw45f40ce6uPF1ewHgcjO9vVjdIQyh
NhMYpbTYc3JzOJdN1F4FyhStRY3YTKpK+Scfq/LBvYtlCkwr+EHCPd6TyrPYCuUwrQRK9EY9q7Rt
mbrYpviSidLZ1v0w3FnRnO4T0arXnPCyR5rCml/j2K3Jv2FUFjh5TGcKu4YflIHmKoSL/6yC/vCv
RKG2AATRmL6/5UcO6aRKJ4iSZQx6tbBnl7vE2DaZ1G4b08hefvxZfHS3W1hdMKSjXZDfV3eYPYtc
M4fO11BFS2gQpSzwNRRNiGXG4kCWarzCvRQc0jhrtwHMi37947/gO/Xhz6615YGjNjJJugeKjITi
7e3Q0ORUlwQjP63M/EDbLV9b5J9vrTBOV1U7zV7ZCuPUynPlG1mJjJtP2K+7LmWUgsDpx3/ORzcn
UTM2dTawCP09igcBfxiUKiPmeYjyQz6J6bqXMVdIkfElrUKLGdNY/+Te/OiaIB+ofYHEslu926aG
TJZnaQiFjzMo8fRJ7ZdRlLCuk8nuU5fhHd2EPNCtn+wcH16XsICFVIks4X0imsIUfI5osxFerpnM
D0SxgGM7ckiZpkTYZiU5Widprf/kI//wusANl1UOI/f7T7wU0Rh3RiF8Wc20rZWkpomsWCSHANf3
qi8nhaEIZrKfrDvL2/j+RuPRYgsDiA3AcXkW/lQUD8h7O1XD6QEws7+P47FdqZ1p3P/4BvrgiSLY
B9s4DzC8yPccAbSkmSGcufXNpkx8B+rQDlsAIoo2/IZtufdadVQ9SgMNnn+n7X589Q/eWtyaMgGe
uoJq733dQZ0wNakScStliXlITFTzNplMGyrU1heFCj+gbn8GzPlg0eKidFOoChYX+7v7l50M0qzD
ntV1zJAhp7A7TzTVUyuIPcsY+r//jII6UpdNmtRl+f0eabcLcNm0ha9nk3Rozba5jlD2lmsZb2Ts
yZkI15NjTVd//73l5E9JxxurEsX89v4ROCYM1PTCl7pZbKZSybfCqGQfl619paJXxyDYTNf/i4vq
tDdU0ChL7fz2olXexnJmsDObaVQeRp2+d2Mb0ktYVeNGLtQzwbpT+pMn5YNygDKAW1jlfVQh8L+9
6BQklpnpgfDLIG9pcmvdrSBjM2N/aLCg/vgVflCkE2yBm5q7lou9P/T3AgVh1w8UXBPeYg372N4Y
Zu1WYo7pCtzbngajey3SuXn68ZX/Ej7K1sMglATZBZy1RN6+fZ1yMbPFTw56IjoFzCem+lwzhPyG
AWNaR5VGPKpWNcaLXQUV3nU0yog5JFXeZwR/3zONQZCoDkW0QtWEX+DHf91HTxX7Mg8WTUoOEe8+
BKMfZImVm33RRqxmk5WOeSg0T0zGZTcI+79L9vv+ZtC7pgNLTUZWxts3Y4psxaprjixRR8/aENAL
VJqTm1gV6t/fABY+MLpRY6EXvw/DYVaktRF+MD9AY76h5H0oeMo3LDCcXZzGuDhqnvp//+0kEBfu
HQh98nfePUhY2koTEXfnG3lJr0ApussQF5PvBAhLdLLebn58vY9WYhh7tqNRzNmkQL19O+1CJndz
Knq/1wN5O0adgoe+Ffe4HxXY03lwNssy/Vnf4KObBpApOS4gLxdq4tur9nHkDCGeAr/oDM0znRpl
WRZLK4SB0oIk0H7ySX6wUmgohHWNz5MwkPfXq2xWYMbOg29MYXqqjLh5bFR92tBPSz/9+A394KXR
KQcFx+uj5WsuX//T9m3M9DrnORkYQyK/tOzawkZsYkCUOsTfoOLnn5RlH1xQx2XNJs6sb2H7vb1g
Ueo4UDBL+GkdBuvCHF5zPVa3RKVV0I/K6ic36AdvJThNuL5MeGFKvD8WMUjvmPvKg9+yaPko+9IN
ugYddbn5M3j4d6rbu1JoqYNIQAPzRTf53cJnRkjHzHgcfZFE09bQoBbUsdRdJ12irMxBtBw/5eIq
7lp531b4a4zWmS/y0IWfY0jYX3B16xAOtGbbL4EslmYEt2HQdGebQ9+e+yHZFphYtmGYip/hyT46
MOBT4JBK09H4a8jVrGhEaKJ/842mLZEIBRixDHU0DkTUFY8lSg6q2GkMnxz2411Zx3BHkApJr0Ir
Y0whAAHa1Y/vzQ/2MKYBjMkUah2LAdbbW0WWSsCoDbeKYgoJsVFuL/SlHioLiq5K0dPtLDkt5spS
+8kB7qMr05unkc0sAlLR+2XG6MiDj8LRT2TrK4ETOgX7LM44yg1fEWr2aLZ97A6t0/2k0vzgdmUE
wlyJIxu3q6q+fckh7q9CVMroA0WPkJeZqUtGoOYbdf+zGO4PllIo28t16IXDN3n3GjWRhRrb4Qiz
IVjE+fqQb1DqjMxwR8SN09xsrVrtf/ICP3j8l5WGCAoKA1l930OfFKNr0hJjezVBOJFRxKLVBtex
nYexYAUA7VF5P76N/vKecjdTYBrLbIJ23vsTCqP/UhntbuLpi9tzq0TFRi31YYOU8u/OBVUuxQ0L
oYIqxv5LHl2VZL2ZWHAwFtHlHu9d7Ka9jc6IjvZPCpmPXhWkKY1P0AZa8363L5RqSmxTmnyswHTo
80bvPAPRSoRMacj8H7+Fyzb+ZmUDIkhjEko6DVaEt++eRBubDEpYsAkxcukzCmxG/fNcAmD58XU+
eFGsPRx4VN4//ue8vf2VEOhBWGuTn/VwEHQ8X/hfyPkNnbJ+/vGl/nL7L1xEk9KYFZujx3e25Z82
PjN1QBAsDXNsq/VWdG3lt7grV6KTpjWt7+lRVrJh/eOLfvT6aM9pC06Wk8D7MKwIRh5mVQXREfI1
uBlqfFNM9OwsgTj2f3MpjQiC5cVRK719K018bwqqxUXfJEipNVpUS/DnkMQ71u/zuP94Gf8zfC2v
fr8R2n/+F/9+KasJxFck3v3zn6f4pSnb8pv4r+XH/vvb3v7QPy/Va3ErmtdXcXqu3n/nmx/k9/9x
/dWzeH7zDywQ+IKuu9dmunltce58vwh/6fKd/7df/Mfr998CbP31t19eyq4Qy28L47L45Y8v7b7+
9stS7rGC/cefr/DHl8/POT+5a7PXf5Tf/nF6/ujnXp9b8dsvkv4rTSimeQwu2MU45fL4DK9/fIkZ
w7Iy0SxkCaZd9Ms/irIR0W+/GPqvZJM7SAw4k7NYLlVgW3Z/fIklDaEPDhp9uYWVX/71F775tP79
6f0DjtBVGRei/e2X5aH698NN85astCXqgT2WUFDalW/vlKYcSnUW1OuAEYOtCJ7Hhd3KKNV2RRkb
17iSNvYIR66siDn707v1x9/y52sby3nr3cWJA0dNRA3KS3m/H8iq5OTqoAUujLvY69TA6rcFjAMP
OHC4a2s5wxgzmGKfR2F/LXV6ikYmVjaZPLR7xHEp3v08RfEPsAfdh5lmBzHwH3non/oJSkEUwY06
8O6qq0qzFMSBaXAVK/n4QpYskWmBXOpu3sqBHzaGeGxkNUZIl+SCSPFY/RorbJH0SrU+Wsd9H7rM
80BXUKFXKgru6RgEkXOdT3n8WczkVaIiThffejiMD2gs1nCCjGdMsOhDEk10sZdpeRa5To0zslGt
8tskFOMEAxPz+Pe39v8/lb+g4FN4GP7np5LJhoh4Jl9ev5ZFzMbw+8P+/Yn+/Wd/fzJV7ddlLV5S
/JAtqOQ1/OvBVOVf4dcu9dEyk+a8yfX+eC519Ve0b/Yi7CNtiYeZ5+WP51KXf+WYgSJIVi3yGy3j
7zyWv8+I//1sQK2nNCP/xOYhB/huvu/oypNZq5EYM9yfZW9vEZUrx2RSX+PqHIXTUwIJgvPN5EGw
/ay01VMUSTvTHMznGa3qpoiar1CWoH7Z3RU6FCN3W9Motxo2qMlogKI5n7RQUteAFTd2oFwrACE0
o75ixXiqjEq/lIOIvhlFjS++qXcpfqLYqNby2J7L7BuDXrTmWRv4mezEt4LxHhDHvZzu2inNb2FB
p8CkEsPFVe5JJZgFfEs3ZQ3Cq+XJsSk2zeSCCnjlKBDyFDAm68mW5lM0xc4pzgsnc/Ue+ZZcYAAs
7rOywXo8n0SanojyCDecmNy4kIBSFOROWBNGkULzJwsn4ggm9mIYEbb3EBk+zeLc6b1cBLuuye5F
qDmbVlc91MkvmuANDJpGYQQR4o8r61fHYSCxoNz6oPEkRVRHUXfH3Cq/RrHytbalbWVkmBDk/NHq
ZT+3Y+UOO4227kKonEOh32qKBHKvk9wpb6Q1GOHHpsYlEM53RIK/apHUH6WsuEtL69OcW3sjH0NS
VNWvBVbVRCH6fJyk6yIODmXhAD4iSQSuBtm7QZ455zDW9JUIimRNWuhqqF4Dkr3b6lspN+tYWO1r
rkjyqg5wNM5tfZr5YSXLozsO46ar6a3sW52h4oSrV8aoFl8tIACuCTjyJlKzu6i5wRKTukFGfqyI
6/E2HlGwZk57R0THs8h6N9MTFFLSgAabPzVXxLx2kjgHJ4FXwbABrkhxc24bVVwsfWb0MIl+E+e9
QmPKJLevCk1P7UIY8JkJqCD1tVJYnl0zEays3PFozSqbcZCI+WIS4JqOhQ6Lrp0rFSUwlLoDiDZE
nyf0+ZgiYOah1rwypNCH8WEfJFuyfYHiPOQF+4o6qzT4ZMFTkOurvETUXVb5lzgqd4Myt/QdGpiL
9tma5ktnS7qrqP1mIlLBDTtsVQlIE+xmHtAQ7Lg563uHFV9Wyy+lVdgrXTBUahZdcZ83mIpUICKf
VLv9ZEVSGbv41pLEJRS32wTjdVQye2rbx4EtwA0U3dXa7jAF2obbfNXg8vHwjN9RfE88H1n9JRli
07XK2VyFhqR/kuA78E/dH2vpFpUvQm5H6kbVdVIKvIqIN0+S8isD/iFIZEyLi3VlbxfrZH7sUnXl
RBFtuXynJJ26aiUrOhvRfN1i6NuCxg0uSbOlPCk8p5t3UxH7stOAe83LV6nRM8Pl8/CttqJt7HzG
oefJPLmKgQM0jj8ZECVxtpWTy4fSeKac6j77PVwOkG4A8KetaU3V1oCLc6VBPtmUYwU/qK2zjdYr
t4D4fKxu7hhFNDhM2Zcb65s+aydcKuEZc/CzMQXWOapQ6gXl2U5hb+QZv9okblgfwjW6XQ5bRwgC
GrG88hK/lys33VzTNUgkxn40nY5tOgRuY/CIgfBAwqjhtES72Q/dS51hutKldE1bekN7rwSKxOcD
7Mzm/1UvuIY1QD+tQJTx2jfxvouiq4g/A4MiJC51fHZEREQVkJBQ7eULkq6VrkiHAFuuiHPcEB1y
84ZHJiyQ30vKRnLGz0qtQFNU5zFyNVtsUelyr6DlcZNMSz29HR5xBx0T2MUueB8ilmdrPwbIPscI
6x5pQnMy3WB34WOFrWQWsJ34r/GhKNUN7owBvEVreFkqHe0MgLlRDyvJsebPcirthWZ9nvL8MMph
fIb7kviWkYMxwyKlxNbKEOMxZALjcfh6cUJ8k3oJ81QBiTWfpCgiWjFDbN6UxjYULR0tDHoa5Bgc
Mf2dTBTAUEPCND8jPsYiWtXGyTLhPEhPY4QxLxrnbS2NbiS3z3Ztb0Td340KLptpfAR01/tyPX6a
uv6UxMSnLcCEOKwxDUnOKbSG7pzppA2CAlzNcUK4fF8UK1HjjTDAFrzACpCAfvchj+vwDHY78mxn
vrZaHEGW0vu869+UXhOHoC7UVWmpL+04alhFH4ZwSk6anI6fYwTKBH6YjwUhbwtF5crs7yRgkPtO
zWo3qKd4H1QwoWY8y1dY5G5hHZhrOXaI93bCYofigE8xglwgEbRa6GyFpllf9Kbjt31hlNmtkjD/
ZDmw4CzrU1FU/UaPO3Ntz74Qcu94amutJDk+x0p1pUjtIS6RjVQ1MlizV0it0/fkZgTUkZhH0qTX
PavqX6p4MtwY2prHjPk+tISygQPyMrWiWTvGpN/K8lhfh4Cr3E6ZKA0UYYe7VNT6Sgsq6T4TOF9h
1knfS/1VYlixD5wo9Bz8ig9oaMUJzXp3ZchS785xDhAySJubMUqkMwgBY1f2rXyNkD36FqgiOwpz
Kq7qLCiiQ4T6YeM4wnqKFGg6rtnNOtPbdl7n0RQ9Vqph7ZyaXJt6nrUvThsERyLvG0qKVPLaaeRu
RcWt0NrgDSu6R0Dl5XNTS/q+1pzArxWz27fRiMoOTNaN3ZdiFTLtHz25yPJtC0vxJp0D9WJLUsyg
yV4lajF5RkaQdxeLag0mqoEUFpXtN8cuHfhUSeHpdpA+m3oyrgBcGXs9z9uLyBv1MGvTs+QA10md
NGSNyes7p2u7FQsFy+7Y7BNzGlZ1kQzXcghPYJDz4KUbB7BuLcf1XT0JPIWixn9uqG1xwntWHbS0
aX3dqOWLPGdgdXiqWdebRlwZeVyjDDNHr8DUY3TPhj16QYjdHc6oyPy6jC65GnWXMbEN3G41xL+V
0TTNNdBCiV4zrnsQvAa632jo3cTUh7OTYOCUsG94zhyHeynUQ8dNmBO5ZRKMpRvERul3WWw+iTEc
L8SGPwvH6Veo4oYvgwH9itqx3IhwgsUUQwxPVplZmDeYUee9agX1zeJlWHMYMzB1Yf12WRUZdsbS
vAmjMj5YkWx6RXkOrPQQ2O1aC1bwWIE9PffKKG86kb/Az/SkyVwNqQm5vfGcQs12pOeJ+zgbz8TM
rQx7+Jzk2UGaNDbqbNipzZBcug4qpSVCnZKsYlGipc0bK9wgl3GhZ+pKNPKxxAbLoqLuKzEUuLDT
o90mK2sU5bWFCu6AI5FReHsDhtbTekNBdMh9m7FLzBCfNkOSfcXLoJIDamX3U9A/tHj3PC3VQho7
Ue53ebTViiJEawb/P1SKdV2p5UVyyhPA3C3A+vs6BbdEbVXfjgMDkd68dqLDoPIQznjIPMPAWgB1
+qy3kYlaqlrn9nhFZxim5UkpU+pQyFN1zIMcSxkgI00q7w0QK2EJbYvAW8jz4EisdZUBLA2k+GYI
Wx0aTDiuw0He53HwMM+iXFlE5MI8NfM9/D3T7bvSuR7DLveht2z0VPZtI3rQzAZg38BaWUVKBuG8
mJ44VDyxSSOJILmgE8ZWtSEPGc7FQoW6G8uWW5/vfZZIsXRBg8ZuPJCMN06rxhQvYa3M+865A9p8
LAdpjWaq9Z2xHbYCqz7+S4amo1zyynNYVAle6kc4l/g6qAWzliQmx7lSx7lYyRxpIKhcAnvYW8Ia
XKMO4ldngC0YwI2oxbK5iAclqqWjZqenwohnH2pX5SbhyWjvMceVrhP3J1mkx0mf99oM1nEmksxV
s/SW+LnIc8Qeoy5cgrJYFTR3M2Vif5TFpPSvWQePCkfp57Sp440uzwclk1yqscobAHf4nXDAMjUR
sTd5j9/MKPZ6T+3N3oW1wa15iP3KxMMNlJSNgV8hjYAdG3OBjpvnFkato8+XdraBQxb8mY5YhxhG
H1NcKMdmqsmf+PvNgx826940+f7H5t//gy29hdOJIPNH7YMDjcy+/HPX4L9/6I++gfKrhVlsmQzJ
9Iy+j71/b+jRN1i49fxnJNnK4ob6d99A+5WuAKppOm063qHF8vWvvoFC38BCM7a4ihgg6H+rnwd/
612fGZkJuG9aXKTb0Dhw3o88siRI8tlMC0+V6+YG5Ou8l7oWtmsDWTWYOSKDvyPkvnUR+MjrnoX5
wTKqr1DxPveTtlc78Uwd7TCAzmdGNZXgvifnuTRMSmqoB9djT+nSfd8Q1PY5jMdhPYETKRfeLc3C
xRU9XCDDzWvCNh8GC6SISQ1btPm1pGjxNrInyRs480xVyG4bKhe1G69yeYq9vi8Xt7tysiHw3jbD
vrSV/Zg04b6RovsxFq/q970rphQs1GnmXNgHhPzBe2G2li6nz87F4vpFcYZtZNbnYjSOo5U+qZbC
c5eHh1Cv4bzk3U6pYOj3wHgC1ei8zqxuUAHkmyLJupXVjdl2mLMzp2h1F0jZwbLKoz2xc9FSOsWx
cQ1F5raYAbTSqiE6Ayrvuk6TSyJNmd9rXeDTMr8C5g6Vlw27a6Zt0kvGBmMLGP6E9Pq03Vgl0QJq
3YKnDDnYquaDaGV3bhyv4XzoJoC7EodiftS02zAczxD3WQzKG1DvyDWrLUd0arRmx9zZKyptZ8vh
sZc1347JtmHzG2ubfY9RNP5kjIzVXZYGfGdt3Tst9vg40B4mCwoeTQN4J6YCyqS5R0y35swlbRlR
FKdJhw6TyJIvtU3sA9jj/B2+pA0ZAFDCq6WWSeHD76KaULeknXdFFJDOTZmaG7PLvB+mC+y7omUI
ZugkXUUcN3Ir96YuW2VAByS6AWpRb2vDPMUZ0Js02RSM7VahnsarMMUZXYeHAXaVJ2FMAXOyEHQt
rNIKp5C0EAQ2AexrFHNN3fwa2wE40irw5z6l4AZz7naxtQmS7qXXaaEtNZvSEtKRqhhm83SDx4Xv
U7KNrBIiAsp4m9TwQGSqPLjBnxF/bCabaKKpK45zlj9IbXoFbvxC1blK2/4uAOkC5myVjsBLAJnD
jRF+myibuIKJFidsjoNuf6mzfDPaKU3hQpXwsxWFxxkfTB3Yi8GSgY2IG1KBd7JmHrVy3JlSOrg9
EctQGWW2XV1L1tw/D0FhnSkRORt15o1ig6lNh/IoxXXoF029TUet8gJOwdOc4mv+Xud2zioXBidG
NfcrPbytCggKVekTPP04TCDiUlV8YaYPVyx60VXpYSqKeq/BKCCg7GW2rOemFQcwyS+W3EaeNBp3
yJiyl86Mb+kl7kZLOWrGdNQgDgOF2cIMszwwoauBKInEVC5NUW0w2F47EnWYPTlHZsD3ERSysFZ9
Bvi3NSCtSpFuKCW9kCpUracUc2xxp2K0dINUWdNz35jAQcBTOI8awLQu0iiNgue55vaetfq6scsV
BPWTqKrtnNDXB4PsURBtlaSHTe4YW6DtXy2R7RL7q5qx9cpteTtAzeZYQ1oONfCqAcO1tgsWibQT
niFMsYUPWQCp0l9sq+l3lm7l64okGTk8BAvFE5aqZzTcU2qh3vEPmHBwsKYWntysfuIWDTiEq7B7
9NxP6tpwFRacWpL2nFnWgaZmlzpRip3ZGGuz7O7qub1XMQH2EKa9ZkTwWSq1J2SRrwKkX5vBocKc
q+jelgYq5tirU+eROmAFi/fUW7aysvt4mx8GchfMB6e4j+x76sbZm0hWrBSQ79KgXfexYPGfqSU4
reej+pA2zUY4AUyK6aWk1hZ6CP1iQvoQtwRetWJUfSUzvWVQZIzxWU5G6FGwqjwtNg9gaU453bmy
i8HB8ei6yTCvGLrcG1ZxZRHiQA8j4SlRGY5MgTBdtdV2Rtd9ii0DehtsWzXfMhi+UvXusTM4SwUa
rSRMVA6zbZa1XD8Ti5B41dx/bUtA7wBONRc67nU39p9zYkY26DGWz8++b4bi2qnw0ExBaXgmVPsh
ArCm5811SYhIPtMTUg2WXGvqH4eOf7VQI4EalTGlp8PxpqAhNGr7AbkOS8FIENHwaKbKfNuP0UOr
F1/M0Dw6BWAVXb0K8+yJ5XzXBDLIOQd4SQfyQ+keZMJgANzIXtA1OwpHnuaYt5sePuBx8kHYO6hV
zUJ2a60vPfJG95zcvkjmQlmOOOfPxBJWmThNqv2SQeBf0a2i3dMsIda5tYrMDDpFUl3GQWdnWhgc
ofNtQBG6ntS8Y5VXQPcRROkjPe2PZR1+Hgf5yU6yPTS5TVOS+MXmlrqhY70QDngou+oSa7Lugras
1lU/VnQXVTb/sHgsCIFdm2F8FWvTQy5Lr70S0XwcxE6flBtBFI7bmNY2cKzrwUpPeimu8qx+pil8
o84gRG27PzOpJrQh7laCNHAb8iUJGNa2HBSTXXtAHzU6W2HRFe4q4Q30PhiaqV+tRL3i47xn4WqO
aVptU42CnOCLCpxDd2MNFax2SZ553FkygHp5ZTe+jqFyK4Kk9MhaPAinOrN1pBDMIHdOgew3CRgQ
0VJ9q+U6lqbrDFgDkh67XutleqXY+j6v7Ou4TMHUzZ3iOj1dQuiwsRcP4Zd2BIrSO9JF09OXVrVh
PQahS4hKcqKiIYnKUfgMHeuRaL3EE3Obu3C8/JJUAZh55U1c5U+KxlEuIUmWaNvEg7hR+bPZ+LbS
n/Ol7BLdUc0yJh/tN8nRtuVMjghudoxvoy819oE8rXmXVznP1iBvdL3vSY9TaFGrnXKKq08meTx4
EbzYrFdT2u+EIZ9T4ZCHONSgv+fRtZSZ5aFdD/m0zibLwt4tdhiIUk9J58+xaX+ZFIDIVkgsTmfI
l8lKNk41fyoDPicT+2RslgiGEKalWvrcqjoUvGk8MJWKPNXpbzQVdrVI8o1W2Sr3fcvtXGjHuAVs
rUuA4Jyuq0Bx5f2mAHiEbcl41jQivEQM8Zw5MExC2gukYG9ymw683g8Q++bk3rDz3VQXL3XPGalx
4lMdQsbGNyu8RsRbEt6HtSIinR5WSsCDfFSNgNAaBw9Q0Ou2G45x7YdlGTNfauiyhBB3G52Rk521
LLaGfqzzvHPhU7p6opB+0QReFISPw1h36xnq2UYzhEpbCFZKDh92HRmc+IxwAI8Z1V6KtpPXbXst
DY7CUp+VinyGhr1gDc7mzDp36LX+yEo+sSTGJ8suni0SUDnH67I72KC6YvSBkkiIPQ8DVxKC43EK
3TBNRrxybXYxJ033M8O+F+p0Y3bxp2GeTmqO1qhNnq2O7BikVPw1Rtr7asQMzxCtRncypm1eV5QC
QUYzsYBSq4TWa6V1ps+6GK+SdLoM7LgQQsE81ae6CmSw08NFUjUg0bV2LRaDN0CY80Ccj9Bppdqj
sPxOAmA2jBtCkw+5qsHhJCMt6LSvFU7ug4Wnb67s+1a3/Uayvw2A/z0QQjSoQcWWpGaYVbqakRGv
0VfxaEkWBl22cG1JbhqKdCSzCXRcKxPQAfbw0yRCr9OtAIb6cJwaOSDJjRUfJtwqBqm4S7LgZoDa
SZEMTImM3Od07I6KQhMf+/OwmtXhvFiwiZxJdA++Ap3IELaljMIgrbtr7j5O6oH6lTCp+yAodgkh
10lO1AHNY+xE8x2CioAub31XtGHlp5N2aNXpSbJsDj9aCrZ7nO7UoDmOiXaXB+bFTuebtiD5cSBe
sZOHO7AnjEcU40vr9CchJ4MXSuNeS7LtZAwHPdJ2IYINt0dOygjY8KeEgkovu6s+g1pDetKrSqYm
QKCIegD8T584l9AQOfr+/jAUZQpviRtyarOV3M3GCimCgFcbbA2Jxknl7OCGfQu0qNsYluYDxn1I
JPr1QVsa+zofHlMb5UcW5p87KUUW6uwkIGtH2Rb5Jhdpt08j86w7Sebz7gGimteYzk40+5nBOL5W
RU+lNbLqyFW3kzMEFahYewQRcseswwHrL8P6iQyWa6eMuy0J2FTjLKv7KRKyLwg92GtNsZ+N8R4F
5mHS6F3VMVFkHYVrmwELJXxqBfJkD/Ec5GzWSmuSUzPKFHmCKcWoUjjcqq1w9iN9/TUGlHglD9MT
GizMQrJxRaKG201QV2XUAaTDt49gFo+k5j7YdXGIAxvJcKlZNGfSZ42USt59y/asZeTUOGimnYYy
sDfgxhfNOpGYbkrkd0x1k131ZN57cRQUnjLU8XUTJV8I/JwPemfscwPgEEwUlVOdtAFG32zkpAu8
wOQ4iqPyrEX5VRQZz8IAEBlbyVmAVHfrplxLRg0OmSsOCHMs0pmIgNSpYt1E8Et0bguJnGW7fFIV
GGZBHjKEj+idJQYwYJPDjNlrHrkg9zyuL0gPLsy0OV80uUpV3nyFKE/+zhzdmsULQIpHU2vydaPl
a53amhMsORrTiDBdSFm+Tsl7+RyRYuHZURX5pqJO3IgSk+60yo5Y/Z+VqKKGg6jj5rEp03eJbsUy
kUG+QaZBZq/Q68grc5I4QDg08RPFQw2+qswjUoCnJLqGjggXWTkYIJjdNi7uSGVjxhbR7G2wtTCo
V9TQa+P+q136M5kGYHa3gbYLdHFV4fLLBUMOUu22UZ/emNrFKcDb1fRvXNVqVvnU7qpq2utlvTdl
mt6SbazjoJ1XNFwPjszATlGbpyKM6JrgS3P1zpx8k9wadnT9WshP8CyDnVoBeueQO+caVMGO1C67
fhx7I/YAsD2gYaaKmU6gn5lLTWe0RA08Fe2i5oaHGG/jFDmt0uG6SAPDUwUh4WV5iFv5hHDsJCjB
IILft2Vzl1fGrZOWD8qgbNsoEq6htFvmKH4UTXe0EXS3ctorq0KO3UMM9EoVIWimfgpK8X/YO6/l
uJE0bd/K3gA64BLmtDytKIqizAmCGknwQAJIAAlc/T4pcv6VSj3i32d7sBETo2CTVZWVSPOZ1zib
cVgxT6nHj0VxS+f1fV8jjZpmQ3lyg+Vrv9JIGUhNcRI6IXJKGk+xu5TjuLFF5mzxpsZGDJevqp9z
EuPmcsJTDIBBTKOdfYxAfH6pUCm0kn95LpaIcj+t3dt8WrIjQqofr+ogvqHxfjNNzqWtwTLYU/Im
Q7XsQkTJJULunGcL1rNB9m0Iu2tp479h10fLtC5sQeEZ7Rk/BFER5B/X+qmjCSWfgNzhIVI2uxBL
RuRCUe0t7O045FykTnJRK1AIWOaIpL3X42gsdWo6lzp7t3ihdQXwHlELsZSHbpqI9UP7dgn9B+gj
FIQpztb8AWDa3jmVqwkp95XXfkXfNqUGu972ebhdXRoBYy9PcGxuJQo9TjKdgn54AF7QH5rlSRTi
KezC8KLU33HzuiioJNSN/aZDJ+tWrCGYFeurw4g++Pg82Hb0sUGy7zSq8mub8C2iaZlulwWZWXCA
WzfI5l3Yoc+v8gJ919jOeOKJcwjLGtYGstVAgjcW7L7t3I7W0aHO51F137YtGyVucvd7n83YceMU
uvFdlRxdvy1uJhFZl2IIi6tAeQ4y65QBZrcsd9ger9thFO/+eW35P1aMf6kr/7EC/b+xtgyw8z+j
0o7gXpvqqfn6S2WZlzwXlS3HAfBpQF9wqQSAUEPReIGJhu5fIMoNlc8RIRgA8T8w0cj7i9s5tBH+
hPcFoYZfvZSVRUyZ2nAn4gAm8j+Eo52hRCkpB4DhzPvAp4FYeIYSbQO1gKQuEN/VYweCZIw0kpg+
kMZQ7twh9azoGhRka4X0ZjBwuphp53SPSTTV8vanafsb0OgZw1AYFqWPyh3DgA9M2/BsLCDziiGG
CHdD0ShwCzamnalLAv/Zeq+MRvINOq1DCjpKFWifH1Pk8/EHq3RErBahmRUrDCsurCgGJxdPuRe9
HawmXy/+PM7fpgwdK+TKoZfCEBbi3Op60rjBaSRLbyA3VpQc49HSN3SwvPkDIt85hrCYXhTHGYH0
fjM5QWbU87lnP/zzYRjNFN9DooEJO5stb+laBDKr6qZOySC+9N4EltX1aow0vBp968M4Kx0AQWpS
iZmPjYHoZaqwmP7y53GcScQBjATFCC1eIJ9Ed+I3+ZakUIXrR3OMSzrWjM5l0GLNtgkUTpv2lcTN
2n1QeTkPm6BDYRsPgaw0poRBstVJYy+v8J3/bjhAK9GDhI1LWyZmu/1MfcNfIE3mwgsvZe2Gzdsx
9bKF2MrgEUBpxEPjH9J1LlMNzgpAqN6JybcoGjklRYG3LYSn5fTnGQJU+jMYGrUnygqQH+AcQaZk
o/06ospb8lknXngx4mnVLjuYCX16LFSK3RqQYnoBeoPLzQKWPx5FXXwXqreIcv48ih+8qv/BncKV
Q0UA4ZIogMaCxtb59lKetSJN7awXyRJnTfI5pBOR99fCHmIjwU4jGS8HOksU52/DEatFcmMcPzKf
25lWMt5949wV320Eee1ts7RFsWxnLCxbKAhWCnR172prWa5SFVrBU6Y1LHro144ghVFI4z/VoNvM
d4yttnwiX+f/1ShTFe3+/E3Pl8APDUvhI8QG5812Qdz+OuGWKOh25HNySOgAdmBxaiwj2gtPIHgO
X2hwGnwrcZGfzO+qqfKAdXaqq8KDn2MnZ23RgVd84T8P62wZoGlGNxBgccARBs7sB1XvJ2qKRNZv
ATsxHWpVoFVjuQq3SwvNtgoBb+yUdcbuxecms6IjnYsmfW1n/No+RDqRzjmsAOG6kO44wc6mBVTB
TLWSEMaxOkfd6GhFL7ImDvnqu7Nd3ZBQDOqO7hz/maK+eszQgKFK0FSFuFC1M87X6VDnkn6KXS0A
QzAa/rQOFUXoP88Ud9vPG4b+KlRn+q0+G9g3/ONfn19ItaYdIHXSy7CC6EDA42Z0DrJhuDHAmHd4
tU76lU3626KhqQvnCiEh2rkw2M1d/PO5oSpPY8eD2PzYrnZ0O9lrHrxPitISb/xsmKkjYFievgN2
7XensG+S6qbrhQ+KGYtX8vk/T4FzdsswBxyn6P4gYohwKZ3lX4eDX/NczrhtHFbU/95E7QjQdnRy
6tFrrelpoXg+vQ3k2venOusc6MvF+LZGPznATSFcP811mQTfYqsIbtzBrqy9H1QOpYOg9PwNaq8e
lRc60Oihprmy/tndZAbvIH0FCVEQuSAA9OvgHfoLMxZ4/aHExmJ6W866CBMwk9o7Qk1W7iMo71W/
meSat9/nqcciyC8j8e2VOTRH/U8nnhkGu58VD3IfsRjnbBi+8m2rY58fcu3ml7r0MJadPRcf2XTq
MFLL0zl0ALo7Ql5XucJKlj4m4FN0qrU+1h3Owt8rmr2YMb0ysvOtyMiETWTH6IQPfMCM/KezIIv9
sYC4IA+ZK6bxUg4zZnVp1RXjzgkxUNjRT1u8Y9XRzd+WCQJapDSYBRyqwq/CB99vE03vF3+sd1Vb
leKNRkGmfMPKrodXJDx/jOVsFg2/CcErKjkILZ2Nlf42NWSFA6ccwvq9ogiZ4aPRTz1q1IMsL2vH
oa1DtEpXgmIdjaJgcej8yrFzPoSLV6tdnXj1ltRzBk4wiOwQzs4I/S9xyP6wh4OwqTHqvVDJGj5h
15LrS13L6Z7craN+kEc0XlIxBZc5VCi/3UxSWwUw4jAdeupxafcu9OaR4oH0+YSwaXkVUOpV/SNy
IQEOGA8hDN2U/2NTmhP+p6eWEr/0MhLDAcOmJX9rYzFXbCog9+LO4+F1F/kq8uvQtur3f14vZqGe
PQLUEQB9QF6JiLbILn7+YAWZsSaZHQ8KqYB5F4uhOwpqbdkBI9FuvPRzzEQJ0B2lXuH1/80xBImG
pQqTC0+bc7FrbMZV4oKMA89Jxe4dzI/wA6L79TdcAFX8KVzwk8CvTJboWHIV045M+qp8Zbv8zdcn
XEFpLvgByzlX92i9KkU2fVYHTMHo13ejhvBlCYcukBROOr+l7hjt6FXgPfePJx5GHKeYCSWZ+7Mr
0+m0nPHhUQfHc8Dx4pFSJ98H9jTC4gDu4FJEGMPtZRT3r91Hhqh99sxJ8DwmnRsQvtLZBdACImw0
pdBDKMaamk4waJP/gFHr5VhjE28hP4DJJ32u1AmT6jhMFjh/LstkuGptm8n553MRItVNYgaH3jl/
CphxyxrtloFzoG3EdRnF8lsV1fF151qWBECvg8s1Qrzjlad/HjchcQuTEUY7tC1ok+c34Yr1LAB+
bkLhV5SwFt1ED710h4dZQi7ZljOmG9seWxMcC8bAKvZ//trnaSm7HqkCj7iADQCP8ly2I1+dHIMm
ORxKnLKB/KdNh1BJGQKo94uVnhrGlVReClcK1I3RG3rT4pt2Bc1qpdTNOfRmooiFvWDZ9cMGOtb0
mlTo7/vDTA8SmUiiRfxzdi4Zt0xpJRkjzPNF78oyiJaPq3asi5g60vDRmkuk6ejUvqbA93dzQ6qO
lT1EO+LKc/Ej8PHhGKMpcJDe3D2MKZZNOJi4eMoGuFJgiek3+kOJmO6AwWYVXI1AP67xrHDf2nWw
jrRWHbyBr0VbZk8uXjLRK5fX30R1RhvSjIx4l/z07PKSGTIo/px0B4X90r8mLyv6jUCadt7TSgep
nAu3+JTz4O893FsvqhS7j63n1Gv3yir+/SDlIHFhCiOgxHDOb1EQSJPETKWHbxFkFmsZghlqoK1r
XTRu6+S7ZcbetN10xTDLyxTR1X3h41B5/8pqNlfFr8cKEaXvmDzUrJbzYyWWxSK62OoOY9Cu9a4r
R2/dF1OVFJs5rkHQY2UwfWm7uQ43FtXcT01JHHRYqqq5KXW4FkfWfPN+rp1wfO3IMw/jbGx4RdiG
Ag1rmUzp12sOW5ixA1vWHYhGAm+fTVF1bdlLf9vZBpUzi/r9qIrmPcYpi9wJS/Uu1pKiOTrtXH/r
cwgcr5x5hoD665BImGKEzDwicSjV54ePtqdWAuftDtFMgR8gQdu/T+IBVJhwEJjCsgMTyLEK8i/R
XOkbCuqwhYLAJn1voKVFhHA4zx0mDudu2+oQ2pDfFMtelWAGaC0g1jWObpy8Nu7fbg/wq0H440kH
QEbPq0PgJwdAiQGO73OAN8YuxKeL7pADfB2Sz7CE90prqb8qL23KJ9D1UXbXeFL3n/A0Ajbu1si2
v6YD8UPH6ZcHHBKHB6QVoGXRpDsvnfm0yy0vqPMD/d6Wsr8eMGKhD+52Uf7GTaoouBzHwcLrxVqI
Cx+rFk/k+3Uek0CALWzXQh0wLmnad3/eFe4ZX52ROA43rc35jrhkfF6iabBBncB/JnuB0SkABo+M
jsqnl07ljOdxOAn/1LpLtoL1CXVdYhTmzlQPFuOiBmNT8J8KW1LRKEq7vOV1Wpyko4S6lvk8+5eL
T2qBr5OlC33y46Gwv8Ld7/ioDn0KjIL+/IV+uxEiNP8ceMxQ8AOMUc5uhGWNc4q3drxfI97+QCPW
bq8sPCh7FNLmPqeFn3gARsdwbZurP382yOtfN43R48UME8QzxwwBg31W8ErcXnscJsVxkR0kvje6
HFYmK54tzT8FORZezdqK5wlSljf54XRRch0AL1vWonkTdCgDfJp/1IyQH6LmlIEQYZ04Y2aKZGNe
tTqCDKVTuzjZUqV6PAKbBvF1ckvO7kfd6Lb47oXSqh6wp13Fp6LjPoYo6E3BO1BhASAObPQ6LOud
mlQMYOs6JQkUDJk26yMi161ud3GJaVK9H9YiTuJ9XbS9zeYuFW8LFqTHqnWbh/HCn8x1a3eQqKux
q+IjLKOSly/IS1Lc4rw0H51ghMRPUdMlQ7SrcVBkMTnkVWO8z2OMp5+KrG6oT0ncl/hDXQBeW2Bw
pcOQHzGVliwWKvhNoO/rKQxmvZODPS2fxxrwyQdsnxfsgf2A4hKH+NTw817bQQcTNZksq9DbFE2y
OsD+GNf77Zy5HV+j7hrPJJeZVeKiLko8kNvdOMXmd7IMhuC2F3lm/hvpnSNOeBHFQIFLX61hegiZ
bF29seogAHwImil17WPRKRTiLmTgJ0kBGckXUpjnk5PZXc2Wyw67sx1cSdvbl9HmHQvJOawrnJvw
UOgRkvcmIO8GT7uCRV0fk4VSC2xiI7wL97wRA7sTF2SHr8wyqub2CgI7NUaRxxMwmwT+lQQLi0RX
Ol467eix8DKqoky99gqbObctv2BiM6gmIxl/T+8bqXVV0Npd8YJ7aspAFt8N1ZfnJF/2fjtnPPQS
cChTgiO22cAvP7XLOjFBYb7UfPvAxbz50U3dStzjWF+tj5NsenUbB0n6PaA1MLzHqXOWT/nU2Poa
bagaYjmp5JjA8obQBYQhn3HZjHZjCUdYbTUyM0amDpjwk9+JzoLZn5sKpu4W87T6seQkd6rGFu8D
l8LrAd7gNO/GJlvGx8CtCoZcPY8886nfYkOVNCA4+6Ik5Hgr3dnC6g+OjjMAgBlXNGN2jsYmV21V
a5tz2lcphSMgf2kX3MYQzGLvwp0XUzEtZ0R+4kvbb2JV3bhtjOYzXLN+WDZ1ja36FYIYAdzpKQnn
4W7C4DiAWZvbip59Gk+rvu4mS4G8ofK3Ys7Rwc6Zjmh3eJwKmUOxVyDOys3yMMO+p1neO+A3c9Vy
AoEgUKUG9uaurfcZ8TIzZBy1UMxGMyBYy3VbyGmux0uSJb7jIexyVI92Rl9qurcrmXLGN6Ir10cZ
qYa5hh/AOsDhx/wZrAKe8yHzsZaSd5GTryzBymVryYPj4+Tq7fNAIX19W4G4z+9xFTVXSN6AQzoV
SapYbKEosf87imQy/5RgPpnOAWxg8f15l3lqMi/ySZ7Zt+6K/Xv+bvUAMccbio2yfBrrImOcAmMz
9gpHjHnouZ/05lhre9Zq0Rde8dGxEtDiMVZm0+eJo8/rd9ncVvGpwDs9uW8mt6ZkWHLjzcAmo8j9
Zmtc7VlHaWr2hRaSszOlkQBoPi9VgO+vrCdz280pLPztWFBDfBt3RZ8/Sne0y6PTUTSONjE2lOWC
4XK7FO84Aaf43lm8ld+EpbdCmcekzW2vk44cqIOH9eM5rULSjtnw1zZHe60nLvznL5xnZYhOgsgd
/F/HBbHzG6/y5fivEOri+AFodh46O+HNNAaHamm0vYm6Vq6A9Wc5yj3MR2F9bXuns26cvm9KOPPh
GPVv1YCp+SmQGtPLTWaNraYdvlpXJRr6U7aLqsKrT1NK2+wW1LhDLytJSlUgE2xZM3BAiS/XI6BV
lwHDyKFQ+7IlvETwoF56GswffICNg46wfp+vYRtAd8PbtS13LlpePOwZSenlCvNBxQ9Ji1FluRnT
0FyV0RQ5y5UK8x6EUkywtBi7mk5cwJoQy3RIEquO72H4DryU1ovmmVKlN32NeU4ANmxqoTAdxRyG
kjH2f/2qAkrJQLivvXHK82sWbNNd9Br04sZxKio3qIxiSHgZxlbEhsYAmK7vNgtyc8bJQblccx53
kWXt4CkPFVXU54uN4ELo6YgELJqdlCl7J7tDED2Zv6zrYO7rl1jJdxJzXL/c5SVsJgLMxprNPkIC
2bglsvdNh+jl+i2y1gQKL5eEmwgckLe945tw6TnwAsdv7qup8TpeFioEBbnSRnRk8LJdHXMXF11u
LtVmHsz92SQpFpfU7JLCTJUfmq3/cuu1npsnWExrO8ndf/fqwGybczMMQIYBU2lmuCU2sw7KVjw3
iapm/vHOChgYBjUtCvCmWrmYxlMTRRZzWVQ2QYyq8dRod4DQeU7bHkYtnb4gy4b0fsHNserfF1bS
WcF2xpuxO4DAKiWnM4oB7MougnLuXfjPcSn9cc0X7tM5bpbdwB6MvMsi4ef2Sqmu54DQlt/ygpCW
AXeIrQRNr62dDCamcJ6vvjKszbohrjFbDzPDwNL7yS1/tPKePyEs7caHdLtQdEATJUcwJNohP1OW
9jH2kHsgM8RXkedSw/Lp1PvS7S1ZPfb9aA6rOEEWvficuYmZ9W4NESGTWxhYSVuTh+Nm2ju3Y+1C
CTuKSZll7rWOuZaHBgyWPLReA+PodplKh4duo+7GtyCirphIyZL2T9KevNW5c7uqBgy6Np3XO2/S
RsCduWrzSdgWsKnZ4t2bzapsYj/Yqs70Y6aaLDSfn0FlTz7nVjB01eNLWODkZa6+yGGJxveL5Xls
Rj/JlClUYzi9bP1amWM4z8LcDFr6Jib0DEJCbYPM9+ih5kXGtQ9dGm75CSA97nYXL7FH7vYtf985
vvmSdYZSNIQVCN7TfR91KQ9zimuk5Fgr5g2Tvh75OgLnCTYRaAJLE1pt4mFwQa1tODBa30dtGeta
HqSwYU4lm7zzzNBe3iKsCXbbi16qlqEJb1D85ZINSM8crS5reRunzdFA2rVe0fXTTfu8npuhNY8u
jW2zi14AITKrA4bl1R5xgJdPPz4ONARvWVL6oF0isBcrvvcD/vDujgg/XUOzQszXLKpeAcWbC9RL
rqoqHXIUiOy8tOs9lLowvSXuB6kZTlbffIyzJOq+hfheJNsRcLKvjjFyJc1HX1Y2fX18fkCzArGq
ezmdHA1edifqSoDL730iz11Bq6f8UGR2B3FN1/kKxiXrKHO20HIR+rzDL3pdPnSo+tfNbuyztYdS
1GN6Y+8mVBFj7yZTJWnHpoxFi9j/2kIQBm6eI4dQvdcp2gDV+3rt6y7YgqGsRr1DigzcI+YAU43i
p6bJFCPN5FXAfMuKBXXH+wpKF5mqEOrJVTapfttl7oorMnNTQrpSU9QW8j4ClGNXh9jGr1C98eMS
wcujnNrE4bDLU/HWcShYqRPWWebzsZaJdLHvrNb85FeO9E9JuWAXv69dd6zfSPRN7eikOxUN62UU
LgpaFoFcBkBsxZY5T7YomPmdc6A3iJ9tIJsCEU89tDZjy7oGZAJag5ga0/1BuaHBBKzXjTn4Zpa3
OfGKlgs8eY6aX45smaNQSBzF/VlxEgeBOeNp58QOiNOoWIqnYZAC1/k6GbrU2SvSofpdUS8SJJwo
q1RsMjGI+AMmSBFPdh6rMFDQVFenXm4Ueo64zFohYGTojlJIexuF+ayiD9HqsG6CPOkHl8a6k4sb
CKEmXK3b3qRtyBuYS67Q3DPY2BZQ27qN9/wnjZ36UbkZgM+rakcr1iRlJCADR8Zzbir6xryXP9ig
HvpGsHuLRnurvksS7Q8HFm3Mlc5CIZjE25X0pIiLH/dCxWuuRumZux5rdxiegElNpuv6qbm9A461
Md/Fi5u0+kDhNyly5NZ/HBeAMBpuhFFKc+oT+CW9g5YdXcysvx7qAazpPXliAtEoKP2i6belk5t8
pQ8nc7Qvg2VizCKqzQUMrp2dynkVcrJnKEAkChvwAArSLmjLHzFpUptpecFL2EHL9/DQxGLGonkM
uTOGyeYbxqjEMKduIw1YpKgt2UyHcvSLvjwFgcyW6BiDKtP7drSb7q2nPDiCKh+ZNk4NVo2wk9Ll
XnUksjH/vsaboNCckYsIfszLcxpjDUPqdIivBEOz64doyrZ0iBQnm73GrLLtmuGkKA8I5Pv+yX0+
lnPiVhKk58BZpTElG8wJDSCnwcmW86x+PvLQjI+JZ14uVwRUch5IicIIugGYi1NR2bRJtLKG5XPk
k6vEnHneAnmuhR0HcYw86jlcTxOog+1FS7fGJBQL+G369Z4pNTham5suQs6BCyIaHBNo2Z279u0e
GXKjGYEr9+J+XpAVmtejYIL1vGOFRPE72+9Um+4aZEnTb2M6qORdPC0d2sl5ZiWInBUWVJRNzPqB
xepnnb9sU0oUTo+YA7683ygT2A9dm3T6czZ7BgeFEqNdHP16yuWFO6XJ8ijx5J63a7B6iHtI5a0P
hFZrZx2HNoYseLlQaEaSBOXftXzUXWHZn9ykxn/XnTIXIXUojEhTbFJnHFBh6eZyhCFVd2uABHnl
5dGJureFjUq8Lgt+7q32n5yk0u6F1aiu+FIo16GbsLbhsfF03DWXCp/Y4GJVkzW9q+nIJW8m7OvZ
l0OTFky67gjwvicrJs/xLhiiBrQrkJWAnKUqpTgtLSeWgtsp7cbbcU36SX5jUrPkaCNX1zTUyJg5
gkeY/miX0G90qmuRdcP65SXjeomyCQNM1PNcJHjOVyzA0iwmf8zIKtMYPdir0CN5B8fcYsLubjMJ
+xmq0HOinvJ9WxhRZv3r5xjKfd5VelkpN85Uj1geOeDL8uk55S6T1YSaL3Huy5YIxWTC6s6uTRSO
om9nf6JsIL9004KP02bxzXM/rF4kZxitIK6lu8HWcZ44tN2IFbbL1PQSjpjQOi86c1oMeEgUaOQt
UfGmdSO4e5vaslvERCY0CILdkmpzZFDTNXmQRYLAx8e+1Gz+sq0Tk8ygwkmC25VORwg6QpAFHIkv
O+8OciFhz5T56KTfOZcqjq5VLk6MgLzONZqhrZ6rB7ZUgEgKUEfE3hG7AikCCWCp51seoJxvU1zM
sSbObW+1KZ8EHdwy0Jd6+OahzjV8I5YYiy9Z1HXFY17ERgxo6BdVfFFwYhAdUiHYnpL7IugRWkaP
y+RT+TIb3NParM3yWc61KX/pppXBtwIISV4ck6Ge+Dt/wZa84tZF4hoRBTnZMBufi0chvfy2BzoF
whEetyXNdDSdtjlIeyIGYqMuF/wwDVEf3CovMTcBujMNj+rlDGPHRZQnsmGC6GHnKFyV8P0E0icb
R/QwNe46WpE8sOD5Hhptr2Y41XM439ueyTaSJTTHV+ysxKLCctkU0OIg6q27f1/SpujEtLelWQOl
IyiDBLM7Bv1xEQg3zBRNI+leN6I1iy/HnpznXY9E1MkGuq8paHSBHAY+jM5e22116E1jsQuETliY
+gU8SBG4gpdqwaQOdu3qVHG8cUfYkfFuea4B1PDW/BN+2CTRVqfZP0mDGVOwjR21qItITZP9YZVo
9h0AWsrgNsyly7RFFTHWQ+o7qJS93Kl2I38UT2eAnss+CRO5fMFuGuKsYTXNZtLSZWSuZ/oifG1C
bjNNqCtanMxoJhSi3fBSlPG4As2t2UODUdyank8xeBtabs1k2HlvmGdDqaux2evYSyz0BOXYrPPV
SxmAZqyJNChAlBwO/UstjzoskYNSCAqq7UuymE7JQEpRj1iaAytp5kiLXd5NmgWspiVYjiF84ogw
eVkSjpN+ELOpDqUDFbFT7sqZ5+IoLzCSSH0bpS4q5YX5p4laxkQxrxN+wxrK0MyEmIEkvYfcU2AC
/DpveO4w9s0PVtYIUoA8zKdaddvluVKTl1PoXTPvrbytFPW+b2tepTaxF673t37mzogrIK4ya/fD
j47CP9K8fWhr/ncuLv0Lr+D/j31w/NYakefh/K3+FxIPjFnTfyYe7Kv/evdUTU+UsH6mHpgXvVAP
ovAvgmgAcECQcZAJDKbxhXoQ239hWIRlDngO3L0Mi+DfSrgOCtW+8ZfjRQYu7NFCfqEeON5fiI4j
gkNjCXwmwMx/IFANgOLXPpHBU+AfSZAggMEZ6MKv/V5kRDX1wUAciil5GGnhvyu11T65fbDiFlUm
FSZVAqesWNZUS/uk8FCRiZzr3qn7O4WqDbF9BFjV4PzyzeBaxgvOF8unFh2QK2JOmp0Nslhv0gjj
i609iOHCiZXGhNZp3juiyj8ncIrvh8Bb8w3yZc5bUlR708dOeSVblL7CNJ0vwAhohLp0hpNKj3xJ
3Ybhl17Fxc5FcWrcNQv2AHtwT/0e0TlwN3lqex+y3PIgKYly+dgU+ILs4FXaNxk0NG/XrbX1tuAi
els7tfgq8watPtIwV0Lo6hJ6wn3uo94xuR15jg9GfM8BjsgvXtL1NuF7hLtK0Hs6FdrI7Ha1G8CI
00X3qW/D9Vq7DvQngNGfc+XHEVx5bEa2FbDBYlsuZFJyTv2nshbLZVIBLqqiZv7s4jWJa8PgAUJA
VLWA5g7JNJJfMa2BNCvIUxiS9EW14wHUe0DL6k3lej1fXXs3qLshANNQGbqcJcTvWV02ZRzs1iD6
bsNffUjpKRcbiq/eDlDGAuNbu7D17TCqbxDWKm4bWd/5BPhf2yDTcBspkcESi9sJqjpSN+jcWJX9
Ph2zINmFcmyfwNnY3s6d4uykGi0/2ov6qMsOeQGkJE9VjT4jmiHmM+d+lxTup9qn370DeI8umrBu
E2GR7U/of8OXjcSxtGiHoNrxvnRQurWVfdPDdEZWLvY/T332uczmFRa5lSMDqdLhKqRykm4mBBrC
boY704X5ETfgS1ocDTdLo26A1t4swXibDkgLw+eC7oVox8CkhOUJxhBquFw/y9uks4ObsoFlk0b5
8LCGdfkvoShViYW+/VHAl1MsoCj6sK4OZnhQKjdaLg8rJVJ8cjN5Uh7oyU3dRFB94ee3Gyo8QCx7
hb5ikQlxwOTu3RTmJVo1Ypsa2UUq1NW+9prvwTwa8Rd32qeUd7/BP0S1dRif+oaiPZ2fj7OLkELr
Cbi0DkmQM43XphbWFmjXIlD4OQCuCQuSZKxxvC9d0IPrzAIodW5sHcIBFnlXzSEtUFSWEWFaLtAi
gDmTAapq4qHfzUl4gr72Fr0W/h7ZlIeyi78NDos9wmx1T9pxJ4VC30o63QZsOGJBjpWu+x4h3ftV
URra1lboT/AoLAspHEefuPnzzy3N6Y+970JiducZKV5y7WMZoI3hV+7blkLrVkZFi2OYk0NfsOc3
ytf1oaqDRxAUAPNb7X1xTTYAk2fwPvbLJFhAuPfkmyUq5RYxSCRumwX36dp17nrkFHZos/qs1QVe
vmjjzNBPd8qrwOZ1YqLwu0zbNbLcy7TH5LtEYWhTSKzovcaN73Hz7DcUwJx9v8Bizy2EUojghwM1
nzbdIplIdpI1Q/zoGnEeK0JwZId9Fr6/wCe8nVd1yYMf15bYrQBn01sb2YGDv4iV1ADP+N0I9MOn
SbKLZJioO01ycxl33fBhSb3knV6W2b9DrFXtqTYgo2DlX0p/nahJLyWd1lnfVZglviMiEMXOm319
V2J9XexSZ3FOK0HgO9omyYOawvXkl6hSRFS0dqUflpeRLYddwalxCMI439aLtu7nCeFvmj81YtOO
j/3IQmkJckkTH6e1ACE+a+e61ciqbPEIirf8ujmKWdNWlGRoGzCpySXAb323FCiGc2a00zcxmh2m
B5qrjc+dEesm+U4GJsu7JIXD29dasoMDGbxDMGtwrquQSPs1BM7vlxtAL2Fwsy6sGjDev15ubgMV
TFCAPuDffSvpEm66YNwjRYhAo3sZpM24oWFLvzhK93noDhsJ4PNQ9g/Alz+UDXl1QJHh7qcI4e4Z
avOzMcMP6stPCByuXM+BMhwIYHtc4c7ZqDwwZdRNc3EYrcwDApF8ENX8uLaU0CQV44vJWR8AN7Pr
m395LMZNh04JhGLrocwDo3BBbNkW47ZtUDbDdGTni7re0MZ98CpTKxhGY+CNHupQXJrF8+fhOwYB
dj58TDdA0YHqt39D0cEOH+g5+Ax/XBBb67LLeRluKOY/RTQx6WcmD0Hc0n4a0C9x0aiqbP9CoADj
6W4/BuWRILs+AW599kohvPx7s40zvM2PacVD1KbEDkgbe49fH7ZvBYjggsM6hCjRbLVsHqsMHSO6
LuBFUb6hvfsMlvu/mPgV7xYD3frPMfHmG62Qr79YQ5gXvMTDgf9XANuCkPdFqpE9+xIP8ysghz7e
q7jBCrNz/1887Ll/efg8gqaDJxtBESLAfomH+RW+EHRFoHYBggV6+08CYqMi+cvq9uyQk8Jgq70A
1g/v9gvMvxtrtCY0qs7UP5HQKI8SAbs5SbY+DAl33mlx74bBDnHw2zQqT/WkjgwKXVq0AzPnpgjL
Y4vWfbc8TgaXTJO94czMSu4mhSE1qT9VzEtUcXax99VXnzHuBj0ynqIs/SDL/v3IAZR0wSHNipPT
Q/Kbt2HRHrRcdyrIt1aCOnChEBrKPqT+sDPs0rWlL4A4RpJXUNS9Y6G96/ICNb9TH8z1JjIyIDmx
HlRHVFeb4sGzxUfK4vdrlmHxZu0BB18F4ojA7gb27g5sF5qrr+GUz4+N84k9O/Ui1LUDmgv9AdWX
S4kF7BzcwcDZT504/LTc/uaAPYO+ifNPOktpZCfLTEsjzO3eWe6nyXkFXOf//lUgftuBgzwoUFmI
22drJLQaZK/n/hClN//N3pksx41l2fZX0mqOMDQX3aAG5YB3JN3pzl6cwNiI6PseX/8WGFIF6YqQ
nuqN6lmapZVllkjCm4uLc8/Ze+1QBnZlXU8AaBXmHGIRy1TZuQNVCylEvC/gNuUAPVSDOdglMx8I
HQw9iDqoIFHX1AhGd99SFMjKHfPiRZBzzKI14PP7UZND5ACzVY4XWGrx8wJIQOM1ytANIidinOqN
+XKcoS0R4HHhL8GlgKqPNyBqFloWAyk6K5mu/PwDPhUX8gnzASjY6ef7eHbNf/4AcELTzem7alXB
moE4vR5eIl/GOXtPYPQmphIElSMIvKsSb5HxoSQqRlBe3s9fx99+Dx9exnwvf/ACoR3H5uTzPdAO
WrD7L0YIloqJXkX/VQLsaSVx+o5PHi55ITjh+APbggZ8TyHQVo8Wnfyrd3Qqgv32yeK8tJGMEth2
Itu0AwKikKlXq1q9CQp9G0Ffmh1OAI/XUnBf2Sj3Of+Is0puryZpn+cd2sh7hnvOJPis6Znm3tLz
nr3uV6nZJ+r5H17aLHf+8GmLGhpgHbXVCmACQQOQSWETxS2VN3RMHzdUZ0hLqfOv/idf8l+fyMmG
bEvD6KEcq1YlXgY9zxe5Gjl10a0SAOs/v9SPG8e8rP+61MkWBbsa+3XLpfC30OuAv5I+/r9d4WTn
CNoK/UTFFfrxsTJvSCn5+d//+zvCxiHHu0CPd3Jjzrr+IjLZZFvlshlfWpPVwejW9l5+fp2/vR3m
ppWNIYxn7sntEJqNPaQQFVblnLjVrQuIjNP1z68hxN+uOOx+aOgVxNSn3tFa9zFlpaw4cnTY4fpV
MfKkC62tOsluE8tuhljRmqZFm/YrUJm1zsTAj0iH0e4GvKV+Yb7RHroEZ7ywGNIuoETcdg1sZiOs
sAGF/KgV9pg7uw0Er4t0uEU6vhFJhvIndrIguJSS2k3beJkU+lqG4tz0yP4gWNoTGokXuXyVBL9v
YiIv5DMl2GOXWFg5nZqmZ/i/6CcEFa+1uFVyZ6rABNb0RWJ6T/YWzSmjQ+7ukrtGsh0i5oAiePQs
IrbwYov9FYKe6Xph41YIYiXlTOuiTQLjq+nXBTnueZ3s1eyrfBYq+XNIsAshlXeGPl1b3nDVmOtG
3ffhcGRS/xZBqQ2kHrsxnaJIvg46PrgoOEcPtaoD83zKK1cEwSJsbVieUOkLk1jdQwVbQ+ofK0CN
ksA33OtrxH0LwL5OTNo2Fk+WyAFi2T6u1Yu4fG0pIaaNeWzKl3haezwb57fQZ/rKU+BbSVd0jDLj
xZ8eW4F60ObhhFw4PXhA2Q1O0TCS3Bi86VRUbt5HS3IR5jzhVV9HO2we54TyrPvgFiEkOOj8zLDX
agojui0d6LW7aOxXapNfzMtFCl/B968GxqnMl674elzkHE7LkyIdddfP9YsxUF+tdliRRXHdDyAA
QtmcJ6XxBWamHXIe0Jl+v9e6/roo+01r1gw3r72ABL8RDl/tkqu3bKFBoUM9T2HTkXNDtbVhCrjo
58dDyLcNytWElEpjllFc5Q6MyPTmWUojdwzYx6ERlq8DP0Qs16JCSGY9N7bEZITEGJs0i0ZsTf88
5y7TzWAbRTAcGT31c7z8PvOpQ5udkP+sCCDIRlJLuzRyKroiKpAj5iPLNE/dprNv0u6SYYVLHWKT
RlZT9jXtsxpA66wYUe/zdtXLhxlzxnDZgVF1BTpyBRvAHWYrtNYRiiZ4+pHdg8hzAouUYx2r/Gyl
Rh0wQpv9WN3ZQeeWCYTrPNlXJu1NlGchfP3MyPf51F+hArhIKWVl8QI77AzczMKkCG3al5ZEgTSr
7jQpcT3ztgOrmNPs9fPnZvzaCzrH0LnFEG0qM6MQGh2pqq9VhKaBPJHzgMD20GLmqqNXxQNt2PA8
VJRlyMs3UYM1/hoTDp9DsVYMKmk73A+SBIozX6ijY0w45ohmSYLpokjiDfla5ylRRfSCd4OfPRb8
tVZVyTNlCivxCkDQRgscApd5XPM59Ev6VyghOmingTtGd4nO2aFMN62UsiD1VVyg5ygONDKXgSFW
ec8UChFe00Q7y7ruST30ZJ2Rl7nuBg+dkrqspWoxF5NqTRRTcgQptu37FnSltgWbsgyrbJUYEjoz
704T1YZEHeJ8+tVkk2cWLMlXXIpyuLBH8zKZm1W5jGSW/mDBVKtL6y1hRQtpTDdTbjgViOD5HcZW
c43Bdd2pj3AUl1F2rSeLmC+HGS9u0wNT8G2QpY9WJR3Dpjobau9CJao68vv1IF1IYMxKMnLr6RGN
EJ4JQeO0XDRjtez03uEeawoIlFxIKYqVSHuElMmqqsVG89rtEAIJnLqVYAza1fS4c3tpyQcKTVeD
cdcbwL4l1HJptPEld/J70ibKpSXE2ovN86Dy7202KCluLlL1TR4YcsqHwCYEDFmKZMwmoQus+0dT
7fZa+air/lXVDtuu2xUW0XyjvZRALo1qRos2WcgZfsBigakfuioXjwYIt9FdBXEwUoLzyuguFTPd
TXG8aXX0xzp9SynZhvV15X/rMfxjV+PU/cY5GGcn/yFUF5MnnKrPZZdEDzRAwFit9DA/i+jnGiGb
gVo4uWUTl5as0owjoRqRbCcWUhu7sCqWwgrO407e0d13Kqs7SMFd3Jt/tj/+8aX98Hg+eWUn5bcZ
W8hoc16ZkVquVnmXsocAknmBXt8hElkhiFs16LZ+Xhb8UHqcXPWk9NBacIzMhKuVNIAkFndNi2BG
TRY/v4o913ofu1zvHztNOjZmFffxOxvkQ7Ub0JOk1RTz5kwSploDsifVdtscWrlaguJy4Rghcgfe
SgEQBTVeVoGIBgZpaT34fBUJPFMgpB3QcrM9V8nenh018xkdhdeC9u9CtOIWYwOHRoiyOgpW/mop
v+ow/5CqbnvyCq6a8KZRCC+wfRwvCnzVZbfROBJ2Vo8k1dEDIvPyeKmIB6D8mqA68etlW8ArtOA8
BPq6NsZ9pTUHYU4rS/saxv4hkOrDfM8ZSneHjvgB5r6rT/6B4BfId+kOg8TK9vu7wCCZx+6PdaE+
gjF2TNiV/pSSnjKs0nG6rglDDLp2k43e3dgbD0njMwcQZ7JarSVVdRJOY4UZvQ3AldvWcv0U/i/S
+xqqKkmLC3IZkb9qzs+/uff26U++ufcj1odvji3Qq0Y5mZflXmZPDKprIa3mNo41WRcdn/F01561
db5m7/XsX1TGP/SPiDX+sxlFf1fop7CGukQxQKpfRTbRug4BdmyDfZjqFw295vc3+u/u4y+6jzb7
0D93H9ftU/M1fUo+9R/nX/k+j7f+UDFl0miUGa+zF3IE+z6Pp5PIlJ7eBv8XrNz8T9+SaRXzD9qS
sm4rdCXfO5D/3X9kHg+izLRgc5AvhsX9t6Jpoc983ngURroGHRWT1yY4WFnz/vdh+cZ9GqOmz+bo
jCFcZu/DtnnsxijzIIdIT5p5JBdH/ps1D+lkkxxUxHjHgfkdOLDKVeeRnhgyf5G1JFV5OnlRamwy
+7OYAno80XsU+ojS/D51cmaF6gT+fhQFg++xf8wjFNZABNBe6e2FFQoGoCCSHaHJx9jqHrIUKrrt
9YC3e3xjMYNbc7C6ZTlS0GLIfdMZky99NGMLdDDOZBbxuitmYJSkrzgDMvSs25FkFQu0bhu04EDr
97mpMo9Qs7r1STajhzaPV7XQ1NxkHrk2dik3LgySLFyDkycT0VTil7EpmosRg9OKfway1A3jsYgw
My20GtazNw/brPeJb+8xEGlDqGqFsh/msTBm8gzWWHHWvY+MLUTyqHgd432ejKGpPm/fp8xZUObr
QKv0x3IeRFfzSDpiNl0wo5Y96kCMGMYaqr//hteJWXZh2/scFpvTjmD1XZuZtxVzjFTg2i3ieSAe
zqPxfh6Sx37/4KfhTtTVRE0k9Fuci7czWG9T9rK/y4I23daZpT7lVZb4Lul2wg0ZGD4mPc3BTJlU
LGFxV5/pQ/JF7o3xVTfL+iIUibGtFWN8yEupfgZm/SRPY0ZBWQjotqZWclTGItyt42lsGc2Ydk+h
k0JA4sQSbns41pd2EjAw0yH44lKUFgaYmxssSKFTGLW0CO2MNoyaPNB3SrdWDICow517bgFleWWs
SgZDZcSvJAahLm3KrlWP0HY1adcgnm42hF40uK8YO154fQMxhKdjfDbhStSx/3jEEw+UYmB2ZFwH
g19mG/SRXnHvWUkMPp1S7SrwmYMu1KHpF3KPeSrXzeZi8nXtos3aKwQvw1IHyEjQFy3BagosR66s
e6NP9rY1cBjVRoeY5Xu1QQSJ0J2UOaDXWjVeS6UQ1zFRoedmHkCXVwitlN22HrEmyYE5jvcFaIfy
oSMabqeXmrVpKqa1OqlP94PUh6uQpM8XbABR4ca2NFFWxx4jR75A3zfGe5kx/Wro0+Y66pvsIk11
7wZVJ0YpycxoEA+6da5WqN/ayOpgz5TqVZxXyeVQh+kDjAztOWlzGcjRFOF7bMcov1RHItedLNXC
FaI16T5PjeHQYn4rqGrLhns/6noMvakUrTskpJtCr49VNbwRUiI7Y5/PbgbEJoZFcBAnJ7A2odae
hZYcLoIgvUw87yGWB1fqSNOR+ssyN1tmISLeGpURbkpoRAijB4d+MWl8HUkg0fuBjrQnLeNYnCFo
YoQihhsFnHrm0cIzK3WZpf6qjXzpCiTvXo3qV0/Wmq8NXdBVy/mXo7YQsUfKhFCCQLqNa8MKwovK
l5Kk3hdQEvVx6feYw8dlDZAytFeG7qk2ylnsh3c4888n1EUvWhXHr2DPjQc9z4yDVwfirCwVLHnN
YcJK6kBNwTvZGANCgSnZlKVIN3DdKCs1+l/HKNRfmgYDSjTYwIK9ggjwjmJJ0NTw/ICAwsDT9pl0
ZZT1aAAbB9wq2B93bQlOJEHCcWFbcfAlshvvkvNMB7I69XfMehICmInxokiRjH1KDm7J0U/j/IyA
qMch6JnnVlvli2HInlUOf7aMmKEjunDRFi1n/CHcel51TfdCcWtbPurTcO6hcXZ75CqOhqEWCv8w
rKS4jM/y8ks5EFqB5ZbeWNKcZ2Np0eTxaGMERXdJ0grCQxRCd6kpk2+YzAHhuE5gISvRrO1tCNJB
fsLRXB7o7numma4VhayHpZfC/a+ml0QXx6GoDcpSre+2nDlVlF6B9tZB2ZcSIhClthuP857p0P/e
TYAHNvqkoLNvNch4cr4Ns3BYoMttifsM8hsjLldmSM6RlUgZIcby8KpiSKElVBsHG8P92dCE8ARs
CtRqzG80w0sczuSNUzC+dsfK7CnEK59RHUHWrN/CUcK5g5818nVSSflVVyMtC4fyQZas5BzVuwkp
3n9ln1oN8/CkBE30nA8VGdGtneKvCsrpulFsimcQr7BUV1QHJCx0yb2PL26RC/QpTOlHZwCccvDV
Wck9DI2TqNOiqrz5JDo+NlMKD8j3LUAXibwypn6dmknGuaJZe+iil0FqI4UBz1ap8a1IOn9dZh1J
MGU5wNuPrVXNs/KGLM5bT5Sw+CNmi3lsXnf99DB1fXxNt750PdF3F1iX0o3oiA7JhzZYtbKXudQg
SNGF72hVtFZC0jRAOOxr8ARLBYz7OSmm9ALDYdw25FydB5aqbEhjBDoveI7JBEIu6GNg57QJughH
tH9gXNDidDL6ZOloyS2SrGYEbhh5l7Gn7ONZhJS3NYYUQVYeiQXVOQTaAcMxG1M1sVM1MRrEYVpF
rXiYyDzG1yaV5VUwAB7nAVSreiToggaCqEctQM5I90aBjx+YnmzeSYkfo7CxOtXFQGk1s6UpuyQ7
7jJT1JWKNCtOsju2bo5fxgya7xqY3KGULRsyBFbCU5GwdeJeaVSyoOpgM9j2TjXLIz663lG6cafl
ogLWGPAENHY5LnYDT1VW+W4kp7iYw61fZST1hRbcflJJI9JP/fCex+oT+rZlhDqfwOoYhQ3Lwhp6
h3zJilrLWI4yQPWJ1MzMC84NeyTnLVzim1/UXfUCnzXY+Z09XEt9cKAUvQoJCFoFKDQ2UpzLrgpe
niKKp53hJkMH8N1EV68RsftCfq1yXYA6NZO5TguidvYd6Ld6XwChIW6ZTmhr04Kijar29lfdbrNd
q9RsMoN4GeopXUHMqY5S1XY8RLymuCzi6AIYsdwQ8CC6Xg1oKI5hRKIthfeyaBlONIs8D8JpV4EE
I2XAGvKYODHmCbu4rVNsk5oOjXIr2U3f09D3SCkQYxB1YKr60H4ZxxrT1b+PS1+zhtjwXxyXGNP9
82npv6r2+dNJiZ/+LtSw/4ABK5gkqSYYmXf6+beDkkkUp8FElOm3prG3zWD07wcl9Y8Z+Qz40EJG
AUOKP/hduKwCYWfMz9QYjJMJzul3hBqnKGV9lmigFJm5Yvw1FPWfz0mSFTWjKcWmm/VKetRlZHmL
afI3va7pwTZV+nRr9GF60+LaPoOG2uLeSs3MKaQpvgkZIJ7JpMq7fiUvSzEXkjwBlMuCSMGZ/2nr
ZxU5AXtYduaV2lvZdQfFJ1+pRvU/WZj/d7L5y+5r1bTV13/tnor6X6s2e31qwjz7X6CiV/h2frIK
Mx9Nyecj+/wb31ei+ocN+I9ho81AwHo/l39biQbJrwYdOlaibqkymqG/ViIHfYboss2GCAFXZrn9
90q0kNDbNrXoLGHADiF+ZyUqLOlPrULk+RZ/gzUBv4rSeP73Dyf2Ke0o/A0CHXNNZkQth/dgApJZ
lvGS282zFVrHtkSaGahxcVZ3M3FPoJX/8In9jejllLKnc7PO9yNPrpmJDyft86ugQOBu7C3htqDq
z0H+nlkZFowouhnmkPuI1GsrQmwEfRqbV9qvf3H908bXfH2TT5k7nBABGiGfr2+PVaHULRr6VFiE
XaHT0hwq9PKySPWAWlEmX2bOnp3imWUuF25olUBcSMztV31CD5tZZKgv/BLbHof2KHCNkkkrLn2w
GklRfOP//lb77P/3207wJf3zbec8jelT9q9tPSdn1Nxu74+T7et//sf8e99uPpOkCxjSCoIC+/0p
wB327eazSNVQ4YwLhVuQrtWsNvj+GOC3dINci7lJbnMD8lvfHwM2tywrdOaTAZNFy/c7N9+PYlrE
eqw70iDmV8FT4fOyy4auzzJi01cdnJw18xHOwvSXscebK6UeaCZhF/wClvLV6lX/YMrDuK4m5FYA
nqBrEW9s+7m9kRsi1fxqjOCshJa67NLJO9SiG6j7IkAk3ZeEg8+LHYzK1hhE+ou7Vz3dQ9BHQxVm
n0JShvFHPnmaBWUSh5VWyXhEX3JSDm9NoqHhrfcxtTE8V6JqxnVA+4d0LTyshFIVg+bAZuk2QVyF
zCWnYp0og3FRSoN2BquR849FPPNCSbr2ukInfzVMxT2uul/029+JkB/77ZiRbF2gzkRxMtd9JwMZ
1YqJx2WPRLIkGwGjiOrGqv3hSy7KrnDsSpEdYyhwiowiu2KQTjZtKO8yHMk0xulY0FnMokMnp8Vd
VE50B9Ta9gD+GEiLcIj3XwO1symImy9jTlxpKgfdk6RVqLWtMc2O0NtyRqdjhhhSNreVnask8gQB
MOa88XJMBhnW9SC8l43E8110M+SESqMe2LQXcaG+30H/3lU+7A42i/efdxWyeLKnz/Lf+Re+P8uV
P6gY6b6z3nXWy9z+/v4sJ6pdnh9e8OJNjuYmC+n7dqL+MT/jQdnzdJkz3tmfvm8nyh884eHbA2/U
iK6Rtd/ZTubb7ONaRjnOGgZxbcFYV6k1Pu8mI/tZVpiwzzRsNU4tSmMpKV290Ylh/MUc810jdXot
Xi7+BFXIGu/487UUvG3KkNRw1nRb2iWAGwBCCuQZ9fjI+bV21DjhaEte+Nj7xSEJNVi+eLYZ9HOO
pMeAj6wp1z05pOdqnIklnlWCtH2pXYNCXKVdHrkoilFF0gVEKhVj1YBI5mgJ0lIjIMA8sfNplyWN
dvzwhf9NLTLf8SfvTBhw0ufnhmap77quDwWRiTDFjrEouJOkJGzAtgxoAUS3qlclJYBgOAqEeDG1
6e9Kf/n+uLJFYhNLDGEaE5yPpZgxTB1Jy1nkKkrmcx6GJzPJYHl+/v7U01qHy+iwPEzWCIUnPszP
l8l7W0EpZZOCBESPeB9dJqWSWYYr27Oki1RlxjCRRSMKOIz3AunK/zIW033ZR6OJ6kQyrk1pOjPH
WF0XadrAYcLa9Rb0Vngc7AldL5iRqnXDLvdtOIBtdD5YSvQYVcguVdPC1p7mhnaulXGzbXt9uP/3
LuZzUvpY40Bf/vCtu0/N07ctbnYm/+d/bJ7CJvzh578XRQqnXHYIMeeDsNr+ew8z8e2y7hiXoNdg
w5plA9/2MJVDM/JSYXNM4WmpzseE73uY9QeuFROjL7pfZTY//M4exiU+3X04iTlfy6ZCXAEvYj5I
fbwHJqvSJHg35jLrOtorYR7m6xBS/DYfQRUiFbHzndl10lcI6c0lUDU/+sXWNl/h4/3/5yvAUkz3
wLaJuvz8CtQIbV5VVubSR4a+qkqNZ3yQKUs19n4RjTDfz6dXojDl/MVuzed3cujRy0ryUsZeSwIw
SlcuiGINsiT9xfv58RPlHaG+0TjgcbI6BZgHVkI0bisE3eNYvqzyUa6dkuQ/5gFMA8VKTZOGmUEm
7Y2h1e+7IVfD1YfFd/jzLX00jZ3uOLpNhc0DkMwzlVPr6cZmm7jkokgVy7Eq6yUDOGOXYBV2eYCk
68GYM2RkT9r8/KLqDyoY+jiyrCpsKXN590OIDM1gr0zkSl8Cc4h8FHlhIJNVm5DTOzul7aU9KJW/
bSoFV24AHgaDqazTDIYfkV/6jSRui0nuSZ+K0ddmhZHoC7kzyifIbrYPet3HkhJVtnZOOT7nd8Mz
HCneM+SSNhQn6JcBPG9nHDM2Ql6p0qxxbIobcljTYR3qA8VeZUaheEWDA94bJBL51PTPvdtAC6MH
vqzoykw08WwxAelWAOPsBtyeIjCul7Zx5ZPb/DiZg24cGz1I0lsBSIL0bLRr0cZqJeMLaAhP7LXE
DtrbWIwJqbIR6ibANgqsB2OCqy83aXdv9kEI93Igr2vv0Qy99o15mgcAJrqF39MqkFmwfy+MPiCq
IK+EMS0z1WufDOzOL5rPsEI20l47z7sQkqrHqAmTqpAbgwlEpxSOUDpzZ7UAHZdE+FV4QaIAlR2C
KLwhETF0hZOyKLRVBqgYNl8RSyUC0aFNXbVpELSleV8GbsP5YptVE/o5I2XYA49GT1ehBYfPFe0I
giPxWn3PoG248eGyYqlIp8leDAnyGRMrdOVUSmi9pMmgxw6uLJzGaqgId7KVaA1FzlM44U8jw0Bu
FIqRpPgqoazAI6MyuIel0duOCgT3rbRD9KaQMwd02FncHbIK7H0UIhuEoAJ9F4Iu5m5hDeWL13ip
M0m1sqmkvkPHIJrwmADvuLBrw35AeBd8Baqd1hQYss2I25q0h0TrynVBoDEaYMk6T+PR7M4jyRZf
SqgxB7XUcqbxhKsTkzpLIs1BU3fDYCMrx+NtHztMGpVLFg6oOmXwVWKY8xDlq2rWS68ZAbz18PAg
PVmi3w8KEUFACYdMce0crQEqPXR3nDGDI6pS4p9CUdjtxvcsjFxJnfjIRhkS36UdH9o8KTBjA/Y6
vD50mqUA28KcZLqAOBelbqECG4U2ULYYguF6OzlwoHU9kFLnqKOll27rZVSIUytNc8hubuQb0Sf+
swBbIpjSJBHnSa8A5cLcA4OanUcvhZnHTFmaCfBfoQN/dICiSNplpEHLdsaszZplTOW2x8zfDE6Y
etPV2I75F6uZ1BfoSTRsBqIJjiTRWZdBHJkGXJzCvy1bkzUe9Ur91cyt7GCHspAJV6qj4xgqDbMQ
D4WWq4ZpVK8sXdLvhCSnj5U6ZG921kgMY8uke6wny3tWfHkgG49psLLQ+wwxZy2Yx28KSjPgUwli
Lzzucqg5sum3LaTPfFCYMCjgUWV5INYe3iv3iWJG9sHo9KABV5Ap98TIaDj0stZnDaZ6TjpSmKl7
uYm0mDl4g6AhBnnLfy/BnLuB2s7VKywNdRXKGIJcFRCpcLrQnr6ADJUYmZCc/cRQEPeIGjR5tMrS
ltGirRHwvsq7eRjPRL9SaX1pQeBiMx8VZDY1VNNKmhL/UiuY4jlaPGdAGBbYo3XbkfaNBh9am2Oq
PIjWEwEBQJO4dxDUKwSyLQByEhDYyiEKRKOzhqehrZASxrmJSUDm6J06jalJiGJs4ftLoMEaPsau
l4Mz2Fux7hRkNWZuj57zyfJFephYvUgVwSFC4a/y6RJ8TqY4idV5L3ZbRGLF7dZ+SXxJvqGHl3jc
EeitFoNuMhqswPJzdooKxQeUhuTCYX6oma4Nfsd2Ud3oN6QyNCYeNS2qgINYXX7Wtw0rc4gr4xZG
FeJ56GAWmA2UE8ovnmpzR+hjzWDIiLjmVjJOH06bpwlSVs4OxOCdcXTZ6sekPuaKp59FU1JcCZPP
6ufP0L+7mkZjmuMIBRlV4edaCFc3Gus60pcA86UDczawm71krTo4yrsgar7+/HI/GMiQr9nsucgS
aPNSqpxcD8byBPe1EoRE++0xsEJsq4HemgPiF+SpCz3KtAryfBT1ywgnYXarNpbkIY1n4eO3KIm0
L4UBK6Upa7HDg17ri9zXfM+Rumzsdxr9MgORv1RDYB0Jrvua8eQzf3HE+qGdTd1B897giY5RmKDd
kyMWkx84LpJvLZk5Sz6AR9NWnkXQ1TyIJpgm59RKUOrKKJVp/ChyXcEtUJGYlezW3+KP/t3V+dDV
UXSWyj+3dXZPhPxmYdmyIP9qFL//0vfWjoxGEve0Sd6rOmeKciv81drhuMR6NFUEl+RS8E/fWzuY
vk0E1rYmI3rET/LXqUjg+QYtRlVPR5Sq97emNO9xGx9v+7mFzWCC7hFHEuZB8436oSmR1MRvRMi5
OCAgglnYpultIojlLcajccIeE4gtqEATYRYWz8Bv+3tjqsXX1Ai8p0IyN60YO2QTBcGmCzGo5b2i
SWuSSvJDBzLpWjS1dTFRy96EkcZm3UfJGnMQJXpcZI9lW8s3eR+2X8GsHn3fLFEBaHIH1K4rz6NO
DS5rZGDwGvTAAVtnkjMx1mJvMYVcmKlNS2AAu/RqAH17oK1WHUaClOjoDDW0D7XGRN4wZ1mg2kJV
JmUzw7NI3saitkvM6EqjA8MX8p1CzfM6RSmKuJ5t9lgNkMl9rWiYtJDqQgGQaFqHbdhKIXR3er4i
L9baJrkCwk3zpwfD8MKFbCF8y6lKH720pNta9TSaUSYReEwY3biImzrY5nasvib5rFtBKRG18gHc
oHJrZHXxCumtwepD9bHQMPltTDWzHfrTPBuTAoMPW3S5tS3QEYtSmsQZdNEkge3bIhcI4vDlw0r+
m8PV6SkSzyfhZqxamdafbc66349LA+qaIjhfZK5u1LYb0mTcyqNk/XmK/K1N5Kex659Aav97Z72M
hD58/D80Vg4tQ+z8X1fhS/5xJ3n/re87iY4Qez5tIyVgWv9pJzH/4PDLqAnbOTvNycCXH0Wdbcoo
tenL0Jb83mBBvm0JZLPziHJu8Zq/02Bh4zmpIMiSftc+AImYiRUnz6Ys7PwuiWpY+R6W52Jqe1fU
qQlcwYRPS9gHj1BLNs9G1bxGB3UdanG2JAEqOEuSSV7EAsUksQJ4WRskTMBOrQsjCZ4Zb7RnQVDa
Tp2V50obE64hdfalj1rtrEzGZvnhc/+bZX/aU7BQuQMhZkLOhqhop4VQD6Ip9MASL5Mc4bM0tlhd
vfCg80R1pLJLKVaVX8VPnbaG6EmxkSsGMnqF3uk7XObDLgz1iwQkDvNLr5AxidnJGwHhj7aMfPDn
b+70Ozq90EkPqgWQHdKA9ZdCJI9VBLmMmMSb378G74Yya15dFJOf942m1aiuYIAvpYITS9XXvUse
WvGLr+lHfcGseUAfa9GKmakAJ2+FVj3xSUUquYiqbRfR8zla4XuSXdZ2Wz10VXtb1crSjBtlFU3K
EbjZ4efv87SG5bOc+0+CECsgSsj4Pr9PI+/ggUbAhO04v0jyPt5NjVqCxmsUlxaj/YuS+Yfa7/16
GDCAIGj0u+Zpz8f9ONTpqUyZ57kcqEcnL8PnICXns/Yt5LaJeZkRvopjShz1Nnqjm3T987erz53g
T0cEXgDykLnjpymUNNbcEPywSrUMEgey9hAPbnFW6OU+kSZ1KQwyWdpiOsaGfgzjPlu/I2grM3kW
GvzuMLko1IaIlRTIVjyGNjLZKVhpwSQOrbD20GaPqZleWEh9pyh+Iwhhn4UWRLWRjhMC7mGRtyX2
XgCzZ0Q8BYdYUVCfq8prlyC7ryAsku2qHaeZ1JJN4bWulI9ETN/UljjmlY7okisTqHHLAZ7+lh49
mwWW5nKqGHhzNU712WJ+GZZt4HTOzJs+z5l4D8pRtP4z2SB0vlr5izVG9qKb/0mPVf1a9oZmSXoR
WYmBhdm0HgApR1wqqTPaUiN2T04S01FAPHXDmj9ddOlFGKlHNKnZn+9MjcRu7MrxXJTznhdK8ZLc
keFMJpV+F8b1Q0yvGK5yNDCSQvrZD+SMSiQgLKEc7EsNr8qkG18ks84wg/SeOzY1pnmFT05KA5pY
cQdIlbP0Gtx2BJMifTYSc0/RtNfhqGzimllXEuNTHnXrxvCQerOHTzsLsgfONqzGOincqyzMOpcn
z17Rs7kEs6m7JKTOE9yVIk6f41G7U0NVdYlAePDSAHgf3UVQAtl4O3+vnpldcLa1FsmQBJe4zZdJ
ZCpOi83UocVAoEEhyAEPKtDF9UTNM3/I7x8jtHp4ixaU5qDxx1uTLKelnM9hq1purzIFHNsYyLZj
heaelB97rVdIAsrRsBZFED5jjIH8GjegizEVMTjvZxNxMKGT1qZNnuvHPDH089xiKQzToJ/3fAwB
I8NVFXOlCNvczvO9gXpLww4Yl/haU/6nl/GIK8vkzeqLBzUwt++vPfHNbA0qeJuR2YaoeHrqO/XN
8KSbcmiJkom4XeWJN9mVwRuMlmmF00V1/Hq0Har07mtLYgXtr7HcxF1yTA1mFFY+qMtQ43XH9DZW
tlc/kEQnuzrMeDdU7IHUtB4bTc3nZAfkcGtRNq6pJlk1WfMw6SwASQ/fJExCa2DVD81gxsvBAknX
S/RGqaIzPCnQmGo7LBh+KkdbKQhdQcPqSFHJb3sEo3LTyBx0mavyQ17B/3u+3VtUFou55F50kqiB
uXv86da2FmMav+kdN1kypUAYjH3QKzv1/7B3XruNY+uef5V+ATaYAzA4wIhUsCw522XXDeFKzDnz
jeY55sXmt1xdpy3ZbU1h41zM2XPR2LvKJVMk1/rWF/7BhyEhw7lncoeyXpPsK40FPwuOR+SDXOgG
/Xr2e8dFJA1FKNu8yHOcGPI0shZt7lxAabpG469ZqGbwBUsRdTmhp0pjtn40sG/SpfIRHyT+1oo+
WY3E4HHghUG8gvfvIBQXR+a0Dy3cOaBPRBg9iC1qzV97TaHLYtt38jwnnp9Jd7LK6hZ/owXFj7ZJ
v+S4WSzQ27prQijxIvi2rYVkRVM/xpl6XUclm1Zlc+Ri4ct+SGu09pc07Ua3VQfDAzKP/KVOyMBr
ZtyWUftiJY7fHq1F9DnkllacHl5oWC8hqxXwOq2GV2M0fEkZl7y9TD9+MaSQdCCOfTGE7pWRhQjL
RnOwAhDeuXVfZF+zOcQEz47QWmLHN3H9WFvhl17rHuusfkwL8ez1Ak8iE+h+aLFO7JDvXdjhjzSq
QJmLfSqV1l2WyvOazhz6s1PnuCDO4McAI1/GgcFz61kkdi/djVPC4pKcLZ6E5coupuSm1+P0ocem
I8HXJ57WqeN/lwcerTpqyHrofMqX1es0EUJ0auU/0wmiMhNpn++I0IjE9k6zCuCAKMEqa9xrIIQY
1nCptLxLWjjjla0RBGmlJkvmJNgPiUnIULO0/apFg5GXIm2CqLY9yAzP0xiEV5oNSyEmfm86lYCf
GMWjKWQYURs1lZ3uN5imBbN6o8yRLxb0VJ/32AstHS2RsgU+hDLC26HBJ5VO2sBKGxeK2U3rAAFK
NDF7In2mXdfY9lF/dr3bJhioQW2Om0+IWoWX6O2nS6M2nh1EfD1dyRpvEKZFaqjJj1SZxnkj/CT8
Si6fFMke13buT3sppa/lyXH4pQmk5CaSpWeIV13kRrF4fzHeIgu/nKWlOigAtIZK/8aIo9hEitYj
R8Jm6VNKxzwI0uU4Ic/BFMheWZCRHqnFv4wjx7MITiVusltkNH7YgtJR9vXjy7FI3nqNFxKcJFqX
LuaonIuJX59nItnIbOMCleTIzS22QUnA0GZ6tGpm1FCTWsltmuGSBjpqpzkR/CVGCLFGGQbCrZTH
XwJkEVF9o4XdiuEgIV6cKeld2hf0yU0rAEpg32GDCL2kiH50pXpVat0eJeGvepg+5VZynky0mGEr
jYtmBLxU5BlVdS8jQg6FYYEAgeBMUXwXcooeON5JCxrJ0/lYycluGi0KFd9GVUUGoMCmgxLa38ZN
j0AFkjJeOxrjlTpwhjRDM27zkrBORvmIFTO3qcoNF2U/pkmFdEvkgEkPv0QBzw/w2Q8Ilz3CqmLT
igTjJV3IlfoRv6UvFSQ4zizBTqDPeyJTPAaakJa+NI1oFFIVggI/ytMySr18nMNlahOrTEu6G7gS
QTP+MWAY7s7Ip7vM409ZEpuiwnvdTGKwTgUISEm2ZVLz4wRxBG3WNQpKFJbVX4a4kLdtuNX0/tpP
Ugu2VJ6Si0TyQq5Tj3xkjynag2JVj7Eerq0E9lamc57PukbKlqC/XFdLrOVWcT3fBkMSo0CsKm7Y
NGd+K381bMyAkbX/RLV7a5Q1s1K7XFWjQbcouAd0+y1W040SYDQh8lB8pH+Uddy6YRahcVqRpqX9
eIFVc7JF+maEY0Lg1iwUBkTuPkRsGrHm4NZcaDlRJ9YmzIpSImTTJpeTzdR2UUecmyCwyBpTtMYi
OHfuAP4OiZlkdKVy1pYdcrofJ+JvClRTzJ5pJlJjgyZ9oUq/SsOL0mLQHdmSZ+KxtezTjCRNwXvE
Cn7EgBvRR05+nLjimxXFJeHNWFxWYUlpR6WH2mnYnvgp/nriSfFy9DOciudrLXSCZdPMT51t0XTm
VMlSfY1Z+oVIJ9WZgJ45vYqkCwWAMnPmipxJHkiBxFuuSQYmLfkyhhylGTGkz+2zKeq9Jrbqs0JN
f1Rl/aiVZDrdTF0Ta9ejTZx3GpR8UCUjC+LYV8MoXTK8u1Z1UkeRbkozmUNGEt7I7E5obehkpcSA
kG4+WRtFy0tO19el42ICCTCTLQIBAn/6WtrAMuOTuXFRzvxLCqnHMVaau8JRNehcQ5yDjeVMntEW
3/48Gam5goGDYZhkaTmOITKOaEczzh3QdCmxU4fjxqngYMgrEjskgLnpzhwST6RbWlQ9JubcLkme
/S2u4fNPebXfarH9O5oUUJC8WudvWm63iCy3f5xHbdv8AdT7j4vvSE8dNt/4/K/mG1hL3QC0J1A1
ALVFV+NXG1+FEgTDwRQQO6ZoYkP+auNbL+Qeunh8QoEbRA/h7+abDDUCTLOCbDCCmb/H+3nTjODq
Cl08BJ0FaFo7akbEOOqCPghkD+vneG8WenKj5ZqMq40VqFcx9m/rEAW2LU5xSoA+WdED02l8xMIH
i7BNLdCOJBKD8rXowmglo/P6EIEvKdBtM6YLtVUQ/hvUuSK2GZl0no7lZzvoxy8mnAdwlCGUWvDo
9XfQ8n/Nmf5RUUfQVY7OFQFaBGXE8cLjtcTNv4p4jgneLx/G2QsMM3pG1lr5MSqmtIsBIgKqkTRR
oOfKmWTq2q1DR0sRMJnoca76M2QrjPbnAftbG+rfomctZJf+efj1cwPtuq/R88G2EZ/6tW2YfsFO
opcK7k8MwchFfm0b5U+Z6SR8I8bOFFiiX/xr2+h/0mBiUiubOnvGEUqrv7YNuiLMcoUOiGmqYgb6
Oz1r7fhgI2bzOwS6GpA1s2ix8l6trHoyWr/0Ge4iIbYypzhyls0o0S1gqzjkEl8z06hugSa1u1Sp
USiatCZdJ1Nxzjwk/55Ghl4srNaarvO5stH2wr7oubWDcNcOQ76bTTkGfFJUmGWofthdqmO90zJH
v0ok1XnO/Si6CibgI1IUKVj9IHm/b6YwW1Q25R3kVbOYsYGfEA6Q+glGrlH1D7Od02eTO4qrFMnw
sQ28l7f4W8v7vzsHiIB8emk/RPlXprovp0Mbfv/jJ4g/yr8fHhPiV/1a7wor12AUBiAfuueLec3f
650oT98W+h0nwYGOjvYno1whvPOTe/dquXPsME0Rg2B2Ajn5v0YLYqJBZYCAN6NjCsrjPM53pNqW
4JZ5Sp9TGWIEwioz8aXHbMLBY5YjIVHB+mnaQ0yTT0h7N/ZV36bNvdxW6ImoGdl0gWyxDmg9pqlo
xPQ/ALnk41jsOITaEKdLNbizzcz0gO11t1NbZNOyA6aziZHDfPVW3hnWqOJce11ycEdwBUAPA5WT
BdvmcANHjmRZOEkmHiUObgCTjVFLOUAEirXQNaamWfhNQ9fGQSFGnop0r9WNft3huLCmLYQyIvr3
LvndVZzqwxZ8nep2ITYrZmAsfTCFcN/rZvPxlz5O4PnODOtgyzK10BAIOjqrbbg/eHAkeKZpGVpw
w4wbypA9DHPeAybDVb71m+HnkfXPZ+g7D4pqwaZzj+QfE6ajM5SX5GiFjSCe08fqfRJPD+UA9VDp
VPrFln4JhddcxZqMO6tpRauyy50TKrxvLBLEfYM0gO8uhJxgQBy+K6vC5s/q+QplDgra1MIIyqeS
P46K1rmpEVp7Gc85LxzNea1IMQrskzq6ztRSxJpTeB7S01igEf61zDA7j0E0nnhI75BPGJCyN8nk
oOJRWx1+w9nKpazLLR6S9hD1+47SvKazwERnAZt1UdUFJnaXVF/uLI9bUIG7VPvGXHURS4hP+YY3
qWspyNYpf5zRdtOsnGneE0aFKMV+KkdrUTXSKnJu605ffLyojhNAHi5zS3DyquAJvZkOVWGc53gt
xV4jFcDnxhpAZm6FriPMSXsJ6dyPr/dG7ZweA2No0ifgVKgGHRf7ttHrTge2FU6rNK0GNELkqYzX
RT8wOs0Sf0/V+KVrYwvnmwIt0AQpC2vAlqehfYbolmmuW79PT3ytt4+BbwXn2CC1RtDMEJPWVwc6
veeaxg3fykHGCZxwqLoFovcbYmzhTRLD3JfH8Ftn5b9FKvgxDopORxs14R8PUR1E75JnIXT9fUrq
f7JGRWoHBhBStICW/DolAT6xlmxaDcpP7vrfWaH9p8UbtVHr1gSK77WIgv2nBqfjbwG73zomj9cQ
c04TECRwCYGyoj47XEPTXNflCHzaa/SaQR6ePm7emIuebng6/fh4G70z+adqxN1DUPWoEI8ijoz7
Vto3MUhDdOUYA+CnZtIAXjph8/DxlV48Ol4fleK2IICJbBxiL9nz4W1BH3Bwvee25gH1L8057+2H
PMO3V5n0BDFxiAZj35+ZKEt5PmOtyRppciAYGwXF5wytouBGwglpaUgM7NA0bfwJsqiWqG6va9ky
PMWXOT4mxfel1BbQYQruN4hUIMGZMQyK43UTjZe5qWRXG0CmW8Msmom4w0qcMSdgBfrbWlNlUZId
yaBiTEbdh08pJaXHBixzvDLGjcyuiuug6n+kqpNeQwraD35Im1Iaij0ueqM7Ij2qT6az76kDAL0z
5yljL0LbINRb3FtlzdWaHg51tS97nCxg9UeKgrYyEpkgMwHHGOjHuTS1Pk+GSSO5LG6H2rweeyzS
0MFmAM6c3O0Q+ILdEK0TQwYhndGsVkp/cusabbYsKJdNUaafmlpytbGPTuRY75TfpI2aILq8gBSP
UwdgbMEAjRytdBsP+drKEO6ekm8wiqJFRHMDDbjgMWthZCiIH8u+s01rlBLLMjDXH6/hNyqmNjoO
YGRQpwACQTP2CIIwoeSkAy9woBRGxYKjpvGmchTjHmDRMwp6TEMR+o1UbBgUwO1N27oT6kSDUX0a
erM+kdK8iRSHX+dYXcLRu8JKerymHAnrkkCrAq/XaPxp3UM9zKc45SI/OtjAXI11ieK/g3wAvfbD
pRkh3q9rvWN7Fb3YhTO0uOKVZn9iB7zTxVd1A+SfhoAnniXHDNxML6dUiXrHk1I0ifqx/awxJXKt
qNtnEhzbIJ69abS1bRlqkHMVYztBy/fmhWmFxqYxU9kNC1Thsd67KTUVdei036A2+E1DEGTRO/su
Vfz9jJCjK2ndys9x9ytxS5HwqlqEeMBjncBYKerdKnTua0O57PxGP6ffXnnULhgZ4wK0YFhdLIHo
Q6rJWibDng359KwKssxj+Fp7mO6tczvMlvrYILmV+s+SHH9L8uEpwHV6ZzM2k5xg9uxRhmfqEFKS
6L6P0MO0zQp/+oJWPtfBBi8HpOD0eXHiOb+7linEgFYq4OB53IevMxzTajCT1PGsNJ3Q83eLWEh0
4maMxah0F/Zhca7IoUlfIpQw0/XI/0bMNW2352Mn0sfjRojYWAQ85CnIfjWMVA+/jOWUUA183/Ys
iGTohOK6lsnoo8tfnQHnzQHwStieyrffvahNRaLa4JzR9D68qDwPGUGCi+YBRWbrrAKzbxd6Xe1n
jBsWyJ2Awo2fTsSQdyI8cjAcLrIO+Jqi6PCq+UCrqq9ijnejO2toTS2hjqPGyjMteiwnpKb7jHmj
BNTH+jzJSXSe9caGGUF4otx44Zweb2hakmRC9Aqg8h9FM781ZuyPMYQP6kFHxV3uXZQeYSbAJ3Pl
CvTNTIvBrXDY2fp1PAI3aO2lakmIPAISsk2gQJ1QQazjEyXqC3ru+KuxLgX7lkIIbu7hQ0pQ5QwM
dII8J3vSrCq9TKeLKWmhGpkr+nMKm0cu14WunUFjnU0G1XrHhK43om4ZZwaWoAFnlCL38OxrxN9K
56nJsOlMmzBjlHYTqXXDKC921jC7+W1oHLpWbroaCql+H+8re7CXoPueRrTkAqdGbTx5NuUee82J
1cHUOhniDYgnH2ZbkGPKLvRUJcRjBzN8Zh4mL8J5WjWFMu+s4LKycuZxWYbjNO6oklx13oDop5vy
oINgxBJ8qiwPIAXUpyqlvaafoOS+d1JYkHFFVCXNc0Qe+KouobFX5p1v2d4QO72ndRLdvnapttE9
sKn6Z2j5raLkv30DT/CN/7k3fX/7YS3CZ3917PQ/EfGhFSajviNEr17VIgbcdAMFK3TUhCLPK+c9
xWawg1gPw1AyakIXW/dXhxprazjJvOKXdAmhuN/pUL8580WcgmYtkNuia3h0SJDhqkMAHxaQab9S
o2k92f6Jg0gsvYOtfnQJEaVfLU1CpeKAL/O9MdT3agl/uKTh0ju3r57/O626Nzvg5TJ0MmWSW1gF
R8G+hSUetLLse346rAo92xW4zieG80AMO/v4Um86TaJ0QDIcowJwqig0HQVWx4Boj7Kz79l9fx4q
LQA/AduRvcoHHJgniL3258WE/QnqylE2XbSTvsFmdiOerjNMaxktio+/05uzTnwliG5i4kf4cY7q
CiXWlbSYR0iBoURalG5C3ERAEp0H4sXW9n2Qjhf/2iWPYriuBhN8MkChmRx8yrEZEn4mY965eRcD
7cP6cHRO1ArvLdfXd3kU5lobVGBdcZclikoxVMpQT04cTe8Bv00Kc/wn6AFocOEO12tsTX2Bywwv
1y+uZjn/nNv6RuJaSDLtzUzf92Z33rSx67QF1j36qeu/yR94k+jS0J4AeM7JfbQla93oVIACvmf2
n0u9vkTBzZuadJPkzs72oy3sv21sODeDg2RyZt+HTXviMHmj8ijWt6BaMAhTmHIfQ0Acf7IDrc+A
+6IUbc7xk1pnuxKkiyLb96CUvAKbIxkHHi3QtroCtNJWo60NA6NTACUCFQwM3g8bj6WwS3GESYAa
9nKy6cthYXTF1ccrUey34xDDPkTKi/SSbXn0yqq6xO4QD0dEesx923DuIjqsqx0FvXMrNc05zZF9
LjdfPr7se5GNEgYVTJV6EeLk4UrJfIsNN+Ssxnz44tTZVYkvYG2GNx9f5iUZOr492sYUpJA4OBaO
VoQW2IpftzRxcLkskvIq123AcYB/yrZYyTE02h5l7SBAJVraiRAD424JGASjIGc35Ol1mc/recZO
LJq90QquzWRYZpDTWqkjGQfQLE/AAWNgnkW6cUrUA6lchD8TLXxPHlE2U/olF0e/a/3xvakvaLE3
N8dAC3IPfWWgR4cPEYF4O5Fay8FA3bkLrexKHfvzwHD2ZuN7qW96EI+Shar1qzlqz0azDBZt8kxL
YAkffxtr2O8U0dM4IqCg+/DpW0DslxXLDzaBW06YG/lo20sT1GrIt1adbRCmX6W1RoQ0N/Mc30w1
6xK17zmR4HN0bqNMazhFm5HCURhPBk2wznEXA0q3FE9SBq/nq0RWHJOUZvhiNcNyrIxNzRMN+PvQ
GS6Mqrr0s8+g8y5CrTmLEdxHEGrVjeENPuONqAg9v4AFmPQISgXZzsE00G8M16niJ0BIaLSjl5wV
V+zyXTcFrgWRIBhT7GjTJwTpzjPL/jZo0qrBO6qK0OoI4+08qlvQ1AsfLQJZU7GI6VaGXD+DYthG
cX7VR0HmSmF9SUtsbwfTujdD7OWyczzt1lbg385O9SyVZNxlPV6oA9tWtx8yJboBlHgZVanhlci4
9mhs4pqWXsWOvoHcvpSCcImW+6VtS2ddEn3DoQiRkXldBBEWfr0w+f4UxbxR036IxblgYNqD+1Nr
uSZetMba0PZJbS96gocIJIX5I+TZirgrnjWafCstX+rVZ/qqALNy/kozvo2BvskrP1tw7G0ss7xR
4mxX+6mXzRaazcN5GkmrOpd24ncVdFeDubl0knBrhf6yadPd2AfbDEOHhWVM607S7yLuow/wh62G
hQBwZ9J87yOfbBosPGk+Qxh73wadixTLrnTGNbb1uzg3N5XkXIuoI0XyOlC0vZ2GayDkcP6NTZAw
0ezCmyGnTaeV2DfQ7/oyZdJKuAzw3wLtFI7NpjuLU+cWrcX7BgEyvJCZC2HDuEBndxdX8rrsjEWG
qnqmNGcNGhiyrzMsCrcS5oh5Em9NI1gOCG1oBajQZvJKvz1DnRSCFMIULQ8W6GEUdDe+HtN2rC9t
Xlyh4380IcdbZQj68pmARWgh4g6w4muTo0tfyGgZqfVZ1+hb8arDlD+bJFa29CD17dmgDwiXJxs5
6N20CtZNIa30YMT63bIXDei9vO/O2iG4ITneJtPsObP/sgbAH2wnPfgxoadRqRA2wtmz1ODWDMOl
jgGiOFhN9c5WcFxXYpzuh2XAY63FqxFVVB09NUAocTQDJqxv+izbGIp/n6njiQj1XpB3gIJgUQP9
ES7jUXyqcUC1W9XxNLu+tOzWDfJxjQHZiWP/zaT5pR0tJGQVMlg0lo9Sm9jX07KCIAVoO/kRsouF
y2+QYuluTF6j6NsI57hODNSnoltWUn6V5MGjOFNlw/8U9qykho4YEhqfLMpXBIEwFZm8j8P126YS
mQF4deA2NqKACB4cPo0WOmWe+TbNO2Uy6JLL+Lc589fB0Dexqm1H/ldylC3A9S8zqi6A2NcW4/NF
gAvkia/yXp6EoISY43BqINF0+FVUIx1SLWXeMA3hTdTad3o+f+mSad3SozMtql8Nr4WhesY31a0s
ggUcoI+/w7tr49VXOHoaY59JWUMX2TO08cKqAgDzRfkcAwj4+DrvLQ6gf7rwlrXgjB4Pjvu0woev
1cRsJX0qZX0P6hrigLFpZ+dlj+S9v7SsiVZ57FZa+DjVl7ojrTSikOPXZ5Lcr2rH2RV1tM06tm3Y
nWhVv5c2c34zS2Gq4fB/jp6FGUx1ipgR45QC+9KpX4Y1gUeSlnGC8GHarwRfpZOceymgBYX7yuLj
Z/RO/UeTE3lATg+ZXt/RPkUxXAurUXa8TPk8NuHS9tWvEXlQmp8q/94ptcCIgXTAaoy07LixKpUI
liRp5SA2eJZ12tKMhYmR7ZXqtNZKnYh8wr9YFeX+cYIrYGnMLan74aIePdzURDGgjbgkvLklflCr
zmB4VAcrkejWihourAqqAT8UVacg7HR4EoO3xCuRFYGmkKtXNNK1YTnp/Sqb1Y0xpRvTTHczousN
LrlNGzzS+IKoIa+7DGepoV/GZuaNfCYb+6VFFlQHwR7kzS6LpAeaZ7djEi7jqrlUphg1JmcXJRx+
obFta5AmgbFNmmjbZDDv6vg6i4eFRaOzMmO6nvlnyBEPclrtar60+Hw7ohNGP7wttU3LaQMuFDOF
bokL6VYaw0eRjXVcDw7AuVGFS5xUzvo82OP34ypde6lP/rInC5wQLlBgFtmU2WKXdA4/b+pLmYjp
pPpGJEsDpp5dEjwGukSLU9Co4m0QJj96O9lo1Mp6N95UzoyVD66rSdyvzJIUMWrOFPJgkWlZHLZt
33O64XcVStihSjd2EqwNJVhz2m31afyq42c6B+OFiN9TrW999XNU+TdzmQJWkM4bzEtKv4RXQiri
9/ZOi4OzdNybYf5Z6YK1D+20KvwHuSEFN+0dbQh36g3YfPxsbt0GM+7Oia4Dss+KrNcqgMq3zm6y
EPqsw+2AWpx4hn1bXcpZcOMwAVBUZy0+F80khpyo8mhs+lHbSw7/DdLtUEU/Rp5fEXdY697V/USl
Z7gAMVatDP+AA19NGMX4yXVSYBNlOjez5SzrlvwJ26hBntYikdFj58HWaYaavrZvpBFAu3WP3cTO
d9pLK58u+ghvoYQDP+adstYCp1/ISbYzTBgT2eVsxTdxTdLdfDYVw62G7Er0jGyftMoY1kqpbYcM
m5sJ9genUKujHBIl1/MU4Vw7nOcUp4WRXOcUrLEDRUuqeWx8OOxjkuQyvBW9ELFGTGSpA8JUPxCe
WIPiiIUCfDZZkHeaea3LGet1WDp6e2YSXVuf9QkMU63ndR0arng3tdSh6IavTijdWgUPSKLsjFLE
a5ONUpPJDXds6fuPg907M1PQA2JMCU2aWd2byaAixx33zmQwkG5FPaDq3flMVimWQR7rGywnby1r
Xkf6tG580kDNOVGWvgm4jO5oWiJ9hOas0OQ8PH8LuZJrWcM6Wmiq9bkw2tEXvpFupuwvQPQ/osuo
dI8DoGjGoFSjytAywQQdldrwcKUcszfb0414KwnD3XBCwBXMyI0lz542k8YjUHaNkMuyIg7HlfJQ
hePnqgpv8C9HbkZTt34p7fpwwD6dUngcvph65NpjACStoOQkNiig+uCbkqmjLLaLk2jbz2m3aG2R
5oiHS5HGRGndRcZGmSgKGBLb6rAezM4Vza4ZVS2Eksa1WUJlHdD9LLJk4/vdORzCbWFp2NdoW0Oj
f2RFN9QfNw1bJ6uHCwdMWj0NmAbjq4ZIIMn/pO+LNMi9KMSQJsNprQuDT7E9I01uzhe5MkEsFxVo
SozS1BY+aU4UnLOdXpv7oQ0fcy26xqnmqq1xubZHf1kbFBUl8bLLLGIsa5WJCJ4vN7Xi38qQCfMB
f+oRoW7uvp2oqHPpVuKwRaAuvOnUQF1g8bnRday06/A7FuHQdG1tY+bllW12Zz3bV6IVAZPwJokT
xke9f1uYhqtovIGgknZZEnxqNSpCKse8z0vYlP2SSLANomwND27rI1vXGhR1BsdVSLGm5tTARb8C
JTG6TRDcVK0MAW+lJZx1rb0D53ybcE1aZteK367kOd1VsrZFGGlvU0+nkrMU+6KBGarl+mZklMsy
204U+5rJFqXO6Ix+1ZbhtsTsPqmDGxFmofDfKwOc3LZz+5oRk15K3ssvd+IN86EENeUIqyWq2Srd
tCqH4ixI+vygaxIXgPWtWhriCIYlrznfLNywvc42zpSQCXQbVtoGJIK9gH/PqOYHdvHloil5ubqP
YImUQJ0fLzR78ozWgGeUPyeJfYutH5KYAimSbCws10XhHROUZwqpUm6/hHUKtzbDxTqR5mnLoP0a
GvGDoYY3jWrfVATnpdNlBCxwrEHj34sSO4zTxB2h7El1t1KIaOrI5NxMYC4GSzPlpMRJvRuA2JXU
1oWEO6Z1JlMnI1rw2QTRLvLtVHFA+hIzIaD75/hbbmn5b1PLvGsaspNqHnGiQq6osDCDgfUtjJLi
JyfvUWpAZ7FjRHIuTvo6D07kzu9EDlRfyJmZtJI9HffqW9pb2dTIloepLtkRD5OD1xRbUM93Cd2J
jyPz28sJgRVyfkS1FOFhfBgV5cgMRw0yOegGXInJT0KqZjvPn8VKL8fhxOXeOQigDWGsilCJSQf0
BW3xaroygXUDbDbgjEzQTymw6wiVqWSWYTy2bqQkn+UpvB3sZBeF2SZqOnd04uuXe/4vmAf+KzQx
8XW+FuVU04Zpm/948d8JvheCd3XwB7I1/JmuETyabr43Xdr+x//4edCIf/l/+8O/1NZOuDypFofe
Pw8Jb58PbZ5e/vmvuSAeOmCXaBwDhfmJvP9PjCI/EthEhlgvgm6v54IM/1CuZ5hoAtb/CR97NRfE
+hhSiwBa/K7a0hsDdIxlHITlEIDDwAYM7lFbVolL05p9W/Xm1pHWU2JttCp3FnY3/FDnGZ7iHZ3Y
hlH78LUJlDOk2ZEonku4rNiSF3O9S/Ne3QOFo0TR9L3RPv1Xrbn/hzW9hMb5B8tL8AuXXdPiR9U1
TJz/00lGFR/8tdDwcdINGjawGOBqw8z4Gwyr/SlDg0L3AeTAC1D2bzCshfeDISKLKRYVGl6vB9BI
gbHOQGUbqAjiM/Frh/01pmVz/nNq9zaNFOhLRpbQWWyW9VFpSyk5JXGO9WlZ+ZY7WYhTjM/BGLSb
3EHloDHAO1K41tEnwBTiPDdvVZweVR2UaExfnfJAf0RzIF75swXjH3h8nTZXyiAv2q6QPNsqblVf
k9daPFyjC+q2+DW7v78Y/x1Q2oZC3v3BgnxhvC6eQV/+7/+Vfs+m12vy5bN/r0k6qYJnR+MOnooQ
jfsF0IbtKiAstv5ztYqV/Iu2hwodc31oTH+5jh2syZeVKBh9WHkLqcujNfjRmnw7cGOWJzzHmShC
7wGwe3iIN7gnW1I3qN4khzoGy1OL0CP2Wn18TxRcy4G6rlrruxP7dyZ2dgt6M9ISX9+t1bUOeizR
nb+za9tZ6ZODDIaKXZ6jneUT5tpx1z60chm4SVbsHQoR3PTQeG4xCut7v/PiGahgrUj92hqtapFj
DL2ctDE7l+dkC3T62/9fueLcf+M7QXf4nxfu/ySI1s/pIc9UpFo/1yvI5D8F+4vzlsSO3iI/+blc
WSSsSTT1XtG2/1qtEp/BigKUDv1QC8CraNr+dVZLOjRTQPL8PeGTkS5Mod9Yr4cNSYph2RIxFKAf
fBnYC0eVeJAVuEiHg7pDpA0plhBTRXd4LKBNJ8tXj+UdkM1hH/LtldiBr7E8c+DriYWu0S6xlUUk
L4EiIFOBCbhyUVfnkv57Td231xOHx6vsdlQQLkJOXt211iWk1bM+9fwxXnx8U4cn0M+LAJQFH0kr
hWPyaLeXuh4bEmqtOzrwXpx+VrOvNZr6IVo0H19IPJ2/R91/XUigFEDowOc/RoaiQIGxbx+ouxxx
1wqhK9sO3aT0fvsqVEtCmIVWPDN1UaG8emZpD6akyAp9F6A2ftdOPqpbMmIpSdpom48vJRbW0Q1x
KYaBQCBoBh0DEyyAoXmQ1vquGlTbtawUeAEiXfuPr/LO+0Htk1xD0SBgUs0c3lBfqCW9eE3fMcyJ
PK037rpgCJdzaZeI2zWnmG4ivX5zV5TkQF8gAeicQ0fXswOpEnTaHexxlIEk1APvC7za48UIRh6x
Dfgd6SIyanyh7aGXt0kS1M9dnY2J1xROY0C3NPwBSt5cp25PJ+G5i4cyWClGK8SEUAG/w296BiUm
xz/Cqh4iDw38/gkvArW76qfB2cRlkhi4APDDE4vwaFDzsgoFTkzwdCwO02Mx0K4ZZD2YO32nRTLt
TKW6wNE98EJJjNtnyx196TLTu88MkOdt2kgoGda2dgLIJRKH44fMuU88JY9EWuLlJbxapWbpV2aL
g8NOxZ2SloO80J12H9vC0nqKV0Bol0bZ4qAgnzFIOrXl33sIlDdsEcQBhKnQUZmuF5bst9ps7HQo
MZhLlzDslZumbual3tKQj2L4vLZc0eOOzxKp1i4NazRPKO288y1QF6WBy0kgEETq0bdo4cuSOnTG
DgmZ6tHscn9DG/Sp7+NkA26XYQ3+h3vcQbq1VLXlUvEjZdOMqXT28Q57s4850zjCBEkA1xkIl4cr
vtScRhvsQjo3k8lcT4413s4GwL6Pr/L2nXMZA8AkZk24d1H7HV6GhkmjNWonnePdbfnzdrTKbw6d
qoUGOhsuBOBqBSprVUf74Pbja793h2SgHJKEEQC3R096LJRkqINZOreVba2koLhPzOjeBClxb39f
QD86RKYZS+NEHaRzVb3Opm1fu51zJhsnQuFhd4m9izCzpsGxswXJmsB7+ASL1FI6p3Gc8xZNQVeJ
jFtdqleIbsXUQn6yCYCenDjy37mxg0serQ0Y03XWJJZzbl2m1ZOi3tvJfaPdf/x63oTco/s6Whn4
bQZ03U3nPJA/D7h5KGdD+rNJ9Y+F5jv3QfKGgA3QSh7e8QSBbkqTSHoU7iRpduPAdh3wgWNw3YMs
+/hm3llrB1c6eklDQzmrzmG4Awy5QtOdccFfVnH/eDPvrAORidLlIe8DNCdu9lX0rJBJHLMqDndD
2YXrfq7OmD42SywAzxO/nPZNiAza798Vhz3TF9EvAKZyeMk+nbq2KlsuGdTrahqeatO6+tcucbTU
+jqYqqLiEvVUg0u0MFsqjVMppdjpBzkLnQ60YgSKWIzS7aOLoBLW1aXfhTs2qh/g10x3i+OcqcQK
SQK7um1t7UTge2/pMbRHo4ley9uecCdPFQL/XDJQ99SOYtX9H9LObDduZOnWT0SA83DLmqRyybbc
ljzcELItc55nPv35qP53uyrFU0SrgX3R2AIclczIyMiIFWtJ/X1I8+YN3++PHdHFlcKJ6LD3wcmM
q4PeKx1NsnRYMfLqsTF/P/JKhhOgYQcDdOkHcMJUodFhRPlgZiDI3HZMPvBEPqBdIJVrydjibp1Z
Exw9jWNrCvMxOKXUddQ2PSqV/CuFYTV3tK3He7qqoafrrZWg93LzvvKSM7tCDqiMZifFHnar4JNc
NofaaUHJ0SFyA1X92pUg4HxUfhVakIgfpfG7IHn2g5u09jah9L2v7tLwZ9/pTFw3d36P7EMOmIIp
aCc+1JpxGPIGbVCad5CIVuMbIt35Ds07eBYcGtkqbchVg1PRB3uFnIJPuB2Y9TXSp+sOtxSGzi0J
t2oPSWxrAL86BS1ke8X7cgp++dUXPwxUFy6Ev6ts/9+gJ0yYv9x+FloiMjgYmG7sVygop5V6a9KC
E2NgNElv6vy3U39Xpsqdxvab1tmfEbY7DuVXKdqCL/KS+6jI3KACxTAxRZyBk743Kf5pzDfb1t43
1qYcF66xix8ofHkvagOUlxwif544e5kE8307yMFGn8a1a3npkplHPYBtUluwxRsglAdTKVolgBke
Sa+W+R4XrcT09voGL0WucyvCMRgBCDNFOHAMwqe6ZTxd+s4oyzFV16S4F5cDeRGUNVDMMcVz6bNR
Uhsxj+PgBMo8QEavU6eVuLW0N0wz/Z8FaiaXFkI5mvqqYymNlLixU7l2df+WPAYR47k3AxyH5okQ
rtq8gd0hnIKTp9z7o3YDSIIh5GLl2b24FMQGoWJBIwCyisul5GGRaQVYlNPs+lL3WEzf+2LlbbJo
A10WaiKzHpQ4UKiauWyGkRkAcL7zJm0T14cIubvr7vX6AcRlAkvHP1aE76VpEyssg/A0qJlMGVVX
t7XpB7eTB+kAVPZ3plZ8LcKezr/xzaibdOdr1bDyK5ai2PmPEJx8MHzNg1IoOCHrI7llogMpHULN
DUca1jYAOwjh14o0izaB9DEDS6mBYvPlFnrhKMOyzBbepmPHJDCsp/Aw6OqH8dP1T7x4gs8MqZeG
jMFsq86aQ1LXupL2ZFAX4pKaxjXpjzVDQgofza+WbrCDU+781cAaPthgYrSjXawpcyx6psVY88tb
lafh5Yq42xgnpJByyqQHP7Kgxn6QwrUEYHE1NgPKc+OMQUzBJ1oEm/pKikI4IH9bjM3H0XvHTrY6
/GPX90fgOfr7UoN9BCDbXAWglny5nKHNJKuqw/DUaSaaUc3WTg9lf5f9iAPKH9kNEnKRO8FIke1h
0HelFedf+Jq0eeGGQWIEjITI2hL3SRRaw7xQ56HRHgLeX2uhZOndf2FDcA21kptsMLBh6tKBLNg6
mmO4K/YNENSxrA9S8otB1N31D7two8B6QyxWKLFQdRBCC4RwCJMafsjMXH8flcYWItHg398pVBPw
bBUmbAYEBFf0aPdIjEmEJ6Rb9zyNEXHYVV654iKLKzmzIsSK1pSiZtCy8BRAy9HSFIJN4g0mqEIx
ts5cK344/4SzlDEvuwDodBOeJvuuzaq935krFhYOFA9Vqus076DrNAUfcJAS85usDk+V/Biqd/2Q
fwpmfECyUlhc8mdCAxDqGaHNCb5cSah5dZCUBv5sPuvpJ6l/aJK1NG/hUUKz5Y8N4ciiAYssfKKH
Jz2Y2qMfIzzX5nrBHFZxTAvrSwSB9L1sl/d9hJrUdbdeW5/wHRGNLaW2wzbEiU73GBnfGuf3dRPC
kMdLSLpYn+ANkx0qAwRV4QmUsmIejBtzdKfO9Zhv0Oj6lq6lHHRE4Xh6WXQ/r1tfcpTzjzt/gDNX
bFStb4NeC09xC+gyA9v8JUxl14l/vsEO6TPCcxpLtoRcXS9aO5YDgyTqqzkgpMJ82WdZ/vQGIzPZ
Eg1txmlnuND5YvIB9SJ9vhQ160aPD+FGsaA2fssXOzMifDEzU6RAmywuxBGIm1GHn8xKhT8LiZlN
OOj2G06yxgQQbXpeYVB4XK7JinUpLVUCqxUkqEMVW7M5JiU4VXXNFRaSJDoEDlMvsCPMnAeXlgZd
L9sKmfFTpTC9qdyrUb8xw3arD5Wbrg6wLIXZc2tC5FBGzyvbCGtTtbW+zCDKKrlXgDrpblC/a6NZ
semhzwm/1m6e6htHfeXLLsYVumgyMGc4csTSVDYgfaFYxEgIsXLGlyxz0449Gmdyp28ZrfHcpGQe
tRrj/pB7Rb3irIuh5cy8EFqcUlUa5Jo59sCrQUC4nvSwWoYVAIt/BxedgYWXCAPwSNjUKQ1sSW6r
OUA3riR9KDsGC4a7KP0azqxT1Rdwt/ktWdGWftrKo2Y+00JVBzpmpoScGUD3mr1RNimKBW14ehzz
2g1AbyddsMnjd9ag7TXrDe+0C3NCCpIz65omYElO8pC4hnWfVM9T9Hg9wixt2vmShESVCZbBUgds
FN0xz5/C9n40Vr7a0jE8NyFESltCHbHsZhNwcd5lKsOHN/b4XCsr7r+YJ+rKPAAJH/FMOHp53j1P
6UA84/91wBQ2Uu65/8lHhSFqpV9tUJzkDOmirLtt4niFymLZNKKCeMWcBYmmC0YJlXy+0tPC127N
Ceo5p4eNLlQK+2DJCbRkXlkdqO+hHFTV/cFMU3/lOy/eu7xr6ATaNAWBXV6uP5IQSJIVmfWr97k5
5vu4hZKs036lYXWnsQHIid/OZUMNifFEOnT9bZjJKy2mRYc6+xFCJUZuKig49SE8lcod4uGuXN+v
NssWzyEMmBagrRktLcQA26iRqUDHnlEFJd5knmPeGqaf7dpkMm7jotVdVNbeyUah/7x+WhZdWScr
1Kn8k7EL97HZM1LfJRhuikQ+Kp1+iBRl2tiZ2W0t30BHrxzG2+s2l7d1FkkFhg6W7KWseZbRtJAQ
RElbEtYN6a4tH+LuRtUYXmj2CuKO1CNb+9GL9V2oJEwaybvu2/UfsHSxIZRJ0RSqBNRdBbfqIV5r
zW5+pUTenQVRNe2plaO76DRnJgSnsVE+M6ueJ4qcP05FCX3xnWaWK3nOotf8MSKWvaogABkdYERK
C6S1mM/5a7BaN63D+y78mSQrvrKUiOKc81y2oTHoJDjp5Hl6NToFa0qP0zjC/Hik2hykK7fuokvC
0Qr1NfgienqXh75TmPbxTFxysEcXGNfGMr4nRrZVwvVzt7ikGXNp0vmibqhe2lKSqBqTAVvRYCNw
g3BO/pup1Z3Rr4WyRYeA7Q/aPSAm4EwuLTlo3DRFTSjPk9odvF/BuFfbvW28mxJvg8Z0saHZFqKv
rZsb2BddM+v2/fjruuOv/Yj572cHL0M3oQ4VDl4UPQVVuGnC4xT+uG5j0SmpEs1FAAB4Lxx8ZzZS
uwhkIBzhCfJb17Bv4HrfBOVHP9hbaK1NK9aWV/THmuAsvhdPRolk/AnR8bKChbJWIE68v76kxXhx
tiQxpcj0BH4+9q5Ry43pffeLN53kMwtCRLI04E15zUdjLrkxP/mptwsQzUQwa+M8VpO/Ep0EIsT/
yznP7AnhqR2sqBo8mGu7yNuow4c4LpEi+JCHt3MrqA2PxZDHriF/iowUMpJ2G+SN6+OR8RrkZ+Xb
ikElNpU+ClNWHswEVta958Xu9d1bdBGIiYHZALCiLnXp9EjVoQifjETJsP1dt9Z0O5nG12zQ8pWc
aTGYnBkSTlfZl8aQmHzUIX5S0niTIPMTpIj8IP1zfUlrlgSvh/xIByOHpWxiflzNj7RugDlss/zp
uqHF3TlbkuD5jGm1hdb0BIzJn3lOnuNZL/y6jbX9EXx/hLEExXFsTNZDGmjMs/9Q4nT334wIDg9G
GDYEGTez2ZTY+w3iYDWJW96VWRcD5R3ec8L+yxHq6/qAo6VKcuizicHD36M8nJpwxdGWv9gfQ8L2
a34WQD3DF7NK812qPdujvUNoZGVfFu9he+bxggQZyQHt8twUTW/lo0ryPfiGBYpLs1yQ3yh9KMau
SkLlne0raxwmyyv7Y1M4qzkMvR1yhyHNmSdZGXd4XDEUK9Fv8YaahbVBPZFiiAGhkP2Al/3EqyL/
HSeaa3Y3evjcyRsEOYZMvv33ngfV7Av0fabRE7wCJoU2cgaHWn+QyQdUaXVYDqL+UEMYsGLqpQkj
PudpIM5Db3RdAehfblndxuhcgIkEkjTd1JDG2lxacbKrg/yQFwen2c+PyD6udzFMBtZ0b1jtX03L
gLLcbGJJjt2J8evr6186FYjSawDNmB8BFH35m1S7m5wc8qhTGA5bUjkl+41Irzu0u+t2lkIV3KHA
imiegmcUDkUfjUUz2Anseswr+79pgl3/95e85vzfF0JhFHhUnqQ0OuUZyB7T1ZQY4qUvxYgMMBck
ijjX7S2+wMF2A8+EtncmHbz8cEFs6OXUzAty+nJflbG+n2IGzKMht278Qo3dOnH8TWnGjlv4Q/p1
dMDoXv8RS+dxxrcBDaPsaIqaIxojs7lhsmjFf1R9eUMrTDIfr9tY2jhYCmdhMngTIPO5XGecTW0z
qXl0gt/+oea17wIPK94QzAjJkBpQR4DMXQhmZViOYz5m0amsM+j95aDbyKCBtl1R/IQAhMvaMYc3
xBlasiZEflTUHbHhRl24GuV8jE6jfOfXD52RIKr7TfHSTZrejU6+ssT5ChMPvzUjtxn2gvFHnNoI
E4ceRQC9pB1ZjwXys+23SL0ZMobzvY9K8ZH354p3LFqEZwpJKCCkPNUudy7X5DCREjM6dfWOnAfO
V94tY7PJdZ+SqQXBwfC1NOz9dX8RJnHn5BX+biYfmDigl0lT69JsbRRpESAwfVJ+Wns92ZbpOyXZ
tD+8Zyo0g7JxhlM5HvR+wyRCFx8nE+Jr4C3+ajn+tefyQ3jTwdcNBgss9eUP6QETJoVfBidnPLXy
VslWHGihNIyBFxJPFjtDnC8NjIFcQoEJTjLueXI04Xa6kSrvI9zZIKkf+uF5RHO1r8qNJnnvx9Zc
8ajXIQ/zdCZnwniYVcSRhLKwYMKf6uDEXeP6ceX2dOQ7pdo0u0b/Rl9xxd7rjIMRMPII4jdMwpA8
Xy4Xxoesyto0OJVWDbfO97oYNl3/MzH3QRqtXEtLtuYZW9RwmDYHayDYKqQ0QOWSRlRX7NT0r+kz
wvRAoZFE/tf1Q0QTFZChwNIAQIkQKKcNrCDOSQAk/XcckUQlRyVek4J+fRR1+u7Akmad4jlWXy4n
Rfw7nFJKQU1IeyR9KAfoeJ9G80nKntUvTr/yIl7wDMxBtT1jree+8qW5ClZBo4aY4JT3CV0Raat5
X3Rvr8a3du6QUP1aOfIq/95lbJuX98fe/PezooIEIiXMap75ipnsC0/ZdIVxmwTWwVa6Rw3csD/8
nprv0m0SNu5aRWOhXnlpXfi4VWAPiExTNpEC6cZC4TifvL1nFUfYvCKEt5zW2NWFfeP1zV6V820B
XQpvgJXTsZAQ8DPmBhGzSpCnvxoukz3oq+bKiukMt2qjbnT5+xg9jkl4qJN6o2nfxtZ3O23t7nyd
BHAoHQe0NvVS8kohEfFSWfGdPCHMwTtrw0xFC4c+95oLLxQlgNEDdpwHEqgvij5MuTaEgw20+zT+
kg+BvC2CcRPrwSbQFdiG3Afj1jxMSJtIbl6vsPUthAO4kim+o8FCJ+7lzjlzsDlAlPBIU7WyfipD
7SbR56pinvljFP1c8eU5sgi+fGFqPspnpmyr1W2px1TZP0Xjc268D9PcNf1PkFPpJoQ/+zz/smJz
4fyc2xSrLPpkKQXNFM5rXLv1e2Rjwvxd5B2GH031KYB9lv/pDhW0w4rhpcXSQqLqQtGTR7ZwRfpe
xeceODpBctK7Z7l8ip9rRJp8aIXt5rNu+yitrj32Xz85QCcy+stWMiHJY+DyC3u5UrXjwPuYUfG5
sAs9JwO500bNVsLgAlbt0pKQu9pxPan+XEdLp3bDFKNUf8kqdceTS3OYmd3kUrIZ5XdBEXxU1fQQ
OJ+8cfjXAB9+w4xTYhKFc/oSNs78aai9KZLn1XaSpCCf2MOxZAEQMbUo36xs51Io4E1CBga8Ao8S
vuzo1VOQKmPIKG2+0bXmJik++HBTWTelrscu5MiKznSt5W2RjdrNXUI1iU9BNO0q1Xu4/mMWrjzW
/ee3CN/eVLtIa3P6chklwwIqFs95iq3KNZGHnNrUjQJUI9fugrUPMP/97GM7jGXNz3lisBI/OAXy
Ipm1t/vnNywNaYyZ4JQHoPiZ68I0GCJxOK6TclPZB611tsh9bW30viN7O+naJmrlm+tGF7JZnka0
d5j8ItUUO745xMSmHCjUXhLGJLpClzapprUrt9jS2Ty3Ilwmag5nXdlTfFGl5NAE6k1b3ms9hYc1
HMCiIYXAPcsbQio0//1sp9LB6FqvlXAPCmk74Hyo5xjWb50DCKmXb69keYtfj2QZFUNmgKj3XJpr
JsPuy1xnimoEITPdw0m8vb4/iwuaJw9Jjw0mPgTXi9saJCW61ae0RPDMuFPkHKLx42p1cSnPgC/n
jyHhy7WjlE3DbEgJjJOVwh+IqGc0dLd0CbZK3ZluOA172Yl+Unb49t8WKbjHoBl+1cz3sDndRBPE
hB+LPHIVf1xxw8XtQhyBkhR9YAiiLrfLLpgV9AwmZ8inNgzraOm0u76ShRSZ2QomEefH00yUfWlB
S6o+YVSEyQc129Ik9ciUTeVr0qD1S7vZ+ne03C+v4nmWA6k+MPSYE9xDS8qY/5vJgajZjSaQ2Jvm
33dSmP0/MyE4xihpXcQYZ3gam09RN2xrP3HVcW0UfdHPz6wIW6MZmazCQctc5e+cJVjWPeMcU/F0
fXvmf0XMws7XIiQmBckujAOsZVAhB0zKXTm8i4f3Q9RuimjFFdZWJLhC6mQ0hIGVn9qivrOj8ZgH
z0P5RY2qT9cXtWgIHpWZhxSpNRE638ZSp8BLS2opj1u9fFRG6Gbl7eBXK4nA7Eyvvt6ZISEPAMZV
Gf783KyVgtxcmV+AjvHdy1B9uL6kxX1iPhUYlDNPis4H+SyMV2mhOFnMPsELsBmhzKdL+LmJaKvp
efD7uq3FI3tmSzhCCsDRYYrAhVh6PX1Ax0Q+pKP9obGU5wp+UjQvxh+mPOWH62YXdw3WGxj1SVgZ
ObhcolKrqR6gp3ay5CbfWT6zInnm/ZXB7OoiMz28JfTNOrtw4s2YH2GV9SSPemlgLrGotRp5zGXP
jOGKzy95CJVr1GBmeiD+43JRU+UVVlEkf0P9OMONdr8exdeMCAcrjO20s2eUTawcGwPVOyQ18jV+
kKWrYh6coNJHCYfE6HIlXlGCzXeoddSWVv6ldGXpGlKUrzxAF3o3OqDeP2aEbYn8Vm/GbODWdZz8
JoMSFKxd8j2ponSfJA6KeQ1MrZAzt7vBac2dp8bytvOkYJuZprnrpjh1+8TUbpQgdEh+J0i3TXN1
dGXOY8STf/4zBWcdfNX8GwRUIfRt9qAGmt3gQ1QB976tH1vvnebEG157zWqNa3m3Z9JjHZI9HOty
IxREWB0npKNV7xi0tsd99nD9IC7FGip1/xgQ1qYZENmEE1UmEp53QAztXaVnO+idUso7AVTC4crJ
X0y15vzUVgjac6X3ckn9SMvOH8mGjaJwdkUr5du0l2Fbzvp4F6tV7JYtYouZzaMObaPiW2Xka1Xm
xc9KJCDjg7SaqHD5G5KoN9vAU7mdlO/MTjpR5Qbxj+tfdimyzgR2KgSK0GcawhnKfJhAVC+mCWht
ZfVYavVW4uWPlFj+5Ncr7fGX6uMrHz2zJnxVxclNOdOIPaEq7+FPlMeRTHm8pwm065piL1XIa48k
Ze3OVuvb60tdDBcGXC5UY+E2sIWlwvtZBJlOTMq6Q2VvhreEb/bqn39fWJzXwXALdT+Ji5duFRWV
pnAtOZ7D5qvvd2ZC8AhpmKTR6rkh9BL+ZzXcq8q7emxvItS2tEdjcFeT18WTd2Zx/vvZLd8YfSRp
E4uK9J/JINmuEyAGEEMfNQbPkbK/vkWLHn9mTbibUllS7X7CGyPAyxPSP/Ol0frVGwoz3OnwLypU
ZThal4vyFLuTo5fphfipjH5Atf+WiRBuDYrCUB0zIQGfxqUNLoa4rUZC1hRsacF9zhCrrj8Pa6wT
i0eKlxKA8LkMTOJwaacFRpEEMoWuBCWEJs83Ufp5MgHsNoioI7Bgaz10CgElirA9jKm9Vhxe2jIK
eXRvoWel/ydsmWKWepj3vOYN9XcC0okmSovp636xEKX419mqWcOOVqqwSE1LQznLMVJ1tNQ0JJjb
QxJpW4oWqEjmbp+txIqFgzazzaJc6sAqS+3l8qsCG4HeVaErDQRuE3nRBx11qUiFRnB0Hg0jPLby
sbHW2rbz8RWON0hXpvIB1KtQ1QkRqpLMqmzNMjpVDrU705Q+12F8h5avt81kK/n3TwWCFZB2AKHw
h4i8ybkeD4k+xC+4jIQWZaHc9fZKHXYhfFzYUIXvGGUMAXhRdGpoUI66d4wt9BCGux5Z+NDevsFL
5j4FbGk0Q8QupdeTw2l+F52QFpj7+GnjloYe7FVPTvbIgz1JpZ/zvjefr9tdOALgaf/YFbat0e1k
sqUiOknNRvfvZPupXiMUWTLBshDZnCmUXr1Ect5YspP00cnp7TvfQ0Qju++GFSj0/DtF94MglIED
mipMzAnrqM2ulR0fI5YKSuc5t9YmyJf8m+ECBl5RvoRVVzjGg1IbDEha0WnOEqFoCPcmCMzM+3R9
P5ac7tyMcEvWWubxcAP9ECbQ1yR71b5Vb8Iq3erR1+uWluLSuSXhdqTsVmrVyIKscS91VeYmsvx1
MEqafQqigLtE+/cjjTrsbX8+oRCYEAbrC3jVo5PmPBnWnRnuujJwGbT5bwub4+PZte9YY1OTLUYn
CNP1HuYkKT/NxZ74MS4rNymqlXi76N9/liW2SqJOMxrL0/DviS6t5dWbeuZ4bNPf19e1dF3y/Wgk
MrhEOU4E4k3ILMeZ5IGMyUBoWek3aOVv5b56H+XNz7Lbd/Jz9WwElASnXF4jdll0F5ANYFChQwN0
cPlVK6+rPNQ9QKqhlmHVRbY1lYwx/ChxC4thtQkOp5/XF7xmUqgHQbTlTbO++6lXlA9JSy6ClIkS
weRR17fo+O0CP39DzJ/xG/9bpRBG4OvMig6Rk1NsIn8ZmP6+SrXczXtFcqsguUn7Ll4xueg+s8o1
D3W4bMS+YjFBGFvNIGI12bW02SPKk7W50khYNMIM9jwcxYyvqJcxSDV6ozJtGL19ArMZtA+rbcvF
3eLZOc8/QZhkCqc7KVA46WRefGGvbuKR4TL5h4eEqQSsUb1RvZUMYPk0nNkTjnks5UGWldgrwuje
L9HzKY72dKeE+06td7Knuql2G6Pjt/a+XvyWfwyLY3WOVMoQOWgUrJXbTGdG0bR3NP8/Xnf+ZStA
C+crk/MmfE67Sb06HEywN9TDrfxYJRXUU4frRpZuTaga5XlSiatTHJyHvs8KmxQjkaGc4ip51+ne
03UTS+uYAXUUW6E9gUH7Mm6YatBTdcFEDEZ+zJ50pAnXgEOLNiBQYqaAX/yqWZ0Zad4aYUjG2xwl
Jv3SsXIjqu/XV7KUAYA3/seKcrkS2+/gqjF94nx1n2kT4rEwy6VHQzJWLpSXUUExmTm3JMRac0g8
2MYbLsrAR1UyMVJ3AEh207TBsKvCotr6WmPdyxKMiqWemh8jNbmv+/6b1VuBK/lIY+WKH7qFbufb
YAxL5ILayR0C1OWSyv5imz5j9jmT9bXmO7dlFDLfF6L7ag1Ne2qA7kPdyUOo8+s1lpXlrZrVIyGz
Bo4nPC29QoOKhvrzaUIgy0qaHZl7aK1dVi/ooVdfkPFa3q+MOIP9u9wrzZt4j/nAnI1kD9z56Gjj
Bq28eQ7E3I1q9KAmf6n6jHoG5VXdB2b0qETlpjM/atmPNgpQAM1vawTD5NvUnlX49rL64Evqxsh2
TfIeCWL6h2a4v+5hS+VaRN6AC4GNAgwhvgLSCIYJOSAbN4t3UZ/ehx3o3im/NYJoK4/TCeXGuyYF
I56VgeN2ATTKeXso6xrFp3CLKvhxDFXUvkZ5JdoubtvZDxNOcayZUVEbQLbNdtgMUeGiOKl7N9eX
v2Zk/vt54jZEjpZoYLbrBJmsx3J4zuyV6sliwGMyedZAB5MgDkyW5VjiLxW54fApQrJSllfC3WKQ
ODMgrCGoy3qUQgz0yRbqU9xLVf+K/cfrX2rplYAY4D/LmH/F2ZfKoy7P6ojH9mDfZt2xH45wOiTv
o2bFIZfu9HM7whuhUmwHZyIQqcZ7S0LU3vUhBK0kh77BLzzw+qqWCtfggSEGAHbEARB3p51sZA9K
vIxUSFOnTW8xP4v2TC59quttVCnveOR30tqDYQ4Gr4LFmVlhz3JPUvKpp2CCjqQNjaVOQusWE0Ke
geXWmrMxB8VtlXINW7+4i2d2hV0M+9BO4rmIoXkfZJBPLExhIM5A6pOM+vq3XbTFhPU8xEOHWiyY
jDWTJqPBTnbWMWliz40VpvKT7qb2Qgq+a/S/8yd79UnPzAk3WGQZYadXOKjjP9FXgmjgIU9XEufF
DJBBCKgNwXai9SAEeadKdSMfmE1QvcHcKEgLTvZGmZ48Jq5TWFz85oB87iOkuVkVPbzle/5jW7zH
sqlMkcHFdp989Mb6ptHrDUggt7CfnfAt1a6zhapC5hF0UpUXFjMfqN0FPEuS/NACm73P4il9Ay4X
jQ64lOaJJzqtwqNLV4K8ynsKUe8Ko9yoKGza8rDSS1l0xjMbwm0ytbALpr1CoJeR/WzszZg+mVW0
RV7Kpd13facWXfHM2Pz3s1jJcRhziLSjU2oVXxQp3HmG9Ut2zO11M8vBi+lnOFVgGZBt4TSbbek3
QcVIWqFV7mgkHwrPeFekxy7Pb6V4el9kx8LZpD9WzM57/+qk2TPh20whCpzhcnlDK2dWOmG29GrU
Ca1NWjzAsdV0n4cC+UdEVjVagIcJadDrlhevUroEFJh5VzJOdmkYuTkTFSUyOVVJrY0VDsNt78n1
4b9ZEZbnKcw5V+psBb7ajWQV49aLCV/XrSz6CEiQmSYV7QKxkwjqs02GiovHgrN2Fu+EbHpa6cXP
+/9qo85sCH6ol0w3pAOPFC0K1Lk2b2ymROaSG4PNwEzSf1yS4I4NdTbTrFmS5h3t/knZxvHayOvy
iiDSotNMddecj/nZyYrbwQi0ERMycibabwOisuZzlKVvcIG5EA+ejp62ZQuONpq6FfY9d0nSTEAV
bsdA3/377T+3IDiZ6kdarKo1rwXrZ16DePA+lOVqdrN0YECMgqKadSOJrpefSwoHKZF6rvuqPjKJ
PPhbO4q3tHa3Oq+xcTMkd0p6I8nVPvM/pdn7zKtWfGIp7jLiRnMIGlKIcoS4O8ZTh8oLG6bj4DDY
wz/W6rvWNLZZaG4nI354w3c9sye6fOI0DrK13Fupfcvs+kZrizspH1feDUujNIzuaTpTynAO0fO6
/LKln4RJOvBwaLtiW1l3Tj+6RXmkqAYTYAeRYmC7Ke83LdtKA/Tkn9s17YF5JeLhPv8Fgo+GkVx0
2cgvsLPHtjL2U+ps7GiNk3fRg87WKfhpHofxgCAxrzBjH1quLa/cy2urEO5+rZgqYAbzd6zeM/3P
HdlL2YoPLq8BTBq0GQZFDsEHO7WTjLjhiWt72o/AN+1NUCjT9i2O98eI4Hjoi8uZNw/mUhAKS/Vo
Gz8bL1txu+Wv9ceIEGFjo860fppz3LC48RBNLwblZhVxvmjlBSUGPSN8CPMT7SzI2l0Z5bZM7peb
JawfLRR6dQe55SRJ6f76V1sMDwzVz8IdwNdt4RgVCrLAfoSpQDF31lcUQ90hvzF6f6e/6dsBuMKZ
Z3k+kdI3CXKDstY096jlTeZ/n2HndbpS9F66n2ZU1/+MCIdS0xuDy4vMz1FD01WmHrW5frT2mp5m
cINpa4jcxe9nzDKFlG/mCYHLrQotu0IOTMa1TQkJyqSJNkzQBHtJiSukKXVaJmGfrlRmlgaXNSal
/7EqXCt6kBZTU9F+murqqNbTxlTkw6hAbZVnu6lzbq2x26pPeufsh9D5xXTIe8vwT2b0cYqjoybd
z2ilmVHmujMt+i0zsPQbwJ+im335MYAClOrk2KTdVN9i61Dp/samY/rfrAiLN5K6Ho3S4UaTeevR
KXUezHGtSr7oR+AMXrQpGYMVjPR+JqdkuvEpVxFdzp88Geo1Z9xM3YrDLn+z/xlCtOzym3k5k0mj
JEUvtfK404+y1biIDL4lOv6zHmApl2Z4RMpR3bGewhm2qu/cmHq8TVYphucdfnUnnpkRbiu9jqQZ
+AI7gqfuach+ZGzeicJN29zNA4PMfLzh+oJWEr4H2AoYZRWur9SLI1mKOe+B/H74pKSs6Q3udm5B
uLyKvg/KSSZsBf1fwfQ8dndtuFa7XnICpkdmwTzGcWj3Xu6OmhexDdk1yWgW3QS5fsOcdWQEKz6w
tDlgM5l+JnGfyR0urUiSVfttHKFXX48uPNS7GAQA3QwFhVypnNwoWtmcpeBozCqW8yyuZejzss/u
MY1pX23ympj5nzZ0s3b0fvlTaG3ssrM3hYO0gOopb4nI4LrQI5nHceAqvzTqDYljd30an3T9a5Ht
uUwP0qMRbMKqOFwPRIvf88yS4BlGn1VD5lfxyev6/TyDGnj7yu6gryDmOWXv38jamjcu2+T5xSTa
LGIveEpX9mquTX18aksw0zRm80PRaMnt5MRoUsWDvOPxvgvjyFypoi/WOqCt+ceyEBHH3BuKDHrR
01iNjPgqPoji8a5tFaQFN6DDAldFyamKfoDsXrnvlo4Hyclcw4QYisH1yy3NEkZj1dyIUTmIvwzZ
ON7qY/w1HE1/JRgvLpK5OweiFSSJwUJeWhrLwM6TkExV64td7pFyB5suzvfGj1oz33XFY9o729r+
dd2Rls7JmVWRQkIdPbtLdVLXXLkLmndZIYE0/mvwjwA1Vz7l0r12bkq4B9JehQxz7iKkQEZqIG1l
dVeHPk3Bh+trehE7Fa+Cc0vCVSCxJjme0VlV7mZhsitDAEZD+gzALfaoUFndPpYTVx/pQ3r91zY9
RMMx75+mvHvfrx3V+Si++jHgaKA9gF8F2MPlvraWn1pBTunWrIot+lZDWuyvr3fJR1Ea+ceC8GFD
WmOQyWABztFtG1s7Puzqw2DZP5kDpE1IrvlqiEn2LHLKcCCHDoxDwkR6LjNMRM7pedt+6txcG1S3
adt3UrI2sr3opGemhUNoV0qYexMvhSrZK8Rvf3CdtII8vtn05io1z7whrzfsz0KFu8q2UoNUnrw6
cB7Ar25MP9w3dYx2oSofav3QDxBaOvKHJpJW7vtFV2HYks6phijoK4CwF1mqb8zQLv/J9n77/srB
WDyBZ/++EGKKEFWauAIRh/5NUVUfrOxgBPkOduiVhSwbmqUsQXvSeRcuwmiMnSEZqbjrar4bkgnB
OuUwZXsJPP513190DTIwGKNmtjgR72HoEZnljL5rUnkzN3JR396Ftb0rNWNbrY2ALJ60M2uCIwZa
HdOg5ANKzp1ng/yAS9/8fn1Fi9+O1IUWE7pBr0SMJ9XJ6g5u05Me/dXIW037HsHQsuIJ806/8vF/
jNA/uAxKNso6QSHxXMLTJGjIYUJWTXgmnukI3kha5CbDWqdniWcCrkL63TMC2FLEceXIy4Kq1zzK
PcPn3vgoadV2piIH4L3X0IKGM2ZA1s8qdkauWZug2aRZuSvgujwW6b9XgsItIYJhHADVAEWE13pS
pMRNzW8J4YRvpvAuf4lkEAjab2lcnJsSwkkx9m3cxrwZIzk41HLl1oqykg0uHgJevXDC8fR9BZaE
zzrozYEXllbfqYG9hcbeLc1pk4SRu0p1t2gM/CAjBgxbkRNduo5jt53UFBir6uAR9exGr/aSj5Y1
vEkF+jHXT8PiiXuh7cEnIesQrnLt/5H2bb1t60zXv4iAzodbSZZly7HjpEnT3ght2upMnUVJv/5b
yoNv15YFE+lb7AK92R6RHA7JmTVr4axuUzTSIKd7DvTUruk+g3DdfSOrcRdyi0DCAxQJxPX1kGpW
Nqmqxyn6c8l3NdHHRwGUAaf7Rtb2NaCKaPxARxWI6hd+gJbzSk3lMj0IE7WS/AFpqhaQJ7Rk0I5j
am3SQNoH+LsGBBwybNfjacwpKJMErwNlL0Jb4TuPimfNBS5/f/ESYGpekoRV6UEXHWGStzSLHCMb
9yXSapAec+9P3PpokME1NADu8J67Ho1ZZb1KO8SqQdCsvICweGLaPeU9b1YvODqyR//fzsLVqDCG
BDAFFH6yA4isrQh8onrztQKyDXyHrmjU1lD+blJeYFx1DOQQUKuBeAEI1q7H12dZDgVmxCJAaxoG
nr/qa5T/yqbEuT+Pa16u/7XzMf6LJ3Hdk6JVQwQimp/q+NTwxEtX1wkd8mBRBPMBgCbX44BWNcDo
Md74YDAs03qD9qbI5CnbrbrehZGFa/cRqhJSha2aUlRmAQrKnsVUa4C637OWp5rx8bpbHpOgYf1v
SAtHD3LKWDfOsQ6NuqhNRCqIl0Nb/FY2W62QDuNknDLhWcsmO2TnqAXCsal26IKdIsmJw+95fc67
HWBFpojLyROaYrs5xzZU6tP9tV07z9HFA11NGZRGUHG6nvuYioHWKJh7mtkm+S5pZKO2vyCsCzGe
HR5Y4b/AyC8NLmbGYI0Sax2Q60IdOK1ZOjOOnI4cMMXqal8Ma7E1UEjTh1iAlbb7TSElQlJPML+o
iZOVPKXL1d2hgtxYkcF0gnT89QzKwK2SYUR47vXg3Uy9vhne76/R6v64sDB/wcX+S4JBbI0KWQxW
FpsS5X8QDpZ20qrx5r6h1YCC9kYN1IbIES37HKO8MeJGQu7LTL4HyICmbM8CUHvxMharq3NhZ7Hh
hSJmoUpwzCDnPvQMIj7+EPugENqWdb8ZMzvIfkbSS9dRexx8k5UPehKeoSDh0XFArafhTDDvexab
oK5AAN5qmGBwNEeJx1T9uSCNVVXdNmxjHoxvdTlxsUO6D0gBXGuvlzNFg4pG+gJbzkRPSrWv+8li
PKqCeRvdBCAgzJFVRFoIZ9O1ESgCm2waphRQAfZWRcpZjhsXFVOtcJCFcxPg6Tl3oTW+VtkA+zsq
DxgcmLuuTU7prGsKJoZDaMg2I16f7wOIb+so4Ve+VhSOooD2Dr1ona3p3z7vubiGGSjSIcNw8/Yp
mDnmJKOwTR7J1O/MAsQMWWdTgScMt7ZH/lq6eQBBs7QhtYDVE6dqH1HiQn2AmeojXi7W/2VM6Hq5
nk+kvFpd02DJzFrwSownAAUfSN7ZAsrrnMVb88nLUS180kzTPI4I2OriKbMg610bjwP98Q/j+UgA
o8cS0LOlDRHZrDzHLmvZVlEiP2we0qKys6nh3FdWUfXGhSX5eubUmpBQkHrs59GwkXoyATvfmIFD
0J8oNtqvkI0PwFFtzTx/HBPJznV61rPicabqEyfBa340XfaSJr0bhiLKDvo2Zd8iNnmj0JgWGnp3
EWknC+BgPAEF3rVufSOBy1DVodQMDZlFeGQ0zKAJgs+nbHpJVBmSJNt6fBeNyDZUuyGp36nKUc0N
PwpbC93cnPi86uI6arXohZnT14tw2BVdyaAogs2EUtVWTAxt1xe5/CpPYnWsyT9IOM+amzMBOhp8
0Q0+O+fF+QZ9oiGBcBCcD2VSRxE6zW0pGotB+yx5931w9a6OzkSQjYDnT9L1hRP22oh6OoGtInjs
SbmddKOwi6x8RiJ/LxjjixHWGy3oXTlvHu/bXrsoXJpeeGUbtUM5VmJ6yMDRYYNYBWi0XuJljVd3
sqEjWTe/sTGv15MpAemIux7qDipIs7GTUcXkV3TWPAQZAyCJkD02ccBcG5kCyNk2RYDrLW13k053
UVp7adc1FkBlnETd2rQB5AGCKEgyIw20uP0UqdxUOiV4yEvps470sVQ0CSfUrk3apY2FB0otoVrE
5vGE4N4eHtqJOtw76eqkzVcrCL+CWXxJYWhUuZSroKw4DO3gZuH3EiWTKO7cBLTYn/c088LSYnlG
0GJ0amDAkvwHKjaW0P+5b2B1vi4MLJysrJQgjSA/dYiFLdJxVgp0DPcKw5uvxX0CzOFJABICnBfk
Qc6QJKofxh4U09T9h8EA/oF2DnBfAIdz7cwqg/aeUGIw6JcrgC5ADwC3CLLqxBc2FtcxoK7SMYvg
xFCp7xtoj0HN/f4oVmdLB7oae0SEftzCQt+06JjL0+xQpcWmbtptK5+rtN2EaF+/b2mNqhpvHXDi
fzR8oinyesLQLRdW1OwQYpqYWVKECx0BnsER1R6qK50Upn4fBgJ4sGriKEH7Jo/BQwe1OV/t09gp
BHAe6yqzaoNof+5/24pjXn3awjF1MgwJVN7wuuxrG+1GbaZZXMKN9QmYoeRz1g/iIIuQRMI+74YO
iBFwgzshoA9J+MKIVcmhVQSvKDVrw57ovaWEpR1ryC+gSU6wIukfIBgo+eIZgZuGCNraxQ0x1sVe
0AtkGfSauC3ZmKlky8XL56f00sjixBxpaHzUSg6zSG4sQ5bISK1W5xHwrvgvOglBGYDWHxzLymLl
smiIcUcABIIkugO9XzCYOASuDG7Sz+8UcPkg3zFDcPEOW6xekKtNrRFYwndAvDZyoq50ocStgmbs
/tTN37x4hCkm+tjRaAFBrBtRcShHyS1p8Z5GRhxtj62y1ykaHSbSfEPmqLD7uAw5m3NtA1yaXIQB
s9TyVhWRjQDI1yqD8SlTEidMROf+yNZWa26TBrfhTCW1vEaltRjSSRyxWkxiVg8VZa/qvag7qWrG
08FeHRLQbMDjQN8B2YnrcDMrD1VhgvisjC/g3Fa/8GpaK8EZLZa4gM7cd3inLQyItM86Fe3rhyzS
qEVVSbUHs+a9j1eGcWVl4eBCVkLNF6AC3JncoRusdFY7HHhMiqtWsCrojYKyBxT/ricLcpAVJGyT
7ACB9KidnlDRN9qKc5OdT8SFX6vQev/PyGIoUhbFuQEx60NV6GwDZM8z2D1UJ0paw4qVItu0pDOc
ZEo4L8j1wSHXPZO9Q2hucYNOoq4DUBRZdkEcYkeoGsjmMubo3ecfQBjfXzuLCJERM4w1qPQeaJl4
Jn2NdGaZxWDrPec5shIgYAgAyrmJGui2xW5ldQVaxbrODpCh8QIQEDmScpQyyeuJCGbZNNrd37ar
E4gOlQ9la+g9LOzJZldHek3BT5lLLh7GDoEoZKZz3GOtPRzkRgri9Yzawz+unRAUG5OUNRgWQ/MI
SiOh1WbZRk+Fhwg94WMXHJnxkyX6W9gGdjvtIw24GhC0pF9AVg4KkBeD8ka+ErCuPmkxctWM1AD5
k2xWRejxJEqhDIVzbNYxvz/Fq0v6d+xLXJRY9MY49k126IOXIVA8sWFIdxU2Hdy8Kzj+s5YqAMUT
RHXRjT/fxxfbPZKaFlNbZodiJO1rl2fJrmIi8F9ApNkkz+nZKI3uiYKyazMlaeJA2fgHyIaSc9VT
8+3+0Fe9SwPf90zcj3rRYttoUH0pkgneBSLML0SocADpArThQs7hswbTwmMQpGpIF0CAS1ospjFJ
7WQSzHEwZcxCMqxD4FFpbSnlGVILLmDD20Dptj2kAgJhq6R/chSB0+c0Ow8Rx9nXBn3xLUuUljz1
aTZIcKykwasOsIRoKDbcHuI1r7q0srjpzS0XEHDDOgvpV1JYimJBrFxWv/Gq5mtYi8uplRe3vWLI
I+TmKxQyrQ5SV/X2d9nYo2TJmTU+66XVBc4fHvXK2t68HNwirCtykzeygXAhlPImRxUgTxq7yl9Q
4ORcyFb3C+AOyIjPYRe82teRqU00MyQCVquvznrjoGaKgDSpezHZSY0TkWeib1LRTvrn+1tjLe+E
B8Nfw4t5LWWG8zRmmNchAI3ZnnWbSbaKwdXaj4IgUF1WX2WcnbLqnBdWFzNbdnUWRkaH8JBoFgHC
dxYY5r6HVq2AQldHpg59FPJiUsMmH5t+gs9kIBYLG/CXMj53zuoOQKEb8BsBgMilogC6a0mtpdjz
IOqN5Hqb4qXTgEsJYpoZD0631rGP8xgMfTMGTURV79pNgNrPSa/Q/GAo3aaVxB1QMl44ua32DKaV
gPWbsNqo1fek/YcFAwAVbznwSgD0NM/CRSo0xv091OMmPwTlkYUovTHDynhG1qZytjA3m8+AkoUR
tRZzrdHN/FDr2q+OCV+gAekOufSlBH5rgDbSfd+fT/ur2yICNdBbM1Ur+JXQsX49pnFAppkk4eCD
XRMlSyKIboT7byP6oaxsw2bgzOGaPQwNh8wsHArO1mt7Rg7Z0IENzJc6s3inelzbCHmhAyW6xO2p
+gPlK8MrErQg3R/ordtgpCCLx4MIHdrQ1liMVKi0YKgFxvy2Q9tSrkbp05BqX2NlMj2apidBrn51
rSAdZJr0hwgqQztTphInyN0sL74CsQ3t4fN2ucFQMgq24pZEg593MvKx3ylVrcystmbpCyj03x/z
TezG+xnAJxVPadCpSjcKBb2almGqY3GHIwQyNqmiPgAQ48VU47jR7ak/g6AAHQBMDY/OmzxdRsMo
HXWYat+UPXsgtm7HL+FL+qA8Jkeyr1+Kn83P8enT44NRZGyRY0GG+OZ4J9OQ11C980fg/UZW2KaR
biSSWnnEQ6isTCWCDvoMcTZh8y/fuePUGB1ISEd/QFuEWe0hBjfzxdL09f6QZv9f7Ed006BTYFaa
nGF/1/tDzwtNHJNu9KXka1i9QZHj/u+vbQMwEwJ+OXPGCDfR05wpCuTUGP2ijl2ivybQBgV+zU4K
ejAy6MFQ3PJL3Z6kN6Cwt/etr40OoN75AooMDx7116OThW7KitgcfDz2wa8S5oCDZhWPh3xlrcDd
igQgkp3ISSyvuu0gxnXaApzQCOpGa4VzHQsPRVMnVo3U1f0RrcQzEMcgLwbXECGyNH/LxZkgSRNY
XJoQ06mVvdP2ULLtS4ZOzULKf8Z6LBxA6IKiZd58WsYC/JJIiuNhAfgccO3zl11YjiY9HsdcHfwS
WmaR2M7uWH2a8nE2AsYERC1kX7Cvr40IMinETIpGXwBdRlOpNoxIEidzsLpeoJnGaxuHEWi8r42M
EIaR0y4e/S77naatJeJxYjLb2NxfqpXQO6tfyYbygUJYZpIKKVTqDvIzfqa968RVURXLsr1iAl3e
82AksyMvtjG21vzMUnSQgSyrpqpM2iBu48lHYWGbl+GXfsr3o/wnESRbkmyxfum04Xx/fDc3PayV
rAKGitIiMDFLyu6BUVLhUxCCtcQKlDM1Mge5Eo7Dr80iwi3au+fGwhsSUBOYo6iI9dEvAZBJyaZs
5N/ZWB67UvdZRjlrthIw5rIiaNY+KEGXNJmFoNR1Wk+TT+Ou/m3kWddbwOUZnz9IQAAODhAAH9AI
sORGaoZMKxJFHf04ahSn1EzEDFmVT32KaF+IrcTpBliLGjPDOf6iQoASwbXHy63CzECXJ1+kuSeU
vhyR9762aj11m2pywRLNuf2s+CPuAnNWDqRCGOUiTDVJZ0L0OxL8SW03kThtKJpnK/lVa7a5tBkU
B9UpjsmVXQ2TINIE0bWGELUw2XZJQ8BFCInJKnJbM9+QAYyDv+WKM5crDgmKUREN6WDiw6E2b4uL
ODhOOpJYWif4QSNCX3JMlO8FmLvdUouMLcmU7CRMQbW9v9dWFnAugwC2POuno06xMKqpcUN1afLj
4Ww0nRtkfiqqlhmoeDZGFqgB7ttbm8xLewuHKfEGV1TwhfpqbOWbKdi0W26f0tpEXtqQFmMaM6MO
CmXye3WnZ2fWso0pbbXsoWwzzvSthCqgIOb6DpDZOlJj16aoquq0GPPRB45qSxqgivN+U7OA0y68
Mmt4QiEazrA3WFvMWjtULR2VcvTHQUysOKjPaGdNut5vS15tc83Uh1QOGHEMXLgXXpinaR3TnOIM
K+20TV+IAp1TtZEcAzQJ931hbfIuTS02VqGPktyJMJWpT2IqWjhZgokTEFd8AXg9lOFUrNJMs3K9
QCqeb0KbDKOvdYUlKiflveuBhwA1HS9fuBLhEdpRMJjJq3FcLrwOPKTQckwResHqahEgTKXp9/35
uk3v4MmIyxm6+XFozfjH68EQaHmKgyJiMGF5LuLHIPTQXF0Ku5r9jz0+1vep8OW+1bVVQlMUYt8s
GCgsr7rwSWgwRBKOFJWMFiTQPVlOYysMu88f+2gvRpkC6wUKreVeSuREDpmO0cEdwqACwyVe8iav
CX59ElWYmB+vsLPYsobG6lEjWCeoXjoj+ZMGP5gbn6jd7XpyHHkomZUAi5LLzJOM5OOsCXK9Zm2I
hJxOsskHwsEJBYBVc4uAASSR9vU47iOZbO6v18oGngkfZl049FwBB3RtMBCKKcqacvIV6MdD57p4
iSMAJgJ0/7rlJL3ft3bLNoW+dyDcDGhw4t4Bm9fmTCmM9G5oJr+qFLaXdejMDqga2nrKmFeiZQpi
IUllxVB499N4kD1ZiOlJ0zOttuLRbP00n3hyWytbEaV3XIIAewZBxbIrSxIhriS1LS5bXSTgjgpq
274qeV2kKxsDVuBBoKeYC8eL3Yj0MQ3Dqpt8thfO4y8eC9/KTQdEBjOjIBQE8ZyYI9vFdaAVjFAR
CoarVQC+mAB9RU9G9p7pKYgFMwF9Hm26k4eCs9tX4qU506LizYlVumnzJx1CiaaPmDptsIKGOv0I
9jUcBc3kdNNPjvPM59bidXFpbVnGYnUngX2oh6/u9bfqdQAVhms445vR2cVO4llbnVHkdPAfggwi
6fWMBkMFH24wo7Xe+qUkeOgg9KpA+zJ271l2UoMXdDU9QDdNn5yq9CthI6FJv8px6QvtXH3KhUjw
Ypkn+bq2YZG61IGlxLmB6Hf9WdGkTeiohR/J8pMiPSQssZTpmHyeG1MXccubmzDR6Q/u28UBFRqg
RZJURCKNvSjms46afZU9FPUfVWxfk1ixDfMUaHsSfP4NCcMo1ykYn4ak4cKTQwi3z0zGWOXmZ2X2
VojrrdHbmvq7/h6pVgSOwft+dbvQAHGgYIlTEkxQNx0mowDOeKib4JIp0CNiJAqwHVawPHQS2i3Y
LilF5mTqyHko3AaE2eyMIJkvAqhKXy8kM0GbrLcIhVr2lcjb1nyeYk64vT1NZngKYi1IY+YqxWIq
6y5Df1kEE2CzGsfYGZkMxpFXE4LYQl+4wadxvvCZudSKpkMkuZTlxbPTs4aoCsKBkEmSVyio/OIF
E30Xy5iDhrgt53+YAnkLkslQcrt5Zo2TMuAomfzynVZ0m5PO6ZTmULeD1VaRA6kRtwkpGqwif2iO
rK3O+QTak8wuurBHuZ/ZSiZyVnTNkeCwBvYLQHj4c72iKZJJ4swo5ov5N/ScWKPboSYqeU14aJFo
/PR9GO9abFGg0GfYyzJlOoWVoSUQv/WD4sjIn1l/jafidXsyXptYDAjllzpIFRGTzL7200/58+8h
NAOhKwclSHT63fDzQT1Do5D9Fnwg0F0wLmHrRd0r0WNO9ndtH6DSiaCJlCVa5BexrO0goZeGMd7k
QDdr2w44k11ZH4dtqJ3vx5LbAxEjurAkX7vAZEBaTq5gSYokKxE7F/qoDnqP/DGMnMDkOBxvXIuz
QEH2UBx7WEvI/rfU2qFsq+OmJNv7g1qLVACYoVsZeQ0JJcDrQdWjmqutMbsBTZwgK50S5b9h5KrS
zMtwfb5j8sDFhLzJXFFRFhFxKNUadxhkFwhChhZbTO4gmztSiG9UDot+UbN+FofyxNJwKxOw7nBp
ZuflufcFC4fH3qUBrjM4CtrEJVFzmKOmGZr7MXXxismE9hWsRm4cOGDZT1t7EHiQ09W5lqEojJNo
lqlczHXQNQrrW8yBUB4NYA0KFepyn+2oR+xEd7aOawSycCiDXq+nSvqsbHtkPDT2g05P6HniJtDX
IgfWEWgG+AuqLot9wATaQgrFxC3F6b365b4/3l6B8P0XP75w+1yRmnAy8OMt2afFUxk9TBr6NTf3
raxuZfDIIcWGOxASAtezJIUoV5ZxgLtt7QWFrRKfFVZS2x1z7xtaOzbwfsWaz/26gOReGxJmxcm2
hCHUdR5INJ2yIP2N3v5XWfKCoP8C9kodKkac/OGaoyHNgW2NeDXXi66tJiTrUyakgl+mjZ3UD0Q6
QV6dE6BWh3ZhZDGH4B0CjkZNBH/ozdcy7DbF0LugJrBLQ7KNVIJYg+7mRcoJWGtxEe+4uXIJzClG
dz22GCLOUcEqxPv6i6Y/auBvl5UTZjZJ8F6ov95fv7WZRNsWyiso7aHsvAgaUlaOcFZYM9vhrSGh
T4bmAOm13X0za15/aWYxKGpGbVVFpeDHdKP2dp74CUU++/W+lbUVA1Dgf7JZAEgsYnBopuAkhaaa
H3qZeJQqSxvdfhMQh27DyLpva3Xi5ucqKqPAvS8RLWOlaKDhw/GlSsgdRyH06b6aOF7uW1mdN+DC
BUAPUH1dIkvMjlYNWiME34i9EV1avXzSUWnrU07WdW00oKsBCQ/SRSbaJK+drg7kMKmbHpcZBAkl
AiMkJkxMfn5+NJdWFs5WUzmvuogJPjt3zW9xZhreSp/u28EBgZs13vXIhII4ebFtY8A3+6wQBH+U
9uO4bQU76LZxx5mwtQALB0NdBj17KILOE3qRsiBY/XIcZQGdo0eKMShdYw+hbfbjhl+ZnD95cbLP
WufQaUPEQ4FmDhkXxuggIcE1kN6fwEHqt1COsRLQTj7fX51bjg3UZCT0O+HYgCeAzPjaDL5dqJMx
6P0q9yv9jVE3KMBDeDCkb0R8rSsnSPbjb+URdMo59WNQfWTjwXiOyT7yoGmspFZgKz/lzmkyzimz
ksm8/rTFdAtj05gDukj94ke/y5ynaTu634SD+u3+FKyk+K7tzPvxYqaT1KSBEcFOC6aC6YGFiSUX
jm5uqLyLwOf5jaVnRfaiF248+bi43C7y39lfnKQpll5mPUzXxS4WdnKwVSlSz5Yk7tXGy5OvCkjt
3wiUicbADXI7/lKQx9IFVU1NIAL1NGnItoaH1JuUjWT+bqVtrR3q6SHE/1xYkhu9JE9laNG28hqy
h7I3qScroJyA9UFpcW8YC181dNbXcm/2foO+93gP/R0jEC2JvbSiZqWotOi6lSDf1EXuxOwIir0P
TV64IXmKk20KBHlS7IzhTS2jneKr4ZtYPVLqqAq12lJBR5yTTamtdhCqfUnIn4aFVgxWiYRz9n9U
IO8NYz5qLhxBiwbdrIaQ+Qp9RHFwAGEkxKC10JvJZyart4uX6D236p0eOBPiZUet9KQWtoZVqPwM
GJnIi/UjsdPw62g4YONu+8hJk9dCsCvNb0/xediFe2mjgOENyiOYNAvLUu/F/Llwi0cy2NJ4Us6G
ec6Tl5QcB/BcW+x5eK1EK05P/VFLrUKyBrT9SQchOJm5A7YbM+JMxAr2CDsCyCYoLEA5DY3e1xNR
jgZpBqQcfDBmAfI35s1Gq6tpl1cFeL0HKvlJAbrlUNZO2ZizL3nTgYlyGHmN5h+0L9crIol4fyIH
reBqDpmi6w8Rs77qehYzf4K7AINpi2r/pUe+G5lVe6pb3/hdQTq+BpCiqMRNZmobWdiZ43eo51oJ
kzeDao3IsbQWATlhxtINOMa8OdmbRalVCWCyJXa77bTaM+bMPvpkjdxvG80TeMSC3LEsJlXqCqkq
zQi4RrKHCoz+pnoE26I4yX6YbobQAAZ3MwweuHRjqKjmEbLFKE0Wu1Q8JSdZtxTixZu43xapHUhO
X/wq3GiPBKMun4vOwnFh8bQpb28imH6gz3DZQbEFh9H19EOEp2eyljP/u7J7lB8/HXevf30xIbEc
4VGZ4deDdsJa1G4ubVsDuPXCnqsZRDya/bRpx/xbJx+aMsSjKeLlbj8a3288DN01EEnBgwb37+sh
GkmdCHmXMCBKxhMRyCP4wKAAHD0Wqbqn4PsupRrgZYSxAgWDUXKEyg6CbFtI5lNnTM9RP74jf/cQ
1QZEtfvmoa8CD1WbJ4h6YlHtWJSdEL2LxDUhGEEntmllVzZ8vXtiFHBoXbNDwtm/q8sGJBjaJiUT
oJzFgVYKcp9nBmV+neTAQCZOkfcodmwC1Dzur+HHw+Rm+i5MLTykrEWlqsOa4e6gPdUhRdMuMCuF
dgYryIusxk5GCXDfuiPI40PPsrc+LR361Ea/s6a1wDbj9YZgdfIPVu/lXLElddhKucf5ytu7FDxt
RhjgkoPC6FLxKQh7o2iiifnQjtHdkfQupWLj5KGmOZRAJ68gwRGYccT8FBI5BIrvrdInDmlG06oy
KtpTQxRsvK5zKwBKXAU0FIcopCCfGCjdxJVhIUrmyLNMGp6MreY2ktI+3R/GrfgDOkVRiIP61xye
wRlx7atofAAjh9kwvwDpoy6B9LEDTygp1J0y9dtG3RnGdhh/KMQ2owfoJLiGaVERDOXiuCtxk2Hp
D6niqa/cvr+g64IGVjRxg2QFeLPrj5IAj52nlvnMCJ6ouW2LsxgqbtfkHmCpVe9HE0+ocmU5YRJ9
oHNpctbfuDY5VOg3NlMBJtPanpI96CM5N5rVQclzeAKgDW8L+dpC2eqMtBnQ7xQXgCjattJRlzK7
6bcZas7dvhg5uOx5lhb7CJjKvwYXYQgtklQtChhkw0aOLUjjDep2VDc9b8eunO1YL+SUZ5oGVOWW
WOzaJAPLBkyeqHtJkXi4Yz2ox1A4Nu/1a58FbsgTJ5vj+O3Y/lpcvACDzAjyKYTFOPGgm/gOvPkO
qgD3N8eqkVlnC3RgqNgbC5/oQiUFJb7IfKMMrHz8bgbEjfMnOep3Xf695xUCVh3kwtzCQaiST2UR
YUzZjj0Imm2cmh1JLLpvOI6xEstBTfl3XAvHGCVlrNIRhnrIGBc5bqO/dHIASZd7f/5WXluzCPVf
Q4vXVtdkWq4biJHyW77tfgffclv+o6C/02o4xY11F7wwtTifMmlq0UMOU8lj/SgLFtl0bu5obr3H
AaJztjJvAhfxaULetdQHGANf9BPa+NkJLBKcuZtX+8bDLwa0uMkkMmoLej3P3Sl67Fur/dl/7Zxo
L7jdDoC27ivH3rxj7tlbHARppNZNgbuE37poDqhe8q28FQ4QA9+pQBTzqB5u80RXnrGs29FqMAtF
HxlqDF7fHZsBvsgDCaydbZfutwQvxH3XmrGA/dtB5Ty2c49GFp2cyZeoDb+IrMgnW8MVLEfvN9F3
zi5bHSJ8DrUcAMHRBIwJv3j5kSGmlAQIv+hG2GcNIj1EgCmvkXAl04CZvDCz8EUzyfOYEGzm0J9k
p/jdFs6ATEPvQkbEjEJ7rBD5ow34rWzOFYg3wIWH6kQSk2Q+MpV0Y0AZS90a08jbBqtbDRllVMNA
NIUm6OtZLPMuTNpewnOB7qA3fJD9IrM0OznVraV1VrHLNkJvkbNScy686xFl7hkT5iZuEJJcW27B
rpKCPwQuimxIL01e92aqxUanvpEysL6i66j8Bs40mykBJ758YM6Xm3EmsEGH49xdsnyjZlPblG2g
4nirorOSbRvtq571W4UeJuGkyiCdDX/WiqUkYMOSHsQYCpCh3zVbVn8Z548zvwmmGyre50li9Rlv
A1QjMIczNnQRJYK46EERm6HxJH4q2R8yfR/ZKycSrfnVXxs3ILFEiqNZjmzwk4OqeeDWczM/OmrW
4IFu6qw9W2wnb+/bXDU5XzbB/gWYyJI3SCBUD0sRwxqHH410HIqtop/vm1i7TACE/5+J+RMuwoEu
91LVoQPLD14Ue/JayzwO+4h3FVu7Q1xaWTitClIpPD7SASHvWTdTS0vIdsoAeNG2tbBrWo9LBvYh
kr30VdQt8HRAzl8D+8j1wKSS5RSsEoMPsoxN4YUblBf0Y/Wg7k279vr9sNcf45+Tq23Dk7y7P6lr
0eHS9iI66Dk11Gmi6Cnb9qieoDtvr73cN3HbeD+7PKr+M4IIOlDLOlqOBJCoNLBRO8Bbe8Yu3rZe
utXtcqs8ETd3DU5JYL5+3UzohcHFPTAXUmVoSxhk9mDxmI9WZ+zixxd3v0bOmZ60OWYsZ2hxr07i
8DMi/REryNlTH+ije+NYePxQB2Mw9BgHeXarp/JLswl/gGNp11vGbvLifeWke21X7YZt5klvyVH/
FhxHv3nkXA1X9zZgNSCgBb0puvUW/pkESiulGLEKdu9jRlRLLHmapKunMPprAPgyYEpYlq8N4BFL
eV4z041f2mdlb2xAOO3Fh/rY7Lre5fjkfKjfTO2FucXRKydaWhS0RJfjn8Yzn1vsPNmNN6JfeuyR
vUXH7Mcz8r+cA3/Vdy6sLoJ/Sqcs1szZMUHXzzaAS9p59SXtOEk8jpmPV8VFpMyFgXaFBjO94ZH6
uZ9Ok3IceZn5tTQTYBn/LdnH+X9hBkTv6O/RC5ipvDx3jG250yrLog7UNhxx3zwr1gQCxUd1U9ny
ud+Le+P/Np/Lu80YFqBW6yrMp/YmDNsoEq20HkBjy7lOrO6ADwpXNEAAcDJP+MVI0S0qmEXTDn41
bQEiRR175DWkrsasCxOLW2iug4A3QILfH8wE6NSjiKnk+Pwcy299fiai/d8oFj5fxGWfjAZGkZ9Z
ZdFvqmRl9IH2T0DN/dYEdI0CMc8xKs316ntGFy6v6aEmZi3Ghex5aMk/p8P4w9jWHljwXP1BeMeF
V3tPvL38Dc8JUlo8ioZbXpT59PlvYm90bpW2G1KzqfEB46mxtH1ja7+U0moYkjkWOt9/dDyC8vve
gozYtbeMTd0LcYl5BiWEQbZxvGlazgm3Hr7gitARxyZbSrvmIdGUWkX4MtDRob3m4XP1CK5hi1vD
X73EYxf/Z2mxfkJQsSZosMXSV7YHG64r7SC17JU2eEr+KSjj8qWjP3YmMV4cNEEzRYLWdQgoknOS
e2uCLt0bO05fzdDSDvqe/dI6O3gvHLx0ach7rqzlC0Cb85/1xSYPg4gq0OTErTm3IeJS/DGR8tuF
v1PJQpbReK5+NZRbzFl9qFxaXex7yGBKVQ/ID3DqqGya4UGQHbnZJadBFmwjqy1jPFNzF2ZfI+2n
GUWWmboB28XtexrSryF9SYb+2I6yN/KaiOaVvdm5F/OxCBcVyLcKpZxXo/6qSAQ8SZtJt6R3Gp/D
zE7/7aV6ORULVyticHJPYg9XCzZy5Yg4lSt7hzI8jktUeizqHcrcib+Yu38JjH9HusyliIGSTBN0
vf2k2mWP9Riile6rVrth/6UWf1XZ917Elcs4t1yswfrd+ML0IlZ0xESjVILlF87Bg3ZubLC52+WG
OYZVOcO+tv4fad/VIzeudfuLBIiK1KtUuaPK7rbHL0I7KUtUDr/+LvZ3zpkqNlGEfWeMCWigt0hu
bu64lqGwHNJ35kKg4PD3nq2n0aTPdzGtyabRZkwlRpqpSN1IPZALKYIHnhqkWIxswrKyQ2v4BLGF
l58sZaTLt+eGjoqFQnup8zweuKkFcsTRGP8p9aeBWH4W+SZzeFm+1p7MZVS8alz1b4kVDBV8Hktf
CiwPuEl54D1GO3pYer/5clsxZQ8JZrJBwIKiioPBkuuHpIzaJCv6db6rF1AuzvuRwWtUwcBIhWBc
BcN7QLiCpGshswaS8qwzEbkbJ4+RoOlDw1YNx6iECFYuqQGnYkcGQlzzNR6orzvHvjrf3i2ZZtsX
CxHsVcasMe4MyKDRpyj7roHo7bYAmUG8FCAcx9ROmJMgEID+KhAdDuDeYVunOWJQZK4xrKZ4kKTr
Qe4KA44ogmNo8fpgMtaRgdQQx45aoIKGkB7IxS8XDmRO7CyvB/zy/ICS4FdNEYG8T2yLN4QPC/33
44XD4NnIeW7w+42H0g/npxn0RH4TZm8kjD/3wW/8z+726UhN6aVI8XgopVPvEkSQ6QtwgNCYF516
twmG0t7QDghR3S/AnVXLJ9a0aBHUga7aDv4S/6P4Dr51wtIxhsIXjiSfh1nv63Nro9jqM9fChSrS
0g1G22RvlKbJKTOWIt5ahe0sfjrpaCojhV5+ihJmAb0iI2Q+5q3rHUbMKRcbzWr0HLBsJT3ZdjXf
97Y3xGgTY6o+ftn38plSnBZszYcZKJrRQusnrtYdxoSrodR+1E1T7EFLvwRVZCd37mqqhkGkQrm1
AasUhpzEgudszHoKxHdEVOOLMb153bFhFuKen8z6dPs8JJrO58gRAfAsPwjlro9jBDdLMRWQlM+m
tbGaxDlkRlsHCAw8hdZLFgXsLqCmA/AWsa948rHJtMHS0VUL7he9yTHPud6DlCvSHhan/Hx7WZIn
CM2uaCZBqoSPMQjavnitFYHkGI33o/4FmVe0WnmPfCTPrB/1bN0ASCO8LVHypmPEClSAHHXC9ERg
7BGVIoy3Ex2TDF68K9fc21CQ2x0HQMB14DfZ/4U4vpFIKGNsVoztk4pW9VShe9gDZKaJIonWW/tc
p79it1U9T5KDw1wSn2UxMcL+AXU1pSU41aaC3Fl1BPDgNkjmNcgxye5Y6+e2V5WcZGdHAKSHhhEd
k4tiK1DDEtfp0dAOLKV1ly6Hvmu9TZppWxq7p86tvjYO+fXnu8kBXrCT6CsHQKhwC9xY16OS6nf5
b7M0f5d9A7qJH8Swf/+FHBwZmk4IZuHFXG+fti4YbQdyV+UvlZUHGFTvid91jeJxlNxqmA5EvgAG
Jrwb8no9xGjsKu9HAC3WyVfXY7tptTeAP1UooawAj+lhjNcCs8FEVCo8wnWXdw4aksidobE1tO2y
35SIwnZkJvOWeqO7Xea++0W9TANM7hgfR5uqUB8l2skpgjkYls3hXoS3dDDyOU5RK7yjaE/t83FX
ULajcfzQe8Y2yX/ePkFZxH8lTrAsxEpqC/QV5M7N9IChKMncZmPN32FCvSLfO3iAHCsO5srZJSAi
/XMnC9KB848WR/Q2ijC280KipgIe611Nat+N8OSt0X7yKNqlHxjbF7r1s9CYYghWciHxXgPrhs/d
gJBHiMKoZXYddp/clVXyGYy61ZdqNI+a/rm2i53pMMXQlOxAbfQ1AsACAm3x/lNSJZE3omEXwE6b
KkNzecTu0ybflV0MQlU7UiTwZcuD44opX04ypIsotka+GnrtlMZdnASrjkoo2gHj5mGMgRzd3mdo
YLmtQtL1gUYFY2EAYkcV9vpy9ssyODVqznf1Ovgc+Ni7t4v0UKIruzRU4FySZwkTOf8TJia7nXWa
aeN2xt0wYvZnJA0GmhDUlmmaPPejik9RsDsUgD6Yv0ZCEdOlfGpc0JTV7AtAr1Zm2Fp9kGRPLrJD
0/x6e/+E83oXAlQTvESYF+QHdr1/qNyabmS1ZkinN9cL16nz4/Q+j44AlRprfXNbmnBa/5EGJwIG
BsBE7zPyF8ltvWub0TVmM8zXVPOnLN0aQ9FtrdTdMBTQ135UpCCEE/s/gZifxh9QKaKd/Xp53jy3
oEomZoi2umwIWzTqV8UpBpTg7YUJAdR/5MByInnJw2fBbppguCtqmPWwzcwh4KUt34zJsL8tRb6a
f6UIys7Syc7S0TDDBNVTu9tzMMk5bnxwP98WJFM9zGgitgA/kf1h24qubLLMM83Q0vSgRHN5Wts+
sDNuS5Ev518pxvXhxOjjxCOH5Vi2vZvyR4yQ+A5pfeVsr2o5gpJrCYYuawuCoH0Y2jgnzSt1FYZW
pgFA+OQ3FfgGWNT1YtZlTe3exEXq0EKMvG46PuVWocLqk11XPM1IWKNgh5lHQZ9rb5h495wVDt4n
Gj/Zej2ePYDzM2P8FGsmcIiMeT7ePibZpcUUPfwspP/xgggrMxs2ZCOm78Kqbbe0/RVp5xXFDEyO
bUBBtLstTKYTl8L4x1xYCBrNXZExDTphPLD0H4sdkzaIbAUYh2xJFNR+LtrBYVxFsjJtBHiSU6dW
CACcV3verpgoMe4B/HHoDRVelUwWn61DiO7a8CKFIzOLJgXJ1WSFyed0/ObgBYzNn2U/bjOm2DuJ
CkL1OGA3itoIdvk1uNg7w4oXi86ZE8bR2h7R5IvpkgJM4LdPSLIebuUQfaG1CKZOuLVtS0k7AKw6
jKvBAM6NHY6kDVADBngacmF2Gn+9LVCiEhiJBhkuACoxjSQOI9mrlTt5Vrohw+3baKD/C9zGvsPM
OWbCFhWcgVQaKs2oCgGFzhCfqD6furruIG3p7aQMkOcD7dNsF/MQzMZKvwPAMjEVr4fkVmPOE1AV
eBR5C6Jg14chNRdrxSulNQ8mIDFWDPVVx6yij3WE5rm4VSiKxB6Cnwlw7YhEMS0rDhg3Jaajys42
wwg4QU79ViZzsM6qpKJ0Jy+kCG9iZfZr09SwG2jHM0e0U8LBnmqU2v7itbpajrB9mT7ndgboiJBY
KxqJSf3mTEgBulGjHIyTKb+Lo0IWCTYeBbzrK9aYU1IPWQzM3n7eW2uoLelzE48YEyjAMPDomRjg
q/0GvDgtHe8W+8mcNlocJMlhLYH21zSmwv/la7vIAHLHw3BBGgFcJrT4Afv5+oMqo2z1iEVmuHqI
0aLfS2EE6SMgY9YoZF0JXpcpPvz5fURAgagCKTxMoQjnOje1kTsls8MC8DcuiCTH/FO5/EpQsrwt
SKKmGN3nEORwNdDPJaytqxZX78FXES7aI0XXKDAgHUU0JtHRKxGCyczWhaEg0Tthsq7pnlbOMdfz
ETPPhe3D2tSKFUksNNh2KCDaXBsZQhGbMR6nJDMoIJ+NOo3vvIWVvllFtcJCy/btHVmadzhxwohr
naALeL36MbfDuM/gzQM5oE2BIawKnyV3wUQNBEqH+wBzKYjpHDjxC5ggwsTaZi6GL9GxvYJWZ7Be
dNBC39YFiZ5DGPxrRM3wfESlA4jeAITg1g4Rze7ruA8mgLi336vlpSuSnQ5qnfz1LyQCGgENAgAn
RO/D9S6C+T0erRoSl9h4MZMkPw2l+dK1vYvmcDBIu0WaHMdF0zYrkF43t4VLXgQT5MqAM8A761i6
oJfVksdRmtV26Fg7O3ozN1qgD4dpOGWqWSrZDcDQGHLyOEpQvgvLbOAmRbrW4zZrpl8a3+Yh8Yuo
C3IvvL0kqbqgpQlzYggAAfh4vZ+ON81IcUZ2iMGqba//6s03tz33AKeZVLVamSjYDFRhTNMFgYFg
OLwOwFowUU6IHq2HNfbnwPEUByRm67jh5eSt/5MhnFBP3awgeeWEdFx22dS8xA6gAtpfdVUGrE9A
MD7vuzh6zlKVyZedGCqoSIHzlC7C6OuNHKp5imtvdcLSASfJarobY4oCu/eeKEl/3z40sdL1vsxL
YYJ69HHarlW2OKFjRHW6RyVF17cgYGb37ki8H2SdHEBGps6zl4+nEUNRD1o35N+WUaO7hFAkZSLo
eBx0ueF9uf1t0n2wbOB4evgn3OvrfciSiSAfUzhh1NQ/lv6bEQMgIC6/lZGSq5f/KuGVRQIGMLdA
yeNg2ILuZlHT/N8zAYI4H+iZGtlElXvoey1YiZ9UjT/U3a9+LncGebu9StmTARpTZLhRVQJUobBK
K60WB6BOTojZ9X0xKZ4K2R5e/nbBmbcjWyNOgd8OzAngpuRBse6Ll9sr4DdB3DzkO3WCm4jpVUeI
vnu6dgsFim5I68cYA9yzcfqb6Btbg8uO8BTW8sMMhl30RaXXbhiVdzXWAr7224uQbRTQkgA+xpFM
8aheK1u6zLFLmsYN24RjGS3xAQQbSoAZ2VbhpaHQZxuTeC7/+UUEtzhRnXfL7CBRtU8w2PVJyTIm
tVuXIgRVXkBkQOcRInQt3rsUXUheuo0oMCuyrdHEQTvrx7SdAmCI/nm6BzBNPAwG8RgukeAvTEWE
xAW3W3W0bTNvQzrXB5mvMYwK2yx7PC8EiWlarxi1fBwM2CzMPFcjMCPuNYKEnNb6ekl8z1QkGaWn
BvxrpIZhHkDfdH1qg9kulDDPCRmzfXTv7mIaoTlYhfqsECPWsUm/mlO2QkzSuvSp7Mh0AEHXD/B0
K3wtmckB6iOa8BFWAX5SMDkauAsbJJ/dsHdjv+yzYGpV2D6y64TxY/QHIwMDKhnB7iwrJibbNYZN
0FhgTB1YjMLSyPxeyfsjkQR1w5UFuDsOR2xfXdicoFanOaGrv07wt9f2DtA04NdUuPYSn+NKjqAE
UT+vQ5lhRQXgYegZY3z+4JYb1wgXd1DkCySa8K8stBkLHoA3DdFUcYXTe9M3MGpFs4Bahz+2eBz0
A9EK8gSoBAoLWpdk9PQMTwMMhbWpzYoB2nJtA9Iund8arqpnXKJ1wFUDLCwQeeHaiCl0ryc0ogYS
L03/Az1cQUU+3V6QdNcuBAgLymIAaUUWBKTkn7x47EwMmMbH2zKk2gaQf2CLIz2GOt+1KcjLPu7Y
Urmh3R+J/RtNGSkLO7Qv3BbDP1V4UrFX/4oRjLg1mkRrByylcNJoa7fAIwTexuhXNUmDrlvehnqw
j41Te5+SginMnVi15T6hhagZDC7oCMGslaB+4D9OIsxx0dBGu4QxLodqBKL3CyJOH0B8hyT5ZJRv
g30erUFxycQO+w+iBdNkNFqzpi5Em5BJzP7UtuueJPnGhZX6UQEtOY7mbWxah8ornrqoULgB8rUb
aKQgBgBj0C15fcBTDmKoZszRoAtAomGOT+CNOiEJApiae8yW3hlOcpcxBqw2Wp/r/Ovtc5fdETwy
HKsZ0zAAw7yW3hRWPtZ4bUJj7ADuWhh5kOq6yt2VvJ8oBXpohYEKI1PBTd2FF7KudVGXTUtDeIb+
3P4DrKfdZJ0z4PJM6W4aft9elCzGQGEBGHTwEfkAhXAxbQxIaXOkU+CGbOb5U043dQ0AxwPTowOI
Zje9025W+lkb5xfW+K2XAFlLVViRmW+Ec2C8BN0N39vrNbNugLb2pRc+xP0u0g9jG1BtU6jacWRi
AGeFgjxSCuiPEXzhHM1jbrwgRa9NznbyxgN6ZbZDvGWOc4wNhZWQGSPM3yCoh0QHfb3Xa3KHBlSv
k+WExcwAAlOhHll0pn0sDebsDHB0KW6nzMAih+CiNIUOP5QNr+UtixZreWoiMPUw3KPbzPSR0wdq
Wqai5ZKujKOXIn+NtjSRV4EC69H2RqxsGXu0NLmACJhq4jfxfZI6indQHCt6tzn2hTDhyts9SHs7
eLQh6AoBrzAthXNgdg3UOg00TBugM47+2FjdxozTekvmcmsbGcZJeuNzHdU6UAzqZTeZiRFMkUue
0R/abOeiMU+IiqqDtmQYlE9VGBsyS8G3BpVNgHo4IkVIgoKt3gKtPGzq5QXAM0fsluIdkIuAYwVG
TzgKYiEoT5pqoYiVw7RwfjHSfFv0RTXTJbsvvAuCI/5y2hzhvhhx3s19b2Pv7SkoIrKnw3A30yiI
SQtQnuTPZgnejxo5bR6koICGcE/Q4CIvUwB7OeFaTuTBNjnG3eJNewvMit+LeR7D26ZPpscIW9F9
Ch1G84qwPG9YOmf04JwmgBmyF3TodbXfARzRq3a3JckOC/cFQP9YGFw6QYlLDY2rU83d4NFNd4uH
a+k4jQopRLoeOPUmUGUROogvB+swJeEw7mJV0z43auAfAqaPIQorVJM00gVdiOKP2MUjRe00JbOD
MiQaisdNChJHn5aOavpCZtLgjAIQ3DYclDwEV8fg7RYx6LRCL2KGrzl95yfuOgJYK1KFRCpRwglN
UzGiqsqd+trZT6VD/SHFVFoxrwo/WJYCAFcY2vxRw0Ijtsh5GWFeMHesDMFX9ZyNvzW33zjFvph3
qZsDbzDfeulzrILJkKoG8veot8NvNcXodSHAofMyCLVZfSoH67ml9bOVAO7T6c5/oevwJjgUAO8U
FlQjaaJpGQvkanSreDQTlAT1P5yufjcUiI450AAndhUrtn0RO61Xzm44Nv1x8tpdFsWvLNHvQR3x
/fZqZCbwQpTobRcTzZuVQlRudSfb+ZWaX4yh2fH+ayWHjuyQOBkI/nDYMxFLG37CiCQNdcOp3saA
OS6BbbwtVA35KimCpq9Ex0w6HM+QGD5bz2zeIH/N6t3tfZNJQWOng25WoIR8gITBGgkjJSyeMZT3
aXoyYtNf5ibQ0Jv1x5JQlILFQ5DMoz7+JRemKKYr1QiPhxjYGAIEXV9BH7OlfVn61GtUwb9EH+BB
Ij+ILB40UMw2RV5sLmabeOHcpftq9eCB4DSDRauDOR9+lWZUKDwgiam1MYgObTeRAgfZ4PX6KnTz
NcNce6HtFL+atAQ606ypmEEkIS3aU+EPYkVA9aOCUnRla5fT1HthOwRGAYxdaAYgK9fGZ99qtr19
YhJba+MvjloIlCL4LtcrKgm8CpoOXkiylfl6ZsR+56SfmWXvbwuSHRYSaRbiCl4uF9+PyEuaNTFb
L8zIr646ea22cyCsqI3ANb/cliVdFOA+uTBgTIm0yXDJGUY1Fi+MhzOa3CrykKsA0CV3isdp/xPB
l3uh6XmWpOCEGLFvnhWgULKLgYKsx9UmnRLFpZLtHIIhHr8grwoX+1qUMadlMzVYzeh+HzPzVL+0
mFBe+XyTqqAmUz30qaC+TFBG+jDhXrS1442oZoVj6qdukDTbx+xEewAvo6J0+4xk+QOg+v8rS4jJ
lpy28dLq2MEiKE/rd3Rweuf0mI7+VgMylwpiSHZg/4oDPv71Lk7xUtcaoPNDF+gm3Z3R3M9fHP3n
7UXJ94+j56IJBfVq41oIxhm0ji6WF07Tty59JdZL6W2mbvC9+Mmw8s2sIi6Q6gbwxf4rUDBIoz3Z
NDZWDx1hsU8doIqRr/n6XOv3Y9MpjJ/sVjlg7OLmDw/JO5jMhcrXo04WlMk8VOLDbvo81s9T0we3
N1B2SnDN+aUFMicqCNcbuDrz0pWA3gyBnRaQKrTreRNZv5X87bK1uBhlgTcLnMwP5aUKk1M96aDo
UdLnGzSTsrPX6uVDZVT7v1gRhg4QaqBchnrZ9YrA3dhWqxVB78xXDHL5dXpGbiX5i8oLNxCoISD+
RoFReDSY1deTp7dR2Eab3A4Gzy/dz7dXIkJmcVcPMkBIx3sq+ajR9VLKsrcwO6lHGFW2sx12tztS
0ndBa1VZAOTn6p4U2RfDoO0WubQ1mAAde6pqt9oPJdGesoWMG2tN1n2ZmPrWHHP0Zpn68mAkgI/p
MZO9vf3B3LsVcsPvjRxIZoG1HF2M19/bAKlx7l0vCvtVf4ja+LnS7qvoUzGOexulqcX757Y82WXk
jSP/lSdYtChL4noEfnKIFnsPGNMoU3fxW6wiRZFFLZfrEn1TXcN+ETuKwsQ2fnoRAcNQVm5aZE7Q
2gJ0fILQJdplXe63liovILs4aEDjxT1kXz9cHLoW+ZJjditMpzfAD/pa/50yVa5DZgUA7gwxiCmQ
VREUzQW6s5n2WRSWiwtYbG3K9yQ3/+kbC4CimqMCF5OcG8ae+DQLCE1A/8E/58Kwkcnwoj6B0bHt
s5H+boaR31IHxGWVipNY8kAgGuM9GlBHzJcLr5DHVnQFs0ILc5AeWjXgJ8slIOP9MvJh5MDKo2Ct
Va+65MyQ8wT6ocfjQDzt1+uLKlosBXP5PVjQHeYnWuyrlFImA9PynJsMaWss71pG02pzpi2WFmaT
sR8xXBJVxs7Lt7dv2EcpvFUQSWO83zbooYTti0mDAXcGxTBwv+LE8k2QjBrWHw8wXEv5YEsj4qGT
Jwqdagoiq94kKn6yjwrOJaDsa2NUHWQzgsZFOm9LnKooLABtaH6NpmSj9Q/l+Pw32/WvGK74F4o9
THoZmWmNe1Rp7V3qWeuJRNWhrjwVtPDHK3S9IMHUpnNnpQMI+EIXaD3dJtnYe28//+FMJh4gVJpQ
hkW+xnTRrC1sW5l2cEBGw+MjWmVEA13fueioygDdmJsKb0fin/J5a8givNUJyaHrzWvNuS8JY9CC
flcOT/oyBrZ1v0xloBU7J38ujM/xpO0Kr1Z0h0jeWS7Z4QjyNu/wFI4NkQvrmI3NrLvvJHtpTb9y
wb5Q7pizN8zzmuy6Bh12KX2Knqt2p2tbsGd485Oe5F+tiH5uS9W02kezhS/CZugm+iMxiCdYEDAC
2WaKHD+Gur5VAGJPnWCsT3h85hdjSIJ4c1tv+a+7frjRGIMEAqbHMC+Cm3699Ugutj087AiQRzCK
7aglm6xmlsLXlBgT7qZzNg8E86CuvJYyaXoMsP4O27zAXOVbuIR+o5oqlOwcxlDwtsC3s+GXCTtX
u2k+aRoM/trMO68LivEVg8zcEWTLZll+lO7P23sn8Q7A7oD8Npp1gdaPtt3rZYFFyeqrvtVCt+7m
dttoBDgFGkZlgJ+y9vN3Z2wzw8e8R/lZQ2FqCBq07/aYFu+9P29k4ArsuXjCQW+ODuzrT7G7sdFo
ZWshKW0U55vmbbZG1cChCGLJrQIQSPAgIDRG3fRDZLeMs7fUJhZMC98wyqPlgjEJnpC50MDrd0UF
KLgHauZPGFnYDRrmtf68eRCfwDt50dYF1H0xNLIr14lR2NXCyThl7RcwrtEuAH/H7aOVKeylFGE7
WbvkduS5Wqixrx19NsGuylaFjI8+M1bCM0FwUFCxEi/FoPUtaeM8PiN1khb7vTu9ZPVm+VT/+cgj
kjMcsoWDPyAJL6jpCriCaSVlfM7iPZqHNzl78NYsGPJ//nzTLuUIb4bbOUPXO0V8TjI0vi3NqeGz
e0zxWkjev6vVCCY7XZsuth1sW5atKI6c6vEQ2Y5fJYCiUR2RVOFdw8PlttD07OiCHjRzwwZCu/i8
1v8U5hbAmxmhB1Mjz7Z1TFixydpnu2j8OeyM5jjMjar/7h2eSjDQGLT59wuEw3NA+Mjiro/Pr6nj
oxPB9J1pU4bDXer6SR6wFKmjoI2C+6BsFK+jbKfxKvP8AIDVP6AGNEbBCerG+Mz59pZt1v2H4nBe
FDdBdtuAf49QB2lRhL5C4L4C+wGADGZ8LtonxrZ02CeTQjclbiBAu/8VIbxzk2YbdbRa8ZknETWz
9R3z0S2SvXLsV/YKAUEGXccub1cSfRkPgNNukrbJuX9e0lOX/prbu541QRq/De1TpKeq5iDuiIsK
ciFQjHOqFXTQrd4n58px/HH91WgZOASxwIiDIdzXJPENQLEXWeffvu4y+8Xncx2k4pFAf/fqLlxe
XncFszwE5y3b5dSGm/RlQhl5sVDTe6CDCp5MdoSX8gQtqfsS76bbJWdvAOLKEq555HOkWtUgx/u0
pbijcImQRcKrjv8QgpIGUBNzV03J2cgP9vKFdXeJ82Oitd+692g5gytcxw8GSCmrM1m/zdWnTts1
5bhPm7+4F5cfIqzYTRMdAyxGcm7HuyL+1hmvyaxQH9nV41TvDnJNeFBFdtHCy+Y1MczkzKAnfWQE
OoAo+1FVrZLpCmpiFHAZmB/BuPC1ezIPhpl5TpyCg2tD6m8za15JecjOvdu/5fTzbcWUKcqlMOGu
08Rq86mnCdx3oEzO1l1OnpPWN7p++/8nSHwdSoLOo85Nzmmab9jyixRVYHUEiRNDIUncP0yg4f3m
UwZI+IB7Snxae9xmM8qmsKm2XqbvOrJhDdCbzE2ybr1I8cR+CMhEccIbOxAAhqZLPoFZwoJ/FxjV
hiTfV/dH7JwNh2zo8nNJd3aq6IQRHxz0DJk6MGMwnIOsJcgCrrXEYHZq25Gph2vb7AoNhJUWnc7t
rJUBgIqOfar/vn2AMoGItpAj4tVajFZdCyxJ245OXhJ0zoJyrXIOhf7q9njt7DQYUxXtn0wagi0k
2VCvwkiHcIjGVLvNZDISznlaBXbnfo8qfRe19OswLmEaW6qgQHyLOJ0mH2Q1EA+g1UZsGKAlqzuG
EYhw1fPAHe37ylxfda0+Ia8dxMXwbDbRtm+oIhfCj+nSfgpixeaBJQUm9pJDLByL3x6cFE/vXm8f
nEqEYKIzYF4gzEyQ/82NU1n0OxQ8FVdOtIy8/QGN6Eiw4xoBC0A4rZbFCRvcND57cblbXW+P5+KQ
tl9uL+TjEV1L4Tpz8YhajpeOUQHfXJ8LMG/WQWV6QUk+FUUOGmBU6rwHFCI/3RaqWhq3NhdCAdsY
GWMPoeaAmdYYnaD11muI4jbzDbpWAywNPaAAQUTPJEoZ11KW3FrZbEOKVXW+2TaB200BpkmLTNWW
pZIkaEPkLZWWL1V8BskpsguzvgU/S64qq0t3DRRDDsdGQvJaWM9kV8PcMUixQaNUecB1aTbK9/hD
TgFqh0Ql7+7BtUXmX5DSaEyn1gxfeJpdtNXHmt+5GD4unrtdlSfvM885puc2wIwIb2vFxzsFyVBi
uK3IhgGe7/q8qqICicng4bwSo4RzkwH2NbPc3W0pkl1ElgJeI3wNoE+I2WunsuIuwmt29ozqCAwF
vyfxMXeebkuRaMSVFP7zCw2PtcTIgUGWnAml26R6Yc4p6dlOaxSj/B8CRH5ciN8RICL1hLQTX+6F
oNlkmWmVcGzM6C0fQPWS0I1dhWz+3bSPZfdt0Im/2MdpxlgG2DLLPwVGeZePhDC6WLCpGHO7lo9m
ejTCxlWKV5JsElCfVvPL8gkd+irvW3ZufAKAv8zAtLKFO2bEJe28BJFEFq37agS1wagdXOv5z88N
g4icLRW9P4g9r5czo3eQFsmcnomdAtnFDYzoqdPR/6ziMJApCKoCCF6AJoC5ZsEE9k7VugNd0rNN
9yAhPMJmJDoow+dIkfqU3SrgiSKLDrgz1MDFFcVNnFfgSzhHZvIN9Ly5T/Q439zetg8OG1L0Oprn
oIrYPWihcDoAKQBbeMXyczm8lEs4uMDaJ/2xsHY0r3do/wjWJvMRwqiGgt4rWtdWnvdh428HBJj8
Rl+fmDEsOo1NMztr7uLboFJc6V53MJT+NGvroXHTvcuCIb2z3G6n982mLb62mYq/5OMmo4GQ80Sg
aQeNXCJaVJtGEdPSKD/XYXVWAdd8SMFgczH4juwEavHvanm9xMqamJa5cXGOS8wyHD2QY0fneRju
0zE/ePo2R/9d+ujmbE+TPdhvnrzkUDMjhMVRKNPHS4iJT1SDEXXjkK13PsMLa9NaKcB1xqU8L8UP
k/1En2QzKSyaTAQ0CW1+6DK1UT+9XmxqgKHAQw/6uf3aDE/k4Y+707CbwP/5V4BgMZOksGvgE5fn
yLZ9rbljPlngcD9kSNTfvhXSpQBZFxNxeEjBOnu9lCWL+nKYmvI8DfNxig5OXT0Wlna8LeWjJaF8
q+DOo+8Ezc3Cs9mufdsNFinPyeKcLNQ3jOI7WEWey+XnbUES1wCScMd4ZgJBtJhwcVOmx0tk4GiK
LkiBTDp87SsAreSneugCAgIkx4ITGam64mQX4EqwEL2vsUMXLYNgh52TqfHH+iW1Tmy29kXJgnzU
Ngz/ygMw3Jt4eIblN1xXB+lC73x7C8QwmOsOoNNQ/AY0AUczvj5RgFKhiXt1ynMzDn6cxX48fa6n
owPTY7kchFqhQVJ57/4/mpPR0issHMja1EVSBPeNLC8W64FjXrCqRap1do6TSbJgJVWxy2prPNxe
KTebgllF/AGDjvISXAyxnbyoR20Gkg5gA63h5BSIBNwN1Tcptb7M2qwQJjPiwALz8BDylBfAna73
tSnsFoTqa4WbUsJZQdvJk5WxdDOwaJNpEwvKPu13dmn1G0zCafuausU9mHPaI6nL5BD3S76hc1Uo
hn1k24/iLO4VLAagmARTMWHwsVoaBpPuVfdWZL+UTnE0i+i4sOixqZ7aDO2Lt/ddquvArUVrES9w
oSJ9vRU2eMXnIXWqs0se56/JtB9NmPe52aPw28T7sUn8enx23JNBOp83yeSvxYmpEAklDxrKeBg+
4gh+6KkSFL1u0JcTR1UNdnsMtK1mQ7cE5FaK50RmusDrDv4NFIHxpgheQ0+s0kDsVJ/pHuWg18Ld
6IoTlJngSwnCBTLtpTVWHRISuCCp8TNZQ0sh4l05hauCxBHmfjDogW5xm2vRxaPYTb0xIb1TnVfd
81GdsbSv0daYflh7Cs6Sim2s6GAkuj9V29Y5FcUbMNKmuwjwtuXvpf5aPQKeYZ23U7+fEHHZxm7Q
UWW5rVaSfcAWE1wwpLjQaCXsQ68NAO0lmM51smW/9JwGAJijSavKs36YVYaFRDUa86woGlFOfHm9
GWtpD6SyxgqhvVX6LqPAXdcDdIRvB/ukf2fpK0N1nNlBHm00ZfOCRKGupPOfXxyFV63rVCXIi+vA
q6KP6/SokVOevv3FZvJox0NOFDVpIWsHhsF8QYMjzEKkIdDJ/R5cBFmiinhEekr6vpc8DkeEwAeT
heuhV6Bz1xKYgng9dAzsbfHTiNx/5/kr2q2m7KFl+2ydEMHWgUfPVbpDDyJg0AKQSfopPWUvafoU
z7t+DggbfHA07Ct6T6L2pE2KUp3EXiAyQnYYcDfwEEVs0bSfgD1luNW5qAEDZVPMRA4sVzUFyY4X
vWAAJPI4X4/YZMC8eZ1Hx6rOzfQWz/o+BWJzvfoJ/X37gD8mxVAT5zCfmHICFpo4F62TIqd5X9Tn
xv3koeE17X7TKA8WNKJ536cinCJHcT8lz+2VRMHqZ3NfZAlKH2cKPLmm2jTgTWb5b6MpN6OWKoRJ
LylgndDdjcZrNEIKCkwSUBSs1lSflyXIarAxs9faffa6btO2fRCnzms+HNvRQs7CCptUkRuRBYvw
KDgoEt4XNM+LNqJAxx3SMPDlauZX0+zrafIQ0XHXuNrzxJZvVR371jB+LucOxO7dqnh2ZMqKW4Us
OODM4OIIBjtZ0mhM0CZ5rvRI23V9U31ZOk1XpBIkUjgiLZq0ES/hMRVur+ckRVY0OTvPTeduJ7rO
xzJricJ1kqgqsiJwnhDZ8yE2YS87zWk8d7TYebC+FvHj/yPty5bj1pFtv4gRnIdXkjWyJFllW/L2
C8O2bA7gCBLg8PV3Ufue2yKKtxDu0xHd/bB3KAtAMpHIXLkWtJUPsaodtUzbe40TOAOQEPwvQZOI
S4DJAdUIgCmuPJFpjra1TaGc1F5L0ruBrdVGwLkpox3d+CRgAN4BphwU694VkD7E8mJOq0RRuvYK
gpQvarHLEn50kiHI7N9SpMHG9biyJdwbjZm7bY3qwNWa0H6czSjtprPlDRLPvz0sOL2KkhkQRCgU
iKBGqyrVrGsrelXNPWOjcTT11tzTMT/nefOoZ/R736v63nFT2ejmbSYLyyC9XVIt4PpFCE6BD2GC
PBm9TuW5zvFE8h5RCVJyEhreVY1lEz+3+7mYAwJhGbhF7X35Nj6cHeU6kGeOTa+lHXY8UupHgGYk
UWxjM/GLAV5DQQLdLHHsmsK25hVVf9WGNgIA7sntvpMsAoHkHi2+73W2M6Tpze037S0ej3odUPlI
9oTIMdBBhxRC3mPLGms/DbkeKAwAzfvXz8buYQrfWIYPUWVBqWK9e9ymVaEVNrtS55diPVdW7Zf5
t/s2tnYPozcQAFn4l3Fnr214A2kzp7HYNTe0UM0UJKokPfOuCM5QSPlDmgRgI5nk0Ea1Grh0z1zY
XFBAwH/XVqE3ZHeE9P3VKo2nuveAVjROHk98NH/a1LrMWeYTkn9jJA3tOAt5/pgXnSQwb9Qxll+x
iKAurV68bta/ooRIdB6zur9CGSG0xx0uSp8Vu276xzQeNUX165oHLWYC7m+5qNmGfG5tdzmTD1+F
Qtx2GMa2v7I/gxu6pk+UawPSnjm0HtMXKN2kuxHdKcP3qsCRPVM2bt2VdVGhqExmC5curKuZ+oPy
t2E4JInpj1q3QxSfuiPItMCBE5q4dO8v/DaSL30kDWyIABkugrrrdY8obzo5p7BcvVnWSR9OpEFH
k/lz1+3um3qvQK4fY2tb+toWyEAJwQsAHrZwMh2a+Kk3X6oBNAYQwQAz9NQqfvPzH2N4qroEFY1L
6f1CE5IOu1HiZrJVC09oc0Jfv0t4f9VTfrI8sEFARt76UeruZTIzibGNt8KybpTCEZawn+IjFCIM
DkgOy/7a2IX+5hqDeka9yJug8avSP2xmAw2yKe7nHQG5A/PdOFc1yOHRqt6bfGC7Oc7L5lPbo0WV
lJb5s6vypvCzsXA+12WlNyBmIIO1m209ezZzqnchKOqJctDUoikPaW0x9TR2dm5ErlKlT5kxVDLG
eFHL9/0DQikGtUAoqaAoo64Pt2MeGXVrwuH66q4+jMf8yTg6x/is7qDhCBkIf2AHO/pc/7QTKAmH
jqQ2vRm/Pv4AwZMzaozUqub+2n9r8r3pJ8/6riTROP6a1WPeMt850TYkmiRhvX334HANHbAUzCZg
WEB06mbICUuxbpaxImjsOPaZXpXH0Yn5q1PGyVXyFS0befMVfTAo+i6pauqBZuiajy2UftqjDhyO
o5+IU4c9qo7l+FKacwA58fuGN+5XtDgwdID/RYVVJG/CdwrpLU3vr1mpGwFJyOBbfE72961s3K8o
UCAQobaHlFm8XxWrp73qFOzallGf/RPrv3VDkultlPHwwPhgQ7hjnDhx1ARaRlfb+qbya1ucOd0N
u7q9DKAs6CIAYbqvts8ivXug7Y8EAOz7i9yM9x9/gXDbVPowJ2wgDFn6OU3YA+2MkNDfKcFM9K6P
XKOP6MC+9ETG1bB1iKj/wF2XmXnwJK2/0ibtdE+hLbsqs6t+rnOkL5gMiL/eX9+mFZQUUIlHkwj1
0rUVcNQkbaNTdrWsWj0VOm1PFiaJJfDEjacyqnpIYEEAAUQm2itrMzHledwQg10xu7c3f7gHO6gD
SLS/GEH/WJkS/9eXD0v88D6aE/YuNXjPmkxn1yHDyK2VjQSssSP7bg52Gs5Nzi4NVeYnjBJiZN/Q
qsiwY9SBNJcFIOzJdvOc9CFqGuojxrdzdLBL91SMFd+r6TzsOwVzuKYety8t8YrHWp1Br55kshGi
2wQLQP8Fr47uAZABN1z8E54+Zpe5/FoqTfpmtEUaVAPVPtVDol3mrokxh20UYDaAVgMIeJq5P2tg
k/1130NuPnP8Cjyz3kelwbQnvraY4fBuyosB8HHjlIGXhKbJqe9lbEk3jriYgRuiRgdRPfzf2kOU
dAJQS2cDvnSr+Ja4vT2C12XArMP95dxcAu92UF4G3/NSnBJisqFUJBkmOlxbdKHDwij/VByMgGYx
QaUqq8P71jY3D6R2/2NtWfWHXFXPXatKkDBdba+KA88ulN1cgOWdolDyt+H4fWFoMy1TxhiZFTaw
Ii0d47Ybrmg5+K0en4uSh042Sy7v7XP6jxnhEm0B+skN8GZdU9f6gtH2+KxzL5XE/c1tAwEAiIT1
Jd0XolKmsqHJUo5ty+mhgoSl3dLz4Gq7+6ez6Qv/MSOCtJhnEpdjrPTa6797fh4gJMzzz60+SuxI
liMKGzpkbizFwtG4mFR20M3IO+bbvS4Je0tUW0U91JHwDaEcCXQPhg+FINt4RM9IPA5XNW/Tf2on
BqNpSmPuD6rNdyYw4mGc6VMIaTFZFWFjhaDLQncPVBSAL4kv+qKBioFTFuOVKV3gFngI2nSnYWr6
/oFtrRAEqogUULcAs9ryMz58TqmWYde0ekQxa9eYV72DQnUxagFNsTTmAiZeyiZ3Nnxkoc7HJCfg
GkiahU3Vmw4cgvo8AjVilH5LGeQ+1fx3ltaYzRj76Xh/hTJzws3lUsPguT2M12EY9p4zd34P/gC/
icsxtGJXci9vfMwYcIfDoDqCmd0b+FSv08pI1fFaFeXRVPkBza2/hY/CKT+aED5lk+kD+OL08WoX
r2Y3hJ3yQMwfcSyTx9n0wP8s5f0y/eAaFWVAZevGeCXFK0RJdhppoUMySQKTsGEoteiYk0FGhpIS
YPxiAzDFq5A4ZqtHVeOQvWrFYMVI+zm87wTbVtAwAQv00i9fnOTDWlTSxcwhVI/QFB0Pemb/saus
lFyEYh3l37WgMrZYADuN6NkjyWfW43yiGnpTjU/7fP5UqXT6ZHZNt0trjezj0toljUvhfx25KHUx
+PmYz7t0BHtzCqb3c6POtg/J5jG4vwVi5v9/f92ikrKIdADfud4DNxsxPaAPepSmMyZ2dF9PvQOx
vdOgVWFZRLEFnuiMRR19Vt1D1Tp+Mr/Q8uDqqDs5ku9k+cg/RNb3HwOs1sJ9AwlzFPvWP0ZR1LxU
0HmHPkTAuh9emfu0PsTT5NtEYmrr7G1gBlBRwyTwTVUtRX2pq3VFizrFYkcCXwsKMjYSP37X9hJX
hDl54AzhY2h9CJG0qGhTcpbAxcpCP9azbh6HOOVHa8T2Zm6lXmezz8PaTV7rGOdspYN6GAx2MmPy
BTR27MRcJJ10gniT1rftHgJ3EIAYuBGY+Mt+TmMM3FdUCd2+0FHjBdttF2vFznVrJfSM2T5yC5IH
VdVqYT8oL5ZBylPKtRjbqn7r2GjuAcRNd/fdSrhA3g8SGC8NkxGApd6QtLZOTfgwm3rUgnvmyFw1
jsymIb/MtPtnKLl7hIaoG44FNf78F4bxEoeYIzAONzJ9KfGMuk88PZoVe0/j5rFKq33T0SdHnY5G
Mp3rQsZZv+VJoI8DnSqAvhAxEDJdJWN0TM3CiFKUcaHldR67SdZdEp/H7xuKmTMMpgDGhR6CmA6C
OA6FfgOyxtVh6vbtIX3p/vFmP4v94c3+SWTCgGLt6MagsCp0djSmxzCYG6OflDvtp0L84of9mWS+
8SP5lBghi30ZIeS2WdRSNCjGY7lidm02xNEo9IejIf7E07B4Ig/2hZt7lfnaI6g7Xtgn2kuuARHP
9e9agf9A1HFA9StS/HaVOY4qpvCijrEgmR/yLKyHnaW+ujlK3Llfe75Rv+Sq4hf5HylqbjMEg0sT
OueAiwNRJtQJxzqGJPcQ65GiuKCgyk3M6YMadQ5MNylPZQ1icK7a8252te4XTZR23yZOfa4TE+B5
r/1cKVri21oPkEVW0UtHx8/3Pyrhzv93fzAPBZITlPMQx9ZhOfMUtGQU1Eq1xp2vddmxnW701qE2
BlkdaCtwLKNX/5pCwWttCkiVCnDaxIhmY2dnKSCaJ09H/bCoT0gKLrrs4ShWTIS1gf5xbXAgk011
grUxszlPLX+YSnU/KO0jyJL2Oa2DRo80o9gr9hQAzBnQ6sf9zd1cMZpUy3sccoWiujeK4xzt18yI
zA6A877tvjWqGurO/L2xCZ4wc3KoMiJJ8Ld8Du06bDQ6vGjEi6AGW41HJcldNcqMMxndQ2wlgTnp
j9781r8m0PcwQmN8SJwmAnomnPFDWmc4TOh9yT+/DffC945LGDkIpKxFVpk48eIqnQstcspyn1lf
4k6JWhC5ZLuCP06Al+mNelabp8Q+UoBqq/hT4n5X40RydWwkH8g60aPFGYAs7ebR4yRdYZiDFsX1
I04a4SfeTXMMHNNv4mWymCM8QBa/gzUXc1Fob3sg7Fz7HQTi2qGJdS1yE+pb2rgvq+ngNuR1sC0f
PScjbsIMKnyFzvzRihwnCasyeR5p9ymr+p0yyQpDW1fMUgOAuAKSYbQrhBcYn+y0rBVHi6javsz6
19TEwHhRfvY42PIn0L2OKHh4yXjqjVe9kqHPt3Z/qX4hDKJeBE9Y7wcjts28EfkYV5R9OZ21juyq
ofAxr67JcNFLGikkZagV/Y8tFGTXtgxapy54aLRI687TS1/5g+l7r/bF7s+ZtIm8kR4sFEWYEsP/
LDj+tbEcR+8WDdEj04AcCp8CD+Sy6dtzTr/U6PINdvJg91MwAYhGMaAQP09QSLkfYrZ+AkgKl/FC
FdAUER7r2SwnJvPwgaHeFyqVjRKZU8j6FGI1+N2l0e1CWRHFMaQpQuzWzTHDcEuGRxuPD1oCDLb1
xaBdYNN65xjpuQa3A49D3pOT2lZ+PEYtm/dN0/xJJ+3gIQIVQwbmh7cagmDjXJ60JgWCWD1BzFfy
+d0G3SWJcsBKCVgEngFC1C/MBqqRpNOjnrIBr65dm3zN+l1nnNQ4zBLn9/0D2DCHXBRETqjrYopK
nOc37FzR6IhHVpNwLxgm8BlR60itOsg4ZEp7OuECH2QNyI1kCtEUpMYo81o4dTEz1by0QqjTdLAh
eLvK/lnGgKZ7oWflDwwweecln38V7ZuZ7LSl6EJ6GQLy//MLFv1HzMZA6VbYZxCieMqgTHo0ZkOO
gYf6lDfxhakQQXZ/ltqfVMk/J4N1cpTuN2pmuOergI/8cH/7b7/3ZR9cPEgAogM1ixBbxrSokoWx
JrK/lpazS00oQJd7BjgM86xjS54BZbhvcSOYrk0KIaaidVLyEg8gS2EszIjR7p15Nq56nw87d4Lq
mJmb1VtnYgiSFkYR9GXm+gprZFrpi6F1rFv/EOGeqXPXzhDU9chTcmU/Fmn7afLmYm9Srj7fX/RG
AIAtsGIAqYjPHye+DnW2kne8Bpo7oqm5z00gqm0ze4GMYMWtQOmeMtCTG349jrsmrkHC/lgo/vzS
24EdP5Xj3h1/AWUxaQB5omxLfMi3yI7l9tZd/0JhN5IkJeim6nqU1PGbmWY+lITA1LibRj+Ox3NT
fMZc2z5TX2P3VJYXpH+J9pjhncVkNXGx64Rouf4pwnU7U1AwztjMiAH3+BkCtZoacOM08GPRBmUT
0lxSIRTZ+/61CEA9ht6Q4oAxb3084F/yQDrr6pFqdIM/DE/24M/DhTaun1vaSXff2rw5akAqoAda
9XuqfZlA0tKn0IBs91MSMRK4ieRXvatyig6Kn4Pi71KFAZXG+le1etPWSoPnM+Sdii/6lHW7KuFj
qE7zA40N5Wm28mwh4XWuOe8w7e9V6i7ptWctdsCqZtr/OKwfQi+23aCt0yLMPJcfU6/7gX8p8vBs
/gQJim9a75Bz7xTVc0308pGh2R2OwLQF5lxOJ8467b8IOotY1ZJKApctFkqXK9/mXHkvgQzcR31w
eq41D5pVZq0EtWt/MrwEpJS1qnk+2Cbcv7/ikFcuk/eLVOlNK9h0y143wBUV2dwMW4r+q+27TQYl
XF+ZbB/SGLKugYhmWhwMcB7ApHGW6Ke/x4cP9VTbUZwYZMtGVNoMOr9cpZ9H7tYhy4r0F6jopoth
8in3s45UR/TBwcc1G5eEaBSIjWwCnDvxfgxNrwHU3Ra/vRpKk1XRpheljWV8FRuRAFc/qjaLRh6m
xoSbiYxJkbcaNyJwLR5aU+d+2jI9ZNBnCPQslnXmb1MwtJbh3dCDBmUAsuy1l1cj13LWczNS+m+6
mfm1jPxo445DwAA9I1DcmL3zhHAC+hVqJsVgRjHoI/K6DVu0aQz7GeKDC3fJsSB+93o/3i9/Uvhy
Qd0L1nUH0x6Y9BXWVJc1d5o+N6MZLfxjaaj5Q8Eo2A1TVwtUlue7htnN/r7RrbiJqxytDqRSgBiJ
tDA2glhvFpkV0bn+BnLDU2ukX+LMO86MPbU8ShKIes/Z2Yx7SajayOLwTgWMFm9EFDzEMtHoVV5r
cdeMPKp7px6E4TvIv4NRG1K9+4wA2+5j+uE3rRIqiSVLDBR2erlWFz0U5KV4Kq+9J3Zs5oJf0YoK
7vmkLuGrL3SSXN8bLrqM8IBxCgkxptOFLAlIJhSi0MeICAUnWgJeGt9TWtlo19YmAl2JlsuiuQGa
nfVSxlIBoHuyrEjteTSYRuCkP8b4lCbprplilGqlUkrL5oibhzcl6mp4WwJBLKyLQz2b9Y1rRWMS
JtelyYK4o/rQnO8nNDID+v1PKSufbnwayIAwhukaGDJCoFmvErdCx5q6tCMv+1qVe5UcMvBZTEkZ
VGSU9Bi2bKF0CRJtTG54hih7rY9twtBEsiOH6YfMRkuu1TBgpRyMqvS99Nvff3/v+R00olCMhpbE
emlM61qlNzUn6pUH0DZb/a7KDnUNpVadPHPmXjwzLGuZ9uOt24BHFTuKCZhlmuq9hPvhaqGtm6XW
FDtRGQ+7pNJ4wC28FzwbIobjENpGmQceHWUym7ffxDufN74KuA6GuIQPDxQec433qhvplEz7RsuP
lOQyQdqNDuHailBrnxSwpdRm5UasTb8ZCfFnDQwlSh7Gbr03ujiEpOqn4dUAyN1Loy5WfJ6+8Tzb
NTIi11tfwi9BTEfmoGqYhliO4cM2O0qbKypL3Khp1V2ZPaDk3UzM170UbUhJVeL2Bl7bEpp9sde1
3MZdEVVp/gnqWXiG2zujeGqKWRZ0Ni6NxRbKq0iIMOppC+sqxsFsLUrdSFu2VOHZjwyqhWDva0jI
EkoCIEj1c1LawDcA8PFgt2R4vf/hbLnSO+EB7KPTKlZHRlJPMR86N1JS8AWqfT/4RmOah/tWNlcK
DAUAbXBXAA4FX+qGxFTnirlRkn8em8ZPS8svjKcSVKujWh7yuEXkc8M8+3Xf8NZpouiDYhrqDZDy
Wjzrg+foDh9Zk2CH67ZsT/Mwjs9Woj446ag+GPagnv7eHKhbXNyG4BrDhbI2RxTIL3Iyu+83oqI8
DfR7luLxosmKKFvH9tGQEAG80aintp3ciIO7AU9mjF7595cisyCcGEQSJzaUsKCake69TKnEJbZC
56JGhvojbqIbivQRWHpT6VU3AsOMH7/xZ/ZkzAfQO1myqtptDrrMxYPvCKNUuNrFXkpVEqscmeJG
Xv1PXPnIpFkSFtMuqEZ/sP5uhhePDSRhGMdE/mmqaDQL4SNzKTatsN2oJBhON+uYBhA4tSRB6jbz
glgSmvcglkB3FyNOaz/jvc1GSjsnqpSv9agGk1sHxSRZisyI4MwNgVKlmvVOlOup33HVb7SH/7UR
0ZENVrkxKPqiqkgCvXnEiFoI4tn7vryxEqRaeAEuxOqYtxSyO0/D012fUjWasuQIKsUoa0nQmjS8
b2bDpfGKQqhBAVcFR+rySX0INlQfBivDPH5kZ1noJfVTk1yICbIk83UuQPncjRI05kZ0M5Czgl0C
d+JSyV0bnKq5nBGx1ahxDrb1xQlqg/qerEKztXvQQcF0I7JG4PGXX/FhWZWajGwqZzVC7syPblaE
RKmcfTrKej1bhgB7cZfHDCgzbq75RFHVXsf+Ae3+ndptUKXeJ04HSeTZNIOWKtAvCLw3dVc0PG3Q
SMOMgTHV1HlI88/M+vr3roB7572eBV8Qs/u0IWpjep0alW3vT3Rfcb7jzW9evUIdTtadXi6x9VMC
ouuLNC9IKRZls2XBHw8IjyIXfVA1Sh77+KFv67C1bRTrzkzy1Ny4EzA9g+7gEnZQTxE8AWKHs5o7
vRop9k8z/gOe6Pu7Jvv7wm3daTox0wF/f54e3frHf/f3kWctBSGk7e9ZyoeNMkYtL+yWQ57UbTsE
TbBOEI8e7y9iy71Q34I0HrjK0d8QYnNrlSltck2NSP27MNoAHGNQZpPkNZtH/sGIEJtjS1MA59Gx
Ep6BOpg/wY8TK/1hqN8xHyBJBbbCzMcVCTFa75KE8F5Vo553B0P/UY3MJzYJLZm861YARYiGJtIy
hw8S4bUjGxOwohxHF4Grvvbj7mWcr5ifNex9KatdbLoaogxuBRR3QeGwNhX3CR6unYdYvbAyzWCS
l4EZtnbNAiIaWibLpK4I+zatQZvxxFcjTBT+0HvzqkJMwcj9IiH7+x63aQkRGncPwEmIAeu1pIo1
Oykan5Ft7EvTt1o8R8FvJJtA3TqdJTqjHQ8OfjSm1mZcwoe0ROYTWczz2WOv7RTUiDXuQFcoRbNa
kktvfUfohgP7ibc1qHuFqNZkJK0NlBAiJ4YWHjrV+Hd2tUzuYgNp8w7oxW2D1BD4AuHSLnPAiCwn
Wzr87UOVjFFGrMnPK3ffW2fbY36fJb6GEam+Ti6jWoSxTPp8a1/BRQtyGpCDI2cUAkasJ15GNaJF
U9/7Jnup3U8eganpQO2wLp7vO4vMmuAss93YGB0qgTAtU5+aza5L1AHipb6b7Gdl2rW9UUuy1a1g
hZIMpBSWygygbGvHUStSUA0CRVETH0xQy7kDP+je75wWATfHn3+/PqDZ8aCGPwBDJHzYapsTjsEO
NQIHCuDKXsRQg3GTKcxbHxhM38oKSXjcXB5kHkFSiNEHvDPXy7PzxNDGGo6qAxisgxGCV1D4KI+o
OiPJlKEmtj4LQHYRIXERI5sVzs+18xmtwk6LGuhB2Gc9frByCRnXRpsY6cQHG8KXXs5Z7VkEfSrI
FvjAe+HzM4Pe/TJoWjiZEEOqjuiH8exXL+O82NrLJfdDPmNhrFS8oXGjMr3DlNtSxptBHlAnvwZb
CSBWgnRTEja3dhJMFNA0Rcq+PAzX56al3GBTAls2CNRjYr1UbRP0XSnx/m0zFoqDIEteqA/XZnAF
gQ9FY2j61c8Gw7Qe8YdCxim6dQXAGdCpBKoZBcFlXz9kNqhDtgr6MFo0JG0A+cdEmXzqfppHyZtw
49o0cS5QTUUx3sBLd22nsptOMZe3wFiQ2R/RrjvqdScTSthYzRImlmIRKkamWLWZTW0a62pUI5eV
4y4xzG5nzJrPkzFM3EaRRMSNA8LbBsVFkGEtopaCt9dDbRnpgFzKzD/nzsPcXaUqUdsmFqoMBEG0
GYSPNsaDicUMNzQISTzIXtsP1dRxiP50kvORGRLWMrodaVosNrKbP+DrbdLnyZIk6Zsm0IlZWFKX
gV7hwsQ8lKZny1qmufLd6Yz7y69kmk2bfgZ2q4UlFR+I6GelkilZOqRaZGgxhB4nzzyha/p6/6rY
dDM809ExQBgAzdTamQfMt1hEa7SoMIc+bGKLBIppxcd+Tru3zAO09r69rbi6ZJugrAaJ0O38wdx5
g1WzSovUuWUn6NzNoWm1eYBSj4pakZLunKy0oN3awtF5jrEKTW/AXTbIEFBbK1/qzSoqY5CMEV2+
9zLkPEqOlKPO/UR/6Lz4hVehrbCrZMlL8iK8TfF0cAHrwKPLBcP5eo91DB9OoP/UonlPMbV87o1j
WvgH8gUpYy/xzI3LA1z0C6JsqfYhpq9tYXrN484AW0B++VZzjCckGFD3dZpmb5pf769sI49aEAVA
L4JqH4OXwsIajBGPaoezrMuorCLFBSTX/j6zJnSNF+ZKYtS2NTS3EN11YAOXf/4hvmtoWbcpxdIo
buByB/LHLjDfWhpqMhK9LdfAJfX/LAkRvu9zBP8SljjEip2fTfl9sIbAriRntRVFPpgRk95i8DJw
0iJp6txXcDUFavoDMt/3j2j5qaLvfbQhRN1kBPcsJBXhD757qJsDc3aP/Rywt6GQrGbL85BygowP
ZJ34qITjmT235aQekUoYjR663VztTCejJ6SoLKjKJnmCxJbslrxZHjCSyDaBnQWWBm1kwd07cII6
OTAQkT7Pvh4npyHh33q2Hz3vxM3Gz+a3gaQv9/f05txQZlrCMnIMQOYA0l87okozk1OuK5FS1k9K
e8rV8upZnSwDvQkbixlgYRfkyPLgFJ8MoMNRPDNWoqJsQ837Yr9BV6fFnBRG75I9y9rTWEmKqRsr
w1WARi4GljBWI77XKzJjqMFU0wsBBGmRyeOz7w0Sl5QZEa6cCcGft0RPL5l6SrMdNAQM99tfn9Bq
HcLWxRD8NUoLJlK7g37cnwFfsEx44eZ6Xh7KH/ZKcD2l9fCoG6b0Yp+rPf3rOwN/HaASfE0oOS/T
emsf41mBP+/gJIbqETV933r1nH+KcZ+M577+k0AB3OV/79ZL3X7RdEKjGQWotcnWNhtI080p9IqB
fvYoGIedYOSSMHETW5eFoa60zJXgh6tCbB2SFK2g3k4vyLEDRSXAfHS+Vp4n/ue+D9zEo7Uh8Rml
Vq6tdBCEu4B4BY/f1zK7xPYBg4eBKkN43Xo0KkELCRAKT1jTzaUbKwaYLK3ykuGzadHBKxI/++vb
An/4oxHheHhnokAyw4iSgqfKgwWl25flX3+csIJp2CWtdW+ZcePJyjnPzfIyuz9A4BZUxblKJSdz
i6pYlvLBiLCUnqcE5UKjvDgJAFPlsOOlE9KGfJtc/uDloLEeYurrzNylE1CIBsWIYdNegFMMRtpg
GElWvtg6QHt5/5oLOQ/G/daun6Z9PfIqyy5eemksB22qQysbaZfYEFWJzHky81RLs8vofaeqFyzf
cMtkdWqZFeG+N0nq1R3FSqj91eoaHwpcTKf+/U9LZkSI4EPVTU22GIHGUgaxGW3qQytLJO+4dxa2
Ve6ySMAAKgGMDz4u1AbXp9LpWVZDl7y8dLzwiZsepzjxiQla48Bl5EFlza4GGQWYAS5a/Qo6V6Og
e96VwGuTgBS/4TxHtTNPetb4Mx3C+5twG8jwPkfbGb8Q9XNDPE9PTYcGOK760pgdoMOOQvZMs8sg
g7znbjJYdrhv7/a+WdsTThaqLIlGnLS+QBc1NOcOdB//SwvCsZKCpXM/kPoykiSw7d+Z7L1wm62t
lyBcy1yNp9SysAT0MzmjPs1hR/mt2c+0tkOURXf2KLlIZbsm3NIgCcWTsinqi1FboWY9cEeV7NrG
x7Dyg+Wff3iWeENNaxbn9YVph3H2otk6W0RGdb1pxMHzEYy/qD05wtFMVpYmxdjUYHzESwSN22+8
QQyJK/r7771suf/xRMcHh676ejUkU2sMuLb1pUxB84mZ+cx8xHSYDAy18fGgHYTkBpUgiI6Jc8ta
Bxy3gtHhSwm9MSdwvw0dZi1lZPJbVpBkgOZgUe9zxSd+1xcey5DVXIiyKxv1GdTMf8CGBsy6DIyy
4WY4GYzNgf0HPQxxULYaMIjM7aq+eHNVR7Gd6nsv617un82GEyztTg01BCRHAL6szwYiK25jlmZ9
ydWkO43QXP+pjEPu9yjfyUL81tZ9tCU43OASHaVh2Mrmr2pLT5b1z4g72axklJS3sDg8GlGxXcow
yApvuDh7PqFywm18oY6yL5ARBDNhh4bSwDCKkKuQTG2TpyK1T13/6f6GbsSjlWlhQ1FUKhdmCHxV
6Ir78H09LJCKpvWuL968nPqOUlxYNsm6XZubC15mDKojWYT8w/ogNRJ3GqF1fen80X0uVD9Njw4/
3V/cprf8x4j4SgVBBLhEOL5kFRzBcfOV5RARrhwu62xtuT5KJSjrYzQY9X1hE4EThZYJm+CVfWqe
jboew6loR//+am6z+aWEBvKQZTQEMrDLP/8QZXWXWsSMkwbZE/qCShmNDntEJexXhrFW3zN1yet7
c/cwDAJ/hCYcGILW9oyamRUo/+uLm9XVjkxzvVMK6u5rNZWRlm1tIPgNlybMwuslxsKOMMumBmku
XhsfOr3D2GtsMWBk7u/g1ooAK0LwAAQVMxKi0zGtxC+om0vnfppsKH7iJdSVfHffysZiUDxYoF/A
SSG+C+fUZ4ULkZ++uZjqATzOsPBf5F0ojCAlBCM8KF3EqzDtc6VIKW8vJGs+uXUR1en829TT31Zl
/PXVDroLDNHgZQDSE3Rv107AipJUmpeVlzz/odSveBWYzvP9/bo9lbUJIcdddN0Yr/PygmbfyDMf
QxZa9fW+jdswBxuYd0ChFkBTuMB6GXMKmQpqw0bB21NsgyD9azs8uMnVKA4q+GlUiact27LO29f2
hG0DqzDaZjrseahXqA9TQKqvg3tSZZKNW3uHbAiqeKipoxSz/POPMYHgP6jgl5cGSjZVYkdF9mCC
nOH+7t1aQToE4jvUw8AEA0NrK25eJ7ZSjeVlHM3dOF25WYXSYtLtEcGIa6CZbSArQhaxNtK2CJ6t
jcf90M5BPTq+OWDWgP/J0jHAsGV96OpCsq7bS2htUojb/aT3DuN46eeWEmjDiwOUHhxikJXtN/cP
TKMolaLcAzjCemkAFmX2qOqwM5i7EhNSHpgGpBjajdUAebAwmr7TVIi05VODS4jYTnnRmyJwYg2v
shJFA/Wz9KhuIxyi9AdLQhyd5lJteguWPPaajQ/eINPquzUARBbUBJAcoB8HKOZ6w3RX0VBQmuKo
LY8V6fZTJoPn3W7WMo60gD+RewH8KVxu4LU3tKarvUhhdEeUl6ScMdxdnRd29vsfzy2bzYLFAngJ
3C0YSMLzb72YadYaEDq2MWAUb1UfeuoLGh7g7I99ffKVWT9y5YxhZ8WdfjaoJDT9JaEno892lmyA
5tYPUc8CvTNgWws0XZzUa3KPzQafQXc2ucOlcXixmwe0CainlkfJqpcNXEdAEMstPFloEANq6Qkx
I/0/pH3ZbtxI0+wTEeC+3HLrRa2tKVmWbgjLkkgW1+JOPv2J0sw37q7m38TMgQFDgGAns5asrKzI
iJoA+5q2Id5C2k1lfrYx8ZS23I6CvB/z7EEvRFTyG7vP3kFa/FzKZKXzbMFZDDp7o7AAUr1gNhxA
tdbgliPcVErvysohiZ6LaK3WdBnncUFEgzjSI5z5eAU8n9uxBH/w0KLCStXQt/TRRnSMJsuf4rdO
+XV9SBccwkLFQwjDD+i4Mp7bMrWaKlUfJQdwNr5nxlshPaaF9uO6kYWdhwCCoxJnJFo5eZJD2uRt
SrU0OiQj7dwZZGfgPFHXcCoLwwY+X5zHeMXE0uBjvZx1dJ5QnAba7hasLHdKc0fURynvIbr6ft0h
lj2cr0PcevHCDUk1CV2PCpddyDm4/uNQQKHO7N08bnYoTodK40Mh2MmqL6qvFPcvZwn20FTPZgk7
jBdE6WKkzHNsJdC4nLZqPB+0SrixQKRx3S1+BFl1GuUJdG0zci78eL4YEnWcjSTtUORM8v6GNgLF
E1Je+GIpIHcGb6hDMBr/ckuh9Q6FF3QYAPeDv3nJ1pxEmYpbKDk0xV6QntmTUvt13S9+/cEEemGZ
eiljaLx4WGzCxCjkNEkPsYH2nHKMgkjL19q0LwdPw2UDXENY6DIeMNkcnmRNyWASyA626SEEhM0E
tiI0ZG/qh98lGAsJJFKv+8QvCeYTAEWgDwNYyoBbnDmojooaeNwORoMSLZjkCXpbXq/b4LOnbxsQ
DbRQU2Lqgdx6MDozIbU1pgcohztTBUhO+UsfH8BlYI/dU17bff327y2isxdnCdJOXN64Suacy0le
mWkGFn3pd90l8wOkc4d7E4HdpU1NdnGoT5uRDs0mpc0aIxe/rZm/OFXA6ITyBRhDOH/FESS1tUiy
g2qBv4K05rbqtJ+tObjdMG6Ueb+a9CyNMDCCOhtjNPoa3IE21q2aQDAlO5gzBFvQ8as44dD6qkgN
OxNS4miZUnp5LYZQmOqblf1+kUXAYdzDgU1GGEMtj0fPCp3QmaOWFYe5M5GsJrTeaFLWOyrkYlyj
GaqN2FbUS+Wq20oVaL7taCTWrhjHTrELvZg8qFH3x7INs5skr8tjBgG1lWLSwuZFfz5E0ZDiMkwY
F2v7SIPwjSJlByjdpF4mqPVbpgn1Sl3igrfpeyiYoCQITICl5DuRQCNWmBI1oVr8XFZf5B54x3Kj
P4GIMbxNZaeCZsCnImyvL/eFmMFg9QA9Ip3BFuM2saVAOm+WMP2V9FX3n/GdLOzzgDxft7KwrM+s
cGmp2hlljvee7JAWNxGSoxSK6sYT+LColtniGs2Pzp2Nfw3kH5+4LawprRFVRMkOba6NziDXEbhr
NNELM2X2oqaN3OveLQRCYEVA/4GtC9IXPrnoozRl/D/ZYSrB1ojzfp+rK8fv0jTBLTA9Md4U/G/n
sVbL0q7BDsoOZVdBPFUk1i0uRfG+kDLjoZSz2a7qtUxzadIAUkEwRFrNuO/PbaKClLRpjvXYhQ+T
B0VZW5p/x/SLfF4fvoUIBH591H1wY1FRv+LsTGZMRaPGNbzpBTSVQnHsCDG/5rYKC+pNg6DtUG6N
76ZSeAdqdu1pbNE6Y4Jld2YwjHCLRUjRnQ5anPxAx9SPswF89PTVoMBn114v1MHcxG9FurJillYo
kmvUHy2UytACcj60gzpQ4Fh1VB7C1GZvn2P8GNaB6V0f2aWFiRMabzFI5kGzyX5/khAUidYaAxTs
Dlm7b0BGo0S31dqT/9LKROvk90MuOg55nrdB0bphEpmNxDa2AC9AssCo7WFNnvK7VeU042W7GrLR
gIKxewnQ0+fOQMxHHay8Kg5T9ZBABLCIRAcU3KR5VERbLMC3V/p5B0zBWx22tlDdl5YbCpZX65E9
QM8yDhWArFsDjdHJfTP8lOItNF731bx2M14a9dMPZSN2Mupdhc/vSVMcFJDo4sEa2uj+nOYrc3u5
hHCZAe8Tk7dE/Y9vxhc7Og1TCpyY3D+nRwV37lnKtqAmXzuWLt1BcZ6RWALjCrYTPgy0tAOasRKL
w5iXtgTOJkF6px2xxbl0GCeINgBP1MbPUhqYooB7fgp06mz3nebHwsf1Bb2QLkA3BQBXHJKoEF9c
FosBzWCTHgKPU/td4YV3mbVp548k3yNB8ON22OazDM5sSMyNH5WWPFKldib9a0j8619yAWHAtj37
Ei5qzTqtBBniSQfdcNXJA+LpvvN6v/ezXfxg7vudcix7O+3tJvOr8m5ObfRfXP+Giwc2/hu4Y7VS
gAcBNzVKzO7PwYud1LO7n+3d2tb7Bsmcb71zX7kYmdStIOSthRjpdZ7k94d2p3rSk+WXe5x1+/Qx
2c83/U27NbwHsMf6wgaswRvsrU10/7XNg9pGW9S235Ru4YFt2DdWwunlSYXvw30He4Hd33QuztGx
JhREqMWBpmntp8qM/W8atSNlXbcRNaJ4TayHXlG0a1OwsAthmdVIZNwZDP7KpcwZ0WVCikM6C3Zb
bWjn1JndtLvrM71kBuxNANWzvi8UPM9DSi4gLRBHWhxELctw84FqhFre1hDNStbKMUtjqeP2AVks
XFghJnhuykIsN60K0WusQdanASza9QclvAGTGvA49FVL1wIM+3h+dbHsiXHloleB74aYzWwChCou
Dhn02UTqC8OnAcfIW4gm9lBCQ3kGltjooEnbYaXl+6Jnge2gE9t8xQbNkGELVGxxqOffVrxpJBSw
o9eMtlATsmn52I2/y96PupUbxapdLnqE0GlLSQm7lqn7xmC5efNQxjtpb2EdQSx77sD/OL2V0Aa5
vpKWojkEcfAkyV7yUCY+n14il3PRTzW2ilATJ04Lgod41Iykplx7Y1taSXieZTQoSK2g5n5uKlan
AQ2TanFINND8WnEsbDqw5NhGOMx+abXEI7rRgY6woCvb5Ttl5JfUiWmLqykOOZ0z4NiLQ6RrjpKq
z5b+1g6+ZBG/V9ud1EJWUfVm8GwG1uTifjmM+0R+GevsNtTrzdQ+oFC/lR90ilvm9Qm4aMllS+70
27ipN9REMcA7gqm39rLhNtI2itGmwri8/Gh6sLwRdxYcX9bKafH9aHY5KKyzDTQUEHThDA96Sy1a
YFDyIwopu3twoIc/9NL5rG3JQWXFbp3Mk+3KfnmF2omTumgzcSon8SOf/Zy6yKe8cCWNYYvg4qNQ
O0I1nYGiNS6ytXWrW0I6IIAWmy4pnXK6n3O/zIpNbFNi2fW8RhN3uQPQKcgmAUhVlPz413JouYxy
B/a2A8lmzTbq6Ca0xMgWYrq9PtOXQfvUEEr25+uf1Eojq2kLWF9v3oSp8RKBzqtWTacWVwZRvRhE
ZonBlBnBLRrgzi1BomhAFQVADauL31Fd6pw+y+OVQ3Zh4Z5b4dZP0+ld3Oo9kF2GhSSwdeTq06LU
wY3OmcrZjjXIonUQNxA8yCo0dqWpK7W5xalD1Ztxu6Oz6/sLTzJrTR1mYWQjaljPKNTW0q0oP1+f
tMugBSfRe4x4paCCwJ+0CTWbIhSH8jA8Gu2eOpVmz7ET/kzjlThweW86N8Tm9MQXU6YFMYDHP7QW
2uJdodr0uq89ifXKtl+0873fWYUbHp3bmVJFpaQTMWatht30IpHAajonqfcmiHCvD97iij+xxebv
xKc4bKlZRbDVgh1I8SYpdiLqrRZDLmMGhu7EDPuMEzOkqwU1NEeAuwwn0m20TgP/FHmDG7XeKPvX
fVobP+42Z0ZmneeTVB705MuMCQqTxwz1P0FfJbpZc4s7mqcuzYsqkwHr6kp0cxW3xBhrW5ZHWwba
uS/8cJLuJyVa6Qxac5B91sloNgP0sjIdDtazepuF6hZC7K42bFGjsA1lBfm97COCrmGwGjtPX9tI
YwT8tAZj41eYfGhya2u5jcUo5YljPIzSsLIkl737Y5CbvmIG7GOiGFRJeyeh3ZjUaXaheq8fry+T
5egIetX/ecbNnt4jtYpBXHcgyaH7oQnm09R6A3mb6n4zD1sLebuVdjvc09EitbJGv9tQzk9RtiP+
GOfmEPy8mYQ7eHUAdL2wk6pJbUFLUcmvAbu0I336aUgTHiuAwTQ8klogs1Ro8hLqOnH1nBR7sxVA
8SmAyXtlWNjRc/FlOpgXcUtCFUHl9moeWb0QDkDb5XfJDXUEwxae04cukHN7fvgvtljPNpOUAiCB
C3WakjdWMuF4iM1Nov5USlsJR0cPmsFpxVfZRI5Tbf6TTQtlPFSnWHvk+e6xMpwijYZY1PqTqHmh
9bOngQwNaOUoDM/R/DnSlROKecGPKFjeAK5G6RDtY9wxXElSE/Y5guxcFQ+xZd220uRd92ppl+L9
C9gOVnO+4I4YxAwEhoWJtWxsW4SBIb+Ju8EZxIc8zOy4faPqv3uCZcQB0PbFzZYBrVHb43aP1RHT
aFoD4qdR6yjth9Q8h/PKFmWnz8nAXdjgNknVxeNQlMJ4hFYcyAlSB7zZTh/+uD52XMD5ywooo4GK
YTgNXqi2EKo0C+t4OobtLAYxKicuystkSysp94Q6ke/0cBpWEiMua/nbKB59Qe4GDkGNO3ip1XYd
CqfjMa5VnfHyCzn0YmM6Tf6cqPVvUACpL8DvVv4QC2Gzu+4yX4f6Ng8AGCyDvgo3Pm6TU2GehVzA
yA6kujPnraAcNGCfy37Xo810kMmx07bW8O8ym7+toggKSi0kNnwRXdfqYiYDmY5qd1SFzOtiV+je
Bn0/xE/XHWTfz68cmIAMG7hBoNXEDW+SAgEVW/F4NCyUXMyw9sMy1W08aomOEqprV8Sl2cQNHc1q
gJCDcpM7s4w8nYYCOLHjFCnN0WqGMbE1Uuu9b8XTnOHN24Q+4BRNYOIJ9TKa/8PAIslmNS20/+sa
F2HUbE6lopfn41zVgC0mrplb27HNPzNhfFWUfk3e9mLLQAcGDzCgNgAlDqpc3PCi/kDznvbdMUau
M2mQycADcN2/C/HvYk357WIqmS28cuP6oKFQyJe3JGWus0Ywu6OeDH5RySB6BA6zj3ayvDKKl7sC
phgnMEI0GsqB/Tw/Gsp06I1GqXu8ZnWePtxiuW7UcPS78CMzKjvqKruLk6dOF1ZyHi58m+BclhFO
cRyxIcWz+rlhI4fScjqYUEuvImdM3s14n8SABUE/+rUPtc2qrsrCoIJRAQhQHBXoldGVc4MZLupz
WSTisQY6EzpSYVw9yiPBNb5fOeOXLeFBC+g34E5418w4qeu0JOJRTl4qGUi7DYlQshDWAHALQ4hG
HOh4QESEla64IYykZBzj2RKPaW3cVXLrIUs6oKWVGrXdEnKoRvJe5iuPvEvOnRqVz4dRimIt6YBB
OEZN4jTxTow+sP8n5f1fRjNQwgBehfMW/gFIyJ21BIliRyf4Fn+IkPiUyQ9dps6krJwKF1Hsu3WS
UZUw0gGcTOfeVG3UDFLaSMcqjl/lSUUzk5ur0p0a9wfAGbpY9677xRdVse5RI2e4RVSRWR7BORb1
UiQqo6oesRv9Gfpu6AzcmJnlFHJmE6iyjCbox7sqoGIKcazfK+Yvpw8VCeCuMKoMwiazNXVykerr
UCg1fTaPbdNBwOeuKNNNUePdPPdKMbCSr2p8JfNjsaHKliSpp+tvAtocVkaBRZWzswqVNJQvvolv
WB2f24vWVChFmOnhMRPqmCFkhJsBuSTGQlrDzV3GbaDngfvD0zKOKjSFnDucmFMmZbocB7mo2srB
Eu5pg2OpcsL0eWVs2VdzXuFpHvkFgBZoj+MxAgOuJrkxdUmgNJm2jyL6cxgS6S6dCtnXCiF/sTIZ
3DEiRL2aTJx3VNLvm3Ro9mnR3ii6IK8kXBejrGGA0R6MAhH6o1BSO3ddq5TEqCR8T2/eN/3TUAxe
aij+itcXWwhWoLfC3rUYtIT3OkVfjxR/ex25+Zdx37vv45Z8Jc7wWkIlt3JMO/MM1yL2+LBK3Hh5
fn1bR1gHPgutCzy8v5KlEJrzfRKMZmp385ORB3H32JoJ0FhfZVV7Mh6DpzWNIO56w9DVaLMEigat
t3jv4tevKENmF0DaJEhp5GkTmPm0wl0ZVxa9z1YTZ4N9w8lOhVd4A4nZ7P1EaiU7xLW8pLT7r8qu
no2V+sryOJ54xK0VIckKuRfbJOi8YfCI4Ohu50aO1LkGcdcgH2vDx+1JVRPQFt3BmDASO1Q+ktha
yS54joe/ZwgUigAe4Bn++2X8ZPSU0Mq7aMC6QIl3l95Ej5bX7wEI6D3RrW+HrfAEzoA1UMVFrGFT
piBpw7MNBJG/Nd9PjCZla+ipDL8ITmIHjFFubGQ4j1vz2CTpWy6vlcUuojlnkJu1LItRv4qwRqIi
snMr2hP5vdZ/6lW/sj6WQgnyNMY7hI0OFv/zxdgkdZbK2pgEiaTiMU6H0kiGjNEZTHGNom3NFLfu
jTiTQWwEU1MWTAIEMazQxm1jbYEsbi9cHdCSgQrfRf6p51E6znKI7SV+RqW00eP2scmV22TcZ1m1
U34NMt0JmXCXGmssvjyI8q/FeWKby6GyUKnR/WQlgWo4c+Ykplv5YKmqw3cq3FLZNtJd1EPc18a1
5npUWVgwYMUGoS/uoqxllpvHqNYSXeqxLUSj3KV0OlrqaNkZ2hmUriUrY7wwk4DmMUpfXNSASeWM
ZWWLR7MEM1lDuNvBbfEoAES76U1lxauFfcde5SEmaoDWD6fR+eosBjPDh2AupXutC6jqJQrKtV7+
LzlU2Lyx6iDQ8chZ0GDA5W6ZBo7nArSIATLyrWA9p9kdMaWVKtNFVs+MoL8eYQSiAoDJnzuDV786
7uqMBGDgnskhaWtXkI5E2kD10h6r1lWElSSYr8z+5deJSS6MpEos454OEv7yCwD8uLR/Fq75+il/
SIaj27Jl69tmrc2Mr0X/bRSFAzQcoD+Lb4iSihkpYpyTYFac/Ku8y99Ub9jMO92p0l3eO+YKjGJ5
XP/Y41ZjQzQK/DTs9d3eeqmyx1gES5KjUoCzN2sYsDVj3CQW9SS0RKnAZhpb0DTF7S8yHWN0DSHI
rd0wmrharMkmXV4tvlfOHw+5aey1mnQZgYdROAA68ERFe0zdShmcTBm9NPyMBr9GrUYbVk6H1bnk
DvRMzxRxnLBmpd9lR3a9ZG6FZxpNAWkPPdTVeshpmn3sWOSua9aYBthYcokSNswft1l0ODl1VbQV
izn4/oNJFQovq/oZeRItvOuRcylDwoUNwVNjWvR4pTw3U+fVVPakIEFxQIywZWOTlbtEtpvYqwV7
mG/WXoUW19CJQS6q5YAigB0f06k785bENoRxbbSUTC8f1z3jgSh/7cQTQ9xxRENoOMoSDCU/pq8q
MG7Mz/wXqKEGL7uXcvt3Ziv714Nc2vPoFEfJkZ6vf8Dy8jn5AH5riupIphbLp5zs6AjJXeV28EV/
cOlTuzF27oo5tg8uFsyJOX5zAp859yPMjS4Un9/kzwf1vvKU2Bk3B+vBJZ/aisW1meQ2ZhW3Wg7+
YRLU4W2vAhofDCg1SAxDEx/LJ0LWgJ9Lxzy0KBkBK5Q28K51vlYFqS/RAYIZHaq7EZCi4it7q0v/
+jguD+MfI9ymp0pEpqhsSBBSGaLZs/4ey7XkJNO4JoS1lDAx6IjBqoYA+/NVyiIlRQOZNhK0GkFT
xn7yw51y6JpnTd9H5Dett9MT9PdANi861538PzbHH9Ocl0Yjg9gBYqaBOd6H2Wej3yit00CImUb2
JN40slvT3/pT94t0jtr8iNTYDn9nIL5v6KNmvaimTwBkuv5Ry9P755u4iJfnAwV/MIYjIkLoajTt
/ByiWy74OgNhHrzr1laHgEt7UCPOk9IocZg1sV9/UwNkvZ1Z75HWP7Qt3sTHvZ45VbUfv2Ii7QZz
O0o+SSG8ClRx4sgzDtpHRdl12RreZ3ln/RkJ9vuT2A9SQjCzsNkR8xt5rztjvutt6zl6ENdYJVhQ
uAwa/1ji+dY0vPtpeskGQasle5rqxG3UYo2p/v8IhX/McEG/VK3YrAY4ZFnPsuGlh762U8XOXfOF
7OPP6zPL6zL/FfnBYcvq8MAY8ExAQtwJbdT2OGJyT7TuwNa8KfsnJmE1yT61nrMdqZ+HxrmpPszm
Zur8TNjhhV56vf4dyyvsz3fwZ6tupWMnqgglhb4tZ0cDbH6jzreZPmG33+f6HSAAbdXYsuaOUOgY
y4Y9h4Dg95A2j0K47YRfem6rx5XPWihtoVnkn+Hh7xWknyslA2gi6Pv4VTD9otlOMVTY73FZa7Ly
Ue2oAzWPfV1tU+u3TF7z3k6kIwr+k0K8olPRz7GtJr+gbqYlu0y+jfLSnWvjRhnszJwgpLn2rLIc
Kk++mTvMB3QJpwXeNQL1uXzLgvSR3uab0Rue1Jf4MQ2EtXfAxVPgxB53dmdMMQhS5ySgYTT7UwO5
TpVCcg9NPatyqEu7HdEfij4WzgFoH5zv9iyH7IZkYHMUCiDfJcgO82gn9kfFcitx28YzCudPyuzr
rTObvR3mTxOEYyZbzZ0Gyb7R2nm0snQX08LTb+JicYW+VKFqKcYbwrrN/KoK+CySuKUw+0r7O81M
u+rf8IbhX1+cixN9apiLyoMizyptsWfi6KYsAgW8zEpyb1AoAdyXiY/XyRCNuG5lHCD0fd320n37
1DQXdauBKgaZYboSBYjPoqk6OuSVZMc/TXmtC20p7p7Y+h7/kwivV7VFWvwJ6lKyVTGxx7Uts3Sa
nlrgQq6qEqnBYxMJcnnaZpO8y2mznUvZEY14BVm2eEUD2BwU1yAogAAeZytK9KmSRXjTFB5ORU/4
ZTjVpnLG2/52WskSlpfmiTEuFMyz0da0H2BMhHyuM3Rub1Q3lReCkTXttsL8c9LXdJEXawmnHnLx
QNDxeN0oiJlyn9tT5Wjttpad+sm6h1BFGSU2Khlm56BtwRB+gCz1+spcikan1vnUfmwyQ24Q/UJq
lpsINSHXGlWcWwPS++umFo/qU1vsW05WZlwVdVGCayWIyht9dnLxVhJr8Anfmp0tjId+SJyovi99
cy0VWQyDJ/PKhUFpNMY5nWA4Nraj8kVRwrCc0QbhyyYxPoyn634uHYKnbnIBLhUsra5w8w2S4q4W
C48AZIX+xbBHpSiakQ271+0te8dY4vBSzx6Bz4e1B0mNELUTgvxOY3rBaIZwqmGTt64ZKPVqLZbt
OD6vAxjoH3Pceo2UFBxxJtyz0F5eedGtdDQcyI8hn4BeOarQa3ezxYCGCiKeCMFvilr6uX91XXR5
HZowGAuWrQzJbM8aigjXR3HpAURiDHj/M8MdD3JSAA2Y4Fwm2X2soCvaN+g9mtmxQW2Vqe5+gjUH
KHi9sMspthXZMfS1stBiZD35Bu6cGCsL3QsE3zBAM3yj3EiSLX6WhVM1L/WH8lC5enqXSU9mtW+E
Ak/vazVGvh33O7/9MwjoFTsf6yjuEyHrJBzOIh5Z99FzX9ia+dylQAttKCRJ0m2bHtPhYD6WL2m1
sYR9kqENcCJOL5NNboART35I6OtgHkk+bf6/5gjC6uefV6DzD8UXfF4ubjJ0/XR3cbvp2vc59Quo
LJj+HD4K6aEV+50IoRoy97ZJ1xhQF/f3P5N0QTU5h6PaD7KO8tnGit0cei2PwZo4x+K5B5EW6I5j
RTKl9XNPM1nuqBjJSWDdpAQvHvLkqclHbhyK9o3Und1Vklubnta/rgwxixb89j41zG2DeUhB+jpM
SRCmP7r4K3+6Ayh+L7Z2NH0IxO7eH68bXFryoLcBRw+eIxiN2rmjVTvFUFRvEDc0ghatezF/biJ0
KJG1vHspjJwa4hxLsrkVFZPirXEc7CoZHM38cd2VpYVxaoHbvWFPNaNt4EqqVY4Mze55OKTZ/UDe
aeFr/Zr08KI5oKJB2IaKFbQGzkculxJV0NhMtRJ1aFW4YZrZeTOBIEgjDghRJVchtX/dR75X+ztC
sD54GAarDV6rzq0SSTAqaGjCqtv+FgKwx2qh+5Andr+lbvqheI7cO9t/iwLnzfLNUOlYzeJMYbZD
bd6u76M35Sj685v4IvyX9PbEQ54BSUryYtAHPI6RLHT0/kYx3DZ61K2VNGEx24RmISrFDGyCS9/5
SAL5ovaTwsrVaSfiBiKMbiIn5TO6vw+yXtSP9ZROdk6pdQBNTfugphrZXZ9NtkT4zX76CWxznmRk
VmMqQt4REhiSq9atHXe7vpjswrwR1JXkemn7AcH4DXtBRxtfkezEFixIFOWgyKTmPq9qzUbpS3Cv
O7RYoDFwW8DSRLczeqPOPTKavsRBjruJMQV9tB/oD+w7Zf6inwUgm6Bt61I7+Zg1n7yHojtY27Dy
wAP1fv0zlpw9/Qpuk5ST1AlNg/teFIn6Ri8roFJFiIxct7KYUAOHCqgWow1El/y5s3On92FDkLxn
sQc2boi/yB44BIXyAY1UOLcdat6Kh779GFere9/7nF86p7a5pdPO42DUFtJAfbyHEsc+bIV9V+a7
fHyWxX0vsldJ4ozNq1z9TvrMmSQ/7Q+TgHfmXd+8T5rbk60m7ZrSx/p3o/CXUJFdKpGtmuQQ2xB2
ZEy9pN/8pzHDZQDoXWC++THTdTRGtROy5SEHf9B7Kd7Os7YVbBUUl/OPON0lqIfWlW+sHA5sLi7H
C03aKlpUJSDrzueqnS1IqyNHCppYBcQms0BmocR0MwmQir7u4+LqA+3i/0yxI/5kV+vZMGf9MOO5
Bh0EXtxW8xb9JU/XjbAlfM0f7hrQmyEwm62Ia2slbdN9XE+OHqV2HIVBGP0KB9MzojUY1GJWBFrx
fzxjnp941tMQwKUck2dK0S6CKoBWEMdQcF3tEjdSSjcGOlKfD2Nji2Ryr3u8NIOgMmI4JeChQSp0
bhzddEU/gI0vUEFT5smlVvhCGgtuSvTiP8RlRvUqIiMCKSfPYSxA7gut9BYrVeV2i/f3pHfBVeWJ
ve5FxUoGtugXGCAZzwbkUfiQiQor1ScSp4ESxlDfigGxTYYmcbtiXrs8rpni4qJaTAC05Hka0DbT
Nymuw16aRokv5uZaMWcxQDH60b/d0rmrjNilQigTPQvEqs4UrzXrNrMjqzE6v076md6GszTk017Q
UMtyxEGB/NyQDCFYhGZJ81I8FSZepcuJslVImEq7fDai7qa15FF25YTg50gpFOp0gyHkj0ZUJvWX
JMYUdURdHjdTqJHS1opan27MQQbldaSPDd3WYgX9mb4Xm9YGQUZpOthGaNpaOxwWogAT6mDQJVQF
QCR+vlytKc8SKispMibqvc82dT8bJ7F/o1vdJuABuL45lg5eZIW4kgF8Drg2L3ZB5xRNiWabBbX5
Ien13sCZFKphDESFGAjlZ1OBrElA6TmbD91U3A6Jp6ZPxRD6g/I5CkGofUCB4+P6Vy2kyApKMWir
A9IVjGdc0C2sIWvHKsoDNa5tWRDtQix8PQPvWeWDUMGuhtfrBpciFCx+90uwd1deoBmJY9VMQpIH
rd9KdgEhVMf+VH7Nz10A7fL/YAy8t0z5D8yWAHSdTzHpcqMEjROoeHZ9kG86avc/sr2T35M9XQED
LexcYDj+mGKr7STyljFsyT3zK8PxHJvGZ1zFvzQpXwt9iwvp1BL7khNL2hCGECODpWk/pFs0TeMl
IpyeIVQB4q9tKdwWHiTfVXRlosX4hym+oKsZvc2kel4Z3aXFg2hogYmXsbzyJ3ZuQk+vymkejPXt
KHvp6GTi6FkgnXqWf9ZHSr3iMSqYRnsuTnaWHAvZjseNVh6vf8hCks7gM/98B3fu1AadCRXKPMjz
1gaxiUShnsmgJdEaJdRSyDi1xK0nvSr0AV29eVD4yWO59gj/3YXFpQxnjnBryIiSaSpCDGgyOUbp
knpD0icCaqmb4pO+l7Hdf86AJDjiy7Qtns27ARO/ljMvvZyyjgN0FoI+jykbni+vNlNjqNe0WF7h
Q73Tzbuqc0ZXbGyrs+vXunek4Xf7A7KNRW03CgTLHmhvSxujxmWzWMWsL24rAPogGckYdSxubvNi
7jOZ4mu6/QiB9Tl87YWb3MRD1FRtW+EGmIBYe1X1+7Fr/bxvQN6a7LX4X5I1sdu1ghUGwm6AKEFc
yMXJdk5HQVL6PPghqb+giGSbJsR0ei/TQA/ryv02lAJVeE3VX4OydlAtzgjU35FVQVCFNWOez8hI
Q1qb5oj1fUTLp7dTd/M73SSbfGc89t4zqOAc8d1yRTCgNTfdSlxbWvJ/jF8UPMW4r4tKnfMA7MBA
KjQ3ubgKrWeTyK97dhcFGy8wzBAFO3dQy6YG9Ncilty81ysnU/0Gjx3QOnW0H/WzBVFpw6vXFK6+
KyLXrHLlIQ1NiiAdZp65vTt4hZuAQc9v71UnnOzR7tz0Qdgr3uuuvdcO49OmOPZ341281b5KFy/A
x+T9ehj7rmdc+yDuah6jub8xS3yQZsv75lflv8dO45CPW4qOg97tPC2wthBL+6Tbx/LGwjfWN8Lx
d+MaXrSxnk0XWIFdu41uM/sV+dxGwr+bbWPTPRE7c65/LE8E+L0jTueMW5RtSdtI7vGxIMBEn1n+
mOhOFrSO4MovnnTUvG4b3okv3a51ttdNXx47QDIj+WfIbDx68jVuuaEGUdWpDjIBAh8gmrRiH0/G
HcITqmwhir7X7TFPzqcFLU9YnUAUM7AY/7xSKWnR07pqA/MZjva734Bo1j9yd63+ulDvYnSiTNcG
RK8QcueCjDaoZo4OORhKdjEABt3Rkg/DoNrGWLlCuqMd2oRXsOFsa/HOGSDmYtVKUFGL3InWWH1E
y7JsA5VoNxJBx64Vf9S94vdy9XV9HC8jCfTcRAhQSbCGri5ueYdjriYmoFVB1IgH0ErgJrUmKXmZ
CZyb4BalSYai0ifaBsYw+llT4Y1vS6mbmBIwMitnwoo7fD9QMaV6pyWwNbbqMcpSXwnXUNBrJrgF
IVY6KaWOuTNBTDDSbBK9XJ+Ty72EycdVHWy5+Pv/kfadzXHryrZ/6LKKAUxfGSZScSxZ1heWbMsM
YAbzr7+L2u8ezUB8g/I+dXY65appAmg0gO7Va32RZolZWNa9nmFNqgkKJmjOYrHlzUnp6Vnpp/Xw
x5YbQb+vyCZ3pANvQ+QwzNtTHqauZtT7yYqcIr9HPHG6Hlgbsrs+yLVpBFkCiAwWgWsQ8FweL6mW
mgUpMI36PBn+ZKZghDLkl+tGVnKNy1R+WuGOkyFqSFYrcO/aYU+gBfNo8D3snPng6ok3ChrC1+fw
09jy52dvgKQtylm3i/Y0udPkJG/2azuBtu75+pi+Xr4uh8Rtp9xuwJ4fwsq4ib/Fz6ITeG23fs4Y
ODQuB6EMWIWoRezRGfGl+aTbPS54J3RqdERwXK2FuXNT3E4aaAXA2bzEcParAgkP2GmfpL+lRcWZ
uMyXCdwj5FAQ5rhgqpA6ZkkCK/MoeXm1TRRt02jpz7aznOsrsz6eT0uLy5+tv23H6ViqbXsqC7tw
QhWyxUpxBO7oWapLwQ1w1QvQZI7LL6Df6P69tKW37UhTfYKv1ZFXxEDjKT9nXMquj2h9/+BmDU50
ILK/6AAMwNBXygwzcXMTMYCy1caX7GJfWWDYjn3VjG7BZe2WkfYComV/jMYf179gdZzL9RrN1qCw
4RUZkygHSUcht6eM/ihtDDMLolgELxYZ4Tau0UFXPY8VjNKWNvEQHzNpuM+lRBBjV56S0GrCfRo8
BAu7rMJFozCypc4kIRwkfw+RWZItMIJmLhgf8wYCqzR3svldHcDVrEFWbPTTPve7EvWIMr3Taemq
eILWybdqjnfXZ3nl4nj5ZdwMAK1SJ11j4sjBI9KTGi98bAB0/xPOfn5r7gYFqGDPfDJv9X5j/LZO
VsgcnZxE75qvwQefgZo63rgqePD5hoauJYUVjj2a+6jtxur9qCrHLD9MuaMbwqLbcqRd3rKWTDVe
0wBFLwVNbsySJOkTI1W3oJHnxJnyfUPfStvXX6P6DW9cB0hPKX8Hm5Bg7349+gBDAqcOKF9w77J5
kmGrGkESYqKFMTZfdePY0J/XV3PlzgoDCz8BQTkPbcrLyM8CUdORucxI2p9aNvSGY1dUVm56ikp/
kHeWnWzx3/ZPRbI6zSO5NUOKntbmTpWA0/Kuf8vXrYUGetT6ljcBukP5CrhM54haYTyekKRWEg8s
HPIunQy58qDjJ+Kb+BqAYUyFXsnyKFhYZy7H3Um5EoHLcjxJWbYn+cTcSkHMGNMRb8dCdHVeHZoG
NSBwmGioZfK7eZzLzmLVeALMRT6ACd64HUF4u1dNORXcLFZNAb1mIWpA5IgH8IeJIdOC9BjYBOoq
9KZmO1UvNVBSo9nw+oKtzuEi+4LHzvL4WD7l3HespK/jUB1PaZkwJ1J3MQXv6DSNfqdPs3/d2AqM
dOGVQpYSUJClG4KbQ1TeB9ymq+kkj5J9b0cG651Sj8BsBUIhe3Yjc6roPfZx5tIoajZm3prNIanN
7GfV9XjzmWWYjRAcVvpv7ZBn+fP1D/y6VfF9CwMr2oAXtTbuitJ0HTiq0RJ4CgEePuYmKZbOLlUw
DV/n/EPjSYbzWgsdDneYm3NkSrUmTacaDV1HdOFPB0OS4n1bsuSbTIZagNhbGRVWF5w4wOCgjZp7
JV2foa+uuXBnfv4WN0NIEKmhEZHpZDxoP+ne+H7951dKE5e/z8UyULpEkJbD76vQFHilx/i0t5mD
JrDqKc+WfwvsfT2CLu1xa6HnqdaBp3YCbhNSJceMbZXvqfE6NtsRWFGLPI6Sr7SOvK/S2EWRzhnG
hyb+XRNRD/8K8v/yS7hoNleGHlWjhu7ayNe6o/FmVDcq0nH1W7qpC1cudNC+2t3dm2AGlhv+5bl4
aZeLALZKpBm1m+nU2S9V7TV0x+ZNHm5Qq/4e/cq2182t+T46Fxf8qrIkILjnjNZDliZnxXxKqIrq
e5lMwFaHd3ZSh06vliIK4lV/0nDo4va1cHzzFBcJaxeK/3I+dZrqGck7Bbf+t3D/Y1Z2XW+BdTyx
NtdHuLbbDPDIgOocEAo8Qi4j6mQrLNEGecazwGCbVE6rzWS2okTV8iv8qp1b4eaxzuw4HId+PllN
6TZKuC2rbXeDnn8nPFp2KrjKru0SaPiAkhNPd5zv3K7M2qxIIYE2n2wrym9lvBOcrDXrvSIxbctI
eerTtNz/i3k8s8ntzF5phgFBGjblPgVIqBq3eV1au39jBSV4JMSAZP3So4a7dmu2Caq/KmlvoDP+
MgCrJDCy5vQLuaC9SBYauPBeusRIIT3fySgxq+0Y3USKuVFD7TEzrcKbEp0IJm4tRCNCA2+FF5yO
/tpLa0hfSmVY5fJpxhHnDFbX/sI0F7d60dWCk2zl6glCM2QSFzpDMChanGNEPZkJC635BNijth/H
AhIhlJUu9B8mt6By9Ny3qDuaA3Ro6gYCzeZgG4Lb0ursonau4faCf/G3paUxRTEH5C5m5E0PKYXI
faJ1k0eROXHj2fr9LzzGAgp3uSXAGreYM1Xz0QxBq2b2I9vMuSI7VlNJ7t9bQR+BCZTCwmvKi6zq
uaTW+hDLp9IcHgpKa6ezu8f/zgYfQ+xOMpMMvk9zSXGSvo3c3hbVMldK5cCw4ZajIyIiw83z65rU
LCwtH2EFGfwDum3Z0bQmex+OU/vYyUjMUYtBKysCtX9GGuBLo8lwlDCa/BpAb19PJHszsAFSEfU0
e51kJN+iimRunE2JoJNrbeuAAwY1DbQjQoeYOwtRSq8LO1dl4D/D0KM4nk59C8KnLs3o6frkr5uC
9CEATSA65XlzpVQtIkZt+cSkbnLVLO6fSmYRR5+ABLluau1EQtUS5ISLqDLkNy4DwqjrSZIxDb4k
d9HtnKazT9RW/jfedGaFCwVtk0NcBBEbFNQd2cRdVe6NrCOC+8PqtEEeGpy/eFIjU3Q5FkvNxp4a
kXICswUYOHtgB6tZTW+RkjIEW3Cl2Qae+2mLJ9iuCEA4qWTJpxwZBVSArKboAwViF8Mu0ma5C/op
0SA4zua+8TS7zqedltgycyBPz1Cyz/QOKbKMGI6c6Cxy2kZH63NJUjQqXF/h9VkxQb0qm8ja8W9T
aCx0UquEMhrkaHVQWlN/meSBPYRdaQtKLssE8xcPaJECyIf3CxDS3BYBJM6sWpsqQDeqT+Os/2xq
9THWT5GCBhDcnhdsSSu4Uq0ND2RTyxkDGTgIUV0uehOTuR4ZbA5NFYNeHlJXlRTHG4AnIoGptZsO
yMChr4a1B52ldmlqwnWgV8pKOcUp2OyPreGNoQ/t2WYQ3AnWNuW5oeXPzx7eYRhSNbXKxZGL+zxO
3CzKBYmnlYMRxxOAG8h3gU6WJzceyPLUXrwiYtGhaNk2BbuHow85gC1P1x1w7Z6NCu0i3Y69YMI7
Locz9U1sjz2GI4Pr3FWj3jPamGySsRlvLdJIbpuUQ9A2BJV93boxOmv6nktaJZjVlc4PpEtQA8Bd
Fb6i8AnkKkPvNGR6FcAkDCcqs5uRoDdffW4siCCoilsfSAuCn0j1hgov/Mm4ZVnnd1l/l5flXiqi
UbA1V/bLxQdZlxNTNaUtDeqyX2LXIMlGzcpjiFnopsGhkPysp4CIQMArvgWbIIQzEQ7wxuL2izVW
EBZLGGxGuUfSe7kQ9Yqvj+rTArdNRjy57LaBBdLE4SZDRc8eT92QPDV9g2RG8lCNYVDbg+AdspZA
uhgZ52Yz0rpV1rTKaSp+G/S7dAuRB6ecp2+pTLZlmjhl61VT4tpa7aOj9paWTmILCFhXqiSYXOhW
q8A8A6PFk6QXc4E7tYQYAVSWBpxKJQ0uNXW3GBSANYscycfwkBrtJlRGwylSLdBGkdDw4jZcGL74
Bs6tTIYTxZ5wDjYD7d5kScbLr+j77vvY46Y0g+w7GGivenNeiISzV8PK2fC5I9gYrEJJluGb6EaQ
rF+4vbrE/DlnomTyelD5tMQfwHVTpxEgy4iRpwwy8tB5v0XyOn2uvw135KeIN2XllMGUghUL5ScN
lyVu1zRhksR92ignow2IdpLYhkyCTNzK6XJhgts2fa9m2TTUiE7GL4wILINq/hYNFo6z/fWAvL5I
n4PhNkqbD/pgGNgo+ewCIbTTrdwpjfIuGwUXsrX7/cWYuAsB7pwThJcQCjrkZ2u6b/KNwYirkXcV
dUopHjxFcaVUu4cQ7Wa0tlWPxUu8hkybqTe+k1x71xP59/Xhr8ans7VcpufsdFXwNlNyHRNtKT/i
xJPDyiFQsE9emXRXKHdafLpub+0hjLozUqwGeJnRc8gZLLo0SZGjwL2hdxr4qgaWhDfjd646FpBK
1SMTwWDXo9CZxcXXzoaYl7M8jcu8szj0qxqKSbO9rSCIOkVbIr2VNBg6dVuVcumw/llvBaF49Yw5
M88FoC6vJwibdgvk0obgqqWkDovq1BfM6+qmhPQFshmgzwSj5OUozXIEYV4BM4blqk97gt0/g6Ir
UB1ka0Cu4YqeMatb9Mwg584QI0pQKcPGIdAPmbLG6SzVl5QfeRV77fxyfXii0XFeE3Vtlcw21rAq
q1fWZYVrpYri5FlG3euWVjfE2bA4bxnMyRymEZZmvfVz/YFafqPtmBHYk1tVs4tklMDiagQ6s8g5
iJ0PeTqYsGj2xdYKd1P/wnI0zfWb6yPjNwIAc+gtPJMM4oamzTVR0zyEDlL3ggZOV2kA+TGV6qgi
HbTopKgJ84hdOkXyaLHHeAob7/onLEM5O4y/fAE/1KhOWvQ5lwEevpDuo1SPHWqgbGHmR2iHe7O0
vW6Q85v/ZxAgRaQpQFvJo5GJ3AJJFmLIJEMaO3TjfBdaIhURbgE/jICNCXhLcF4DcM0dVuNcFNbY
p2Uw6r+18RiWEWixnEgXjIU/5f+xswwE3cXIwvKIHbmPYhCfQDvLjjLPUl9sN1NKV9EdxbXVrfqz
L09tnAiu5fxD4cMq7AHtDFQ5mie4W4w8kapB4aMMomdJOqQBqHDTb7KxyYGf17aTMjr17zDZ1PW2
ntyReExI9bT4Je81RAcOE1mZJS/G3TfkmVShJpnQezzc1Y7tLH9rG9t5KZ2NCnzIoXpLXurv1z1n
zVWJCRARMN54SfPnlNaN2qCYkGvLcGFss7sEdGZZVbp5slW1myoSdbit2cMtBNLRaHGDM3FOlA9M
76VIqwJrbJ/K5omUyU2RvRR4x5sSpH1Y+3B9gGtbA8cSNOmQCkZWn5tVpdKr0i7jOlAbq78d1Knb
Z4N5yJpJ2V239CEywS8gkvmLhCwyIsBvXp5NCrSZjMZM6mBZt2jX7qNdtGv2A3TKI+aEW+Cm9tYh
OrZ7usOzd9fEN1EWyB5424JY1LrO30A+HPr8a7iZVpqZFlaW1oFW/iil1A2tlzS8SUNzywxpU9X6
AfIrUAB8uj4Lqxvp3C53QjNizSFoMepgHMcNyb0+t1xQ4ITjE9ZYoa5VS54dvUTZRnns0X9b3jUQ
WutE22llN6EBCuXtD/0zhZfF6I00LKoBn0HtwUvNm7QZHWXsHE2PXFIK8sQf6Xdu6RVU7wEDgcK0
Bp2My6W3I7MlklHVwdFcdu4zCJE9IFo35U7H/3/9qTgL+jTy480//6PuO3CVLvqi/NCJXN2VPcUd
/QnixrKjCQoiayeihhQpJOAAw1mO4Muvo1MPMMyIuSDd7EByFUIwyY9ZH++ZOe/lVEJLwg3QQPuB
Tv6kZ7u2NgUTtLIaGrJnCwM42pi+1GQoyYrcGnIWdANEeCD+6DTTPlbuUryOr/vfSoDBPkd8QTcC
QCJ8w3NCYnke0HQUDNZtC3YKLbthcusW86EZQR74d8+qZZPBGkqhOKd0pNS4TZaag1pBWI4FLHPU
7YzntZOL9Ca+7mT4MPjuLQhXmnAxk7sV6qyMKcN9M8iiVzXrPbqz0H+bdV6mmk5Se31V3YYiumbu
ggipBBgF5hMAUx15ZJ07DxOJFrbeDnGAOiX1514tAgmNv77ZN/SmyNXSZejTdTuNQd1mTgSpyi/+
Agb+RZpcWVByS5L30mPjLDTmcpzjYMqgdjWg0udSkoe+DdWrQzRAapdOXS64ti2R6WITo+V2UVxe
qrJoqvroBTp7QaVIk1lZocVBqcpuHSo/RgZe1r90z8UG4PQLagxOyp+3IWHdqJqwEcd+ofvolDHt
Tbgh2Wskyn2uzOGFqeXPz4ajUcuarcqIA7jKKdFqx5ju9f5Rqsm9UjxeH5bIFrdepdrlnaaTOCh6
J6pO6kv0O+wh5SqYvbWtsIivAIm1tEJCN+9yTH0nT5ZeKPCL9HvTGZBAvjXrbXaMqJcd83bejdX7
9ZHxOJxlI1yY5M4zNFRJWq4vXlGNjwBUHTMcV8moe8bUulYE/eqkhZDe+CCPkQMG/Jm855Rur3/F
6vyejZs7X3rWNqYuYdyl6ZVsQ3f5jSmhFe66leVXvmyAJdMFpg+0H/FJ+56lczWp8BgWozcYmaLE
fJjpLFpEVWCGG8xE26JAiRiOybaA+GyTuXRsTdoqyUPi3aDfpSgfm9kRtp5/ecAsK3k2PC6Olmo+
SHYIu7H6HluzP4/EHRKAr1tB9Pp64H5YMiEHCmATSqzcCO0ZPRTFnCQBtUjkJxUBvlgZkYaey5OS
Komb0+IHijG/yhaN6aDNqNwpLr5pQKILzv61MQMGgcQ/wemEMunlhqFNPBZTjTFTtTroiW9ZPbrB
Z0cS2FmLnVDJQrMFqj24dnFz29l1YrDSigOdVmzblep3cyC1IEB/OdsxredGuIiW5qWSapOOwTT0
3Rjc8ldFqBsp6L5OQDNYdal7fUOszh6In5Z6LhQs+Rt9x6iWjCpGZcv3dPphmxX4E91WPV038/XJ
i4GpKm5nIDPBLUnmDltLjwwrRZN+UPYQk9oqreGmKfiI0FwIJA1oul3pHkQGgo24Np0qEMU2gMV4
1vNeGpGkKPRmhJfKu3jcJKVr/mxCFwnCoRSR+6/5x7ktzj+GLg5pksMWiqnukOPvShC8RBY454jC
UZ3GCRZAtQiu4sbJur9LcX6cBECVmxoBzhz91xxuwsJlT83YnAToaPVECfq12Hv+40vQPDuts35K
gYKBC8h1447Gqw46voK9Chxt2e58hD+3wp2flqLHhdEvQ0BR6Hvi97tf1ibzDWd33ZBoNMtinY1G
VhtdkiUsRhw9gT99W8u1Y2miotf6kn8uCBdms9DOiolMSTBT3Um6h5z8lyvOeW1IjNJKS0wXurnc
In5gSibYg6IhcF6rNS2wlBOG0IHTe4J8YpsIABprMUzFVR5HAM50XKsvl0JSlBjQWixFDZ2nGpSc
RWr5NnutK//6mq+GkyV7Ji9kU8CqXRrq9Z5BPbnAFrfIXk+TZ1u7Y9ojzia87pcGlEngZKvHrHpm
cfmiMy+bVVLrVQSL8b2ErArJnOqUHSdPNx3FBeVtXwrOg1W3PjPIzeUgo1HVQMoqUMyniOZ+DZFB
Q2SE55b4iDPIIQAkh4bsBQx2OSzaFKypmZwE6oMB5NtRzhzyFPnGtvPpMX/VH8gmc4Zv6Zt5SCNn
X6cbQ+AzPNTpn09QCTj4l3wGupUuP4HVUj6qzEiCbNoMD/Ov3DPqox0e5upBz0gwac8MWaw76VcU
V475l0pvX6xzE8DiLBomoMcCmb1pQGUnrezK9Y01vOfTvzmYkDbHWxPdhTYg4ZcjteMy1ouQLFvc
sJ1FBcUD84modL22zXH7Qo5VhgQ3UAKXVvRwoXuCUmsAyMfOttPDhBbh69tvbZ8D84rWL6Cwliz9
pQngeTrAYCyEdvAmknITvRjT8zgK0qmLh/MHiA6KqEUUXgfVA3eADJaWqG0Uwgpa0gsH18tNSzq3
BQAcpAjz1LtaLOK1WH31nRvlhkY1bHNiwGg+vaJuM4Sy02z174bybkTTxujifdg/X5/NtXFC9hUE
tagzIivPHcctuNOMMLWTALcuCcncyJ8D677ON/9qcKDDRHoaF78lT325blQPrbJkcRqY44in0BZF
P3NKHAP5eCl+iEfNSROodInyo3yd/mOTGbj7IVP2IX/CheuSsdqAlGkSaDh1EsIgrJuDHlwH/Vvk
1tHt9F1S7kBzc1DDB2jfqj8hulNvmvfU+GZqusB5+Q7Uf77mo34FGlQDSvWXsyBZdsbQA5YEkz+e
yHPxYP2cN91j9DA8GntU0XaYGHTv9w8N+PZ/okBxfbnVZT15vwZkHGWnf+xzR0lioVouabCflU54
o3v6r/Ee0GNneGiB+3tVtvPR9iU/H5w+vI1csD/ts53xdP0rVp3u7CO440Vl4GGWa/i5OjzVBhqN
NMtpZrfJd6q5iVFDyEBWed3k2qG9kBghNIFqDo+Ay3mvopSCPh4y8tmsHQxooZvdTV94dWxvovv8
53VjyyJ+neRPY9x1yk4GO44ojE2HZJeeOhVbSxQGV99SBuDAwIUtU8lfQxKl66QSColBv4Abc/AV
Ge2fKIQ+NNEOFa3vl2upZtObKPyRAIV7fYjr2woFROBFUYXGPy4ntKyiJmRQKQsmF/GRPpSpV5zS
l7l1hu1w30Sb5E527R/lSfoh/RhsT2B+eYN8mWJw8QDkCXIqJKUvzZtqp8wRutgC42HcJ9QLnyl1
6pfwPnTq4uW3wNrqrsHeXYoLoP/h+yNjVlFpBDFA0LTjTh4ehhvrV9I5amk50vDUNq7uPYmaxFc3
CRwVshGoW4IYgBsh0s5VAQ7foHszd90TdQFiSlw0EQimcnVnnNnhXnvofCqqPh3SQNef7RnVOssr
7ICQN2nfN6Mg/qweccsb/P9Gtcz02VXWUOG0SQFrrfcHaalvodcF8y0KlsIU6uIBXzzEXDCo8I7F
Sy4t5XNrh1TC/JVQARjjTY0eA7eOd4nlG/v+edS2GXXKZ2beqCiThqIE+No1BUjq/5jnAn0B5bqw
ohjoZvypgSUtEsSYdff4/H0ukFPTDmc9we+rN2Ry7EXgo7gxzW948aCj0qkF5v4/C/dpj4vZ6Wih
qR2wiKBg2nuamtuiyvetdR+WBpDN6Gq5jTSQcYkeW4JV5Et6vTLKqpHDrLahwcHwr2/s9ePwc5V4
2quySNKQ1ZjFfjP54Vu7IWi32bNn6cX2rG10iDMnk53pV/jDfCWKI99MG9DuqfX2+neIRsntCrXv
q7ln+IwIfZqy9Nr3d00tyokst8cvGwLXZpScFGQv+amU0hghc9l6sxcdfpi7ydWP7ffEDY/NQ3Kq
/VQwqNXAcmaPCywyKWULrJJpQMttTh7mhS2NPWrDjT7dleh0vz6F6+fhmTluDnWp6VFfgznA3p20
Bysc2c6VVwcmdfXqvhFispcnwLX5XP78LJRVnQ3wdYT5HNzcnx5wkTiw4Dea+Z3RZ/u/RJ7/c3E8
G96yumfWSs3ocUZ8WKsC1SWQSOr/6O6f67O4GrXOrCyOemZF68xospoxDfKddT955CiEb4osLH9+
ZgFkKEURa7DQvY1H3MVvxmPuV34K8BHdQC/GAznzI4SBr4/rQxfi2mJx4RhwcDyLY3gH2So9OuwJ
6H+ZB6gacAn0YPusQn/05MXed2kr77QfsVtvy518RCpip3voLnanzV9CSb8sKRfC56E2iszCkoYk
hx3dBOgy70RAgbVtjzsLUBEf9yS+wM2qGMinWIL2Ougm4rBChkGw0VcnF6gqW0UJYVGK4QaCFA/q
E4mNp92mh3j0lhyGQ73tf2fbLBhP0bEIbGRymNvsWFBt2z/lC9vm30AT6Xf7zqtuo1/VVpjaWfY7
v+LnH8UdWFqoJlE24qOku2aj+pXHXDTI+uBFdiuXbK7712r19MwaTwAzqUnFMrykcZAQNwGVd+38
KpzcLUBegFY5wZ1NW4s95+a42DqrKF8aOQbXgTt02I0vv5VNDIeO74Y37U72obr0vfHzg75VduFd
hWMrvcF1R3XQwrdtnyxn3EnbHLCd69PwQT1zZdL5QhK6ajstlPFdnnwj3Ul74OH3WueCwqKB4Pa3
BGIE07O2K97w6DsYR+BjzIfYh2rgu1E5DM/Qb9EvzZXv5SB1wttY4Kh8G83HjjufNi5ksznXpZJi
lTSglZ7r5S/T/TE7int4F5KuCxyQp+mxoiqrSQpj8sF2Ekfbbl6g+eik/pvoLbh2fTgfFhe1dT0C
DGPZfxl577J7rfqTi1KVX+FuSNyd2+DidifJKQHFERwcUTO+k5zeAWf8ZtpE3gjCemRvts9/rnvT
6hvz3CYXtKHcK+k2g83ImjZVV7lJAahZmG3baNpV4XyQOrZLhvZhpN2dZce3PRjrqwzMXvO01ZTa
jxTrae7uJFE1QzgbXMQbpy612YQvs08UALjJ13YdROEyyNpLbu9L3vRSHCrBrl+9g5/PBxfSumGo
42HGOsvb5HHeAZLxQLx8U3ut4K649rg4M8RX08HwERpyh+ENvh7MR+LY29QfnPjh+gKv+i1IkVBP
XygL+XIwo0yepDyiAU0ar1GgUFe6qahR5+P0+RKTPq18zOrZjYNAhkcvpZgGSrNP0j/KGO9Ma2fj
1TRO/f2YVE5s2BDGqty06NxeG3ax4ubh5LaAuGVz/m2QTKfo2q0WlhvwOKLIR3a0lvwobfzW1O4W
mtKwzk42BZcLE3FNLBuL+3wg79DzjXw6Kk58HqBSBqB68zYOCNoVqrZxCMQ/1eipGASrseZekCtD
TgfZQWDr+RJB3o4QT6EmoHBtvSut7I41m4T6trxV6RM41FgfoWFflH9YcQJcHUzIY4J/CoB7zqkZ
ek3wwmNJEAH81vTgUzZwey5FImUCM3y+aooIZV3eIvHZHtDu5k1K7LZyJtiia1YAYVxo6cAKAsjk
5e0WCwl9RoLEG4P/+J38LizVrrgDEJKfFpYvOPPmWrLLljAUUrO5OA6lfsitcdM00/PcyZvr23MJ
YpznWdiXEDdAqRPoxOVTzkyFzVzPk4qqsJr5tE88a1I0PxvBRZH6o8GybR9bAkTREtG/mtQ1FQQg
QCaaXNIrGfoUj1fM3zD60P12GjpAotVwMrvYAe/gXh/g6mpBguT/rHG3KMVko6mUwCKQwWuNNxr+
DEU3ItGAuFcpsJwW6yQ1CVpzHrchyD48KQfXrJ6P750eo6uTEFGSf9UmOjmXXge0wOucEypxwyQp
Q6lPATl/fLPpzG09Q7Zd8KZaOSRQF/s0w3kiq0ilRiVqp3WjPhYDaAmi0JVaaTfOil9XUrJge6RR
pBe8ugEIEhi2+tF4zy1apkJvVmc6wBDp8GvU562txt5As9KlaGO57iCrOwAZbqCVEH0hwHC5A8DZ
og51iyEmyr52NaBlNRe09vUmrLb/nSVuVBIxJo0VqMughUqJnprIUbUg9af2WAgsrXrH2Zg4j0Rb
Qlt2CuqnS7NW4bPkYBVuSJ+G8N/EwjND3GUbxG0NsehiKJW3aXmAkIWf1wI01Bo2woJ60H+WiHP2
oe5tic5Yoph0W8jXb8q3uN8aVqBor1m+LUyU04zYidjkskYwlctvf4lWBsg5wHD6Qe7IuQdJJUOv
UYTQ5vc5ehhFPSai3+ecwtRC1vZoJwyi5I8uvwrPkrXfB5cBqGhNCF+oxuIqZwG+t5hpT22O06oC
FWyszYdRtUV9imv79dwId1Vu9Twr9Sr92EPAe1F0AKXk3ur+XN9Aa7EcLYELuBAJiC/lMDK1Q2Io
NAka+4bS90YVKY+u7RskEEFOhXq5oRNuHJNuMUgcY7KQuzKaaStHkoPo4Cj5QYJOzvXRrL1UcRv6
tMbdimJqdqFFgcBJ42GgoIUCwcMUR2ijyVobevdq7+cybb+VKXuYTSjjYF8Pt11X6CCfzZk3FMOT
RedMEBBXPebzs3hmAmtuSjMeFuxTEknuQGSyoY0s0rFdXUskrEDdAkAXkkqXftmwemp7owZgUxtd
hELxYq6dXWjP+48Fbmf1XTG2bQcLwCyfSggoSGPoJOrgGBBZJcSpVHJo/1IhYsk+gCtOQ9Vf+6Aw
5IwqbawspXmcXAZ4YXp6ZKy67zrZVdqlVyiOdtedaGUaL+xxkd608rGua9iDHznQ0kE70s1U/4vz
+MIKF+bjOMMDRYGVyr4h403W/cmSm84QvEhXx4Ioi5ZKUEwCLnbpEiCv0KgM9tEAzNm7DFq7aCD7
SwbLf9YHvGS6qYLmDv2pFzauz/1aQtAGVdd/foyb/A7AN4MSnEss7dJNESV7JsXRPWtLf0oT0M7R
otyUZvmH9pQGqVEDd6ZF36dGm/ds7ESt2h/AEu6swveYi86GuVC9XQ7uf4xIT0ie4TSO7OxYGPVB
jt4qGn5PErqxY8MxKiTgNbRuzk4KtS9kXBwr25RU3ZqUHjMy/JBT4+f1SVoJqXiXLzrVwLuDipJb
VC2y2zzTMEeS5CWzrx/r/hsyV7EoFSeywwXTNKwrsDHichVX5QGaXjt57p061vdKqRybtNxeH9bK
iXc+LP7FLmdGrg8dEEfQ+QXMrg+9MDzUTPB4EVnhFpSZ0L+bYixo7sjh/Qs1n0NNEEDWTRAoJqIx
bsG7XmyI/1FSvQ3HBvOmgmFoGA+Dl2kvWv/wb6br08qyeme3kDo2Y9pnsJKYzggVzMCmvjBKrRxc
WBO8KRd+LLxleSOMkLSbgT6rLatz0lE33YmOInjX4rBfNtmZFc6hgZOxCqJKyyXkYFqDS0ATG873
TE4dHYK4rYi3cd2xP0fFObZmshT5gARFeb09pkb1RLPXKruXDQYUt4hT+OrgwIHHncq50oDydIFQ
pZoKqj9IdWeZI7905R0FabUwHbUa8XW0zy8NkmjN5OYSySITqSGMbahcnJPsx5A+XXc8smyRL8uF
HjvcgKHPA7TGpef1xBpLcC0hi9tGiZ/mZu1FVly6U00lZ+qL9FtXyLpDOpr5dVrTDeTRX0aNDY4N
rm5HqRg06A0sLmnrP2AZiRyIdmjunPS5i71ju9DhftMz1jmtUjzH8UQ9M09D8IAqlsNiLYrQ3gki
LXtOpme7q0K3V6L4bh4ixStLdJ1WdWY5Rd03PpIiYJcdjTFQYlBGELkwfSUaJKcgjQGqBk3bXJ+c
9en/nBtu+mOrpnOVRmlQgcmointPigRPt9XogsYxgJvQifeFOg9Rx+qQlkU2W3/4X9KubEdyW8n+
0AigdumVWnKtNbO6uvpF6Oqu1r5Qu/T1c1R3xs5kCUnY1zYMGw1kiGQwGAyeOEcOj+q0zUhPdVHW
tVbWxPnyt51lpBfxxegyMykJ7Bj73PZAPyXpTqAhV97Hv6SdWgombjXSXJjjgmY5J3iJMOFU0SPt
BDxaoinjHBY01a0SyPjtEohR7aHez2+3V11kgFt1o29ro5wwV2ESgCjnpR5MJ4RASfLtv7PDBa4i
U9WqZbATZPu23lhABDd3RBFscMFobC5idWVH5FzFdAUv3b31GJ9HQd/Makj8e625jPF/TAlCBgxI
TzzDyjFtCPpkt9H70Hq2aMJWI/2FJS6dBHZBVeYcluTMRxtpBxqjkKLdkoi6qdf3/V+7had5VkJ1
wtM5DEH3yBxj2kd32Dz09vKvjgZPGfonuxXUYa63pNYMHVZ/Wf762QbASjI67EqLmh+GiLJidTzL
dR1/oc7B5zCNFBZlMRYAfpAN0l+qjjllIhzZ6nhMMNAuNX/Imi8x4SLEZGAzkGKdJUdrcFU0/hWN
SXMzomj+Y4YgXVr1ORQ/UbUGtzQuGNe2bAb9urJEUajJvST2xt4HAq/M0VjrVSKM02osu7C1bLCL
caEcPyRSB1tQnAUyLRKcAKKf58KZMvd5oA2AMHcdqkJNqpluFwaCILDqABdj4EIaFEfy2iQYQzHe
t/qHXu6rOBLk4qvrD8IRaKjgegp4+fU8hXhiwK0VhSFU3KMZLYeZTOssoiU5Dplg/VfPMwWiR4YG
YDA0gLhFCatO6makLUcFjyXe1M/35sDIJmwK2Q2nLnbQnHanWZPmTt1Y0dGSK0H0XpvS5ckWDcOA
+4D99nq4UOJdSAtKTOn8OwnP47/oEYVe1d+/z50OhhVVRVoDbs3C1i1Sg5rFO1MFfrHW+wUFEKyW
isI++pK5RVMZuFoiFS+C1XDICGMOqtXHtn0cO0jKKgxqOzEIg4FgwYKm+VPSWf6gt3TUH81YpMey
NqPIFNF69Sk/R7gZhfqZEYwRvkWGdI6LmhBzyix76BvRVXjV0EKyAsg+CIt5XqqmtAPFAoH8sZ+V
jzkobE+Npc6Nse+82zF+WSQ+uQZRuaqAOgaKDPy7bly2Y1SZHRrOyvSlr7pjNT0UZBfNitM030u0
Ms65YBuuhUbMIIh/ocOFCMnNoj526Vg3I26Saejn2xryhFHiTKECVeWQBiL6g7X04tIc56ZR3pZK
Lcuor8XmTrbzc1blABnIjNYk3v2L2fx7aDwiAxIxYAToMTSr/IZ2fRoNNS3smY7PqvKkRrNLRP0H
a4BakI/gcoTXL1DT8D5ZtCxO5hjtmcXo63J6KMGWlD1bEOyzbEj4JW50MOIHFg+C5GDtVDDR7qqD
aVhfWAKuo0shK0ZvaChsRCwO/6AeD2HnoZT/RQy7tMKlICSxZ5xuGJ3eJ9tKxRUn8ee28m8v25qL
XFrh0rY8syfSZbBiKtMPpaFI4vagJXNiTQRzWdvY6MYB8RXyD5T5uLO0gXNEGsF1OUC5YAvGyXc0
KhMnjsZ/8QYAfitc29DficSG1/UbmZX3wXJHMGYLnJpzGrlZw0RCP6te8LcVHgmgTBALUzUUbCT1
Q8OdHLQwAj9bLYkCeQLiEuBdLHAIXTtaW6D5UW3xMqUzzwbav/XLFyLds5BCc85uP7pxN/1GN7w+
fU/CwslmJy93SvN420XWcgcLPZHoNUXLLFC611+hzlLXmqxCE3C6i4fQj8odi+97Y/LVSNSeu+aO
ixAGhKFU4FP4pZPMum6rGoiOPsg3feO85VnoxNBOvD2ktTh8YYZfu0i28sokC67ipUupMVDrN3kL
kodU1OSzdsZcGuI28dirOus7nGbpn/oNptKRPs+SZwSuqL1gbXvhmRlRySB4GfhsJLnIhC2wyiMV
Qqx/qE8gkPvnsBf78te5N5QaGIMs0PHrOTAuMzlCxyKt8V6jv9XB9vbarA0E5H06yu5IVtH0e+1u
uZSDZW3p0C7G+tlg+nNUtltd+vgXVvDSgJY5XdfAt3ltZYrwqy0IgI55m4A6lWrDyZx6gZutvrHg
zRdoK9Akg8qUO++7ISXNmAFcM9Yew6OFyjpXt88pOJPzAqo609bON0a0AcsJLdS9REz/9jDX9pNt
GQb+UYFA4DknUlInSj9hMs066dAkbvsVsFlumhc1DaUw+sflH5Rd0Y3+2cOPrjZuVudOCvLKxlWm
HZnTtyB6ZMN2KZzolSDd+DowWMLBBae0FEhpLV504e5zZ5shq9F2hQtgDIYZ0MyQuPagaoHS2eb2
JH71yGtbnEfOjdw1VQJb+TcjozOWURFYWB8N0uul/RwcqVygzy2pKhod17N0ANozkdVkW5R5Q3sj
tqllptZ/aY/bzjOI0vWm74ALkdDhYv9Riz/YYULGk/WJQ3EcZFS4Dpqc+7c1C8tem3A7l6qfwK4+
Fk12L4WZiD9pBWPzKYyNzwY8E+90yxF24Q1BYeVWEWI8clZQJYwcMyfUwN2EhQnS+JYadrLNGrSW
ND+7atdWpnfbRdYWEF1rf30AN1IpVwZjnnEhTOwXWb9LpTvVG0RQvZWEF8PErQjvv+gphiTC9TBJ
0WhSg0v1MYu9tq4onkCjIXFDliOyoAVIi5xeL6jGPF2EvV1bygvTfM4LFSdITS+9ZAV68bINwBuy
qNiyct/Fs7aCrG0h7YU+CrcLoJiXk2psMYmd5On11nqr0AePlw4Qg7jR9GucXKb3Dni7Vaxol4Js
DHIeufJ6ey1XUP3X38HtDiOrBlY3+I7020fjGPva1Y/vwVvkV9/sPfOlvfGYn8xz6ArsLtHx+kJ6
bZe77zM2yZNewIkg/l14heYsOI9qkThV9qT10HNWiOqcK7Ua2EQ9CKQXCyks4WwSOy+HACIJx7Bo
0YWvOQ10msfUW7BwRrDvekbV7hjNgovwSn/Ctd3F3y52rFG3EL+QMccllUr60BubyNUe2QvQmMj2
2mdmUSOkUUqH1+ldMM+LH32ZZ1BJoh5mgKGF73up4hRMHBKirSbplNS/7C7yomjcKPbod1F5l7TF
YwZBILnHwLMfejGJ0sIlHn35AmhaIrlfsL081Uhd9QFLIoL60TTckxrtX3bzjhzrlTXSXdNrb4IR
r3oWirGAIUIkFNqn17PdzTmb7XQGPQApXSDd97E0QKyhsp71FytxGvJajzsdnK40JYLZXouM8C1j
4UHAOcCz4dQmw6N2p+AJ8wG+XDyohZcJHjlWZ/PCBOdLJvKYIDBlRP/ItfKUFjX4pwwqxZ3DRGDB
r7c++O2FLS4XyI1ZDSdTQ3G7s361tkYhSvF8e7WWxfjiHJC8UoE4wXrxtfqpqHsUu+AckAmlait5
eHwqe/CqyR+xdGdJHS1FJ8tadFexQgYk3ECOxFdsVWOeSDQbyKZ0bH/jBzieZKUTxLfVZbowsvz5
xZZP6rICs76JC3Nul15iG6HX24TOzSIibbYRrVkeCWyueh86RT55MVB0487lOrFwfuR6chyVbwWJ
qJV+M8cfJUCIt9dsbWwgaMYVC0IzC5vD9dhiEMdVSo0NNmIkLnCT/XEK9N7V5j52lCH9DbYHWWBz
NXYvD9PgQVtyjy85cBD1U27jTB6MA3sdp0cDuj51HDpqYTtjtrfYU24K9trahGrAAIJUH24C77we
aFokfa9a2M4R6JgkJ0hQgpYeIWgnOCBWJ/TCDucsc2qMembATj/W76Q8NWm0sV9BXulPUmDT26un
rew4kOwCbbmUg5GAXA+KzVWZSm2cHs1XGfQKIt7wxcn4DX3585xzqJWijMWQp0c2/xjCgFZgwK+k
UyftlTZypvHj9mjWNvOlOW6JKmRPAL8WaCcbdFoOTxao2oQkn2tB6tIItz6N3UYsqxdgYG+Dp+ox
GDJXHp/00bUtLw0B+RIC6Zey6q1p5PZyIbXjWENx9xiWm6LeJuE3kOrSHjVmqX6FiKKsf09m7en2
ZK76+4VrcCdnBWrLMW+zFIUP8HHJz+jIobL8MKOWc9vQakaEwo1papA2xVWdqyp3jZIG7Qx1qJhs
agO8Y21Gw8GG+EgXPUxSvIl1wxsHiIqnu54EvpzPXnnSQRU2k/JAgk6wA9fcCJSQEHhaGqzwlnu9
KUY5a3VJr9PjRO5M7QVXRGH7wNrkfpYU8ZQGRU9+yBCo0uIx09MjahJU7v8sTNdhY1BFFs3umrvi
KQ0FMKjZ4G7B7XCiFLbEZiM9lqBwjHZhLx/aIjxkS993sVfn9NzXAkDwWlDB+wBqEyjggu6au0X0
pjqRRtXSY62ONMGdVAhAW8HgL/S3S6oAEBrCMRdY6toOhpjhUdAKH9Bt7yTS3dIlOrhD/mM+yBW6
q1Q8TeBGSrxm8DvjHz+Pwz7yhk91gKXp79pFWCSNVb5cCtPOKvyokl4KO/jnhc1rI9wO1CLopoEf
D7fCoPDVOqW1OTpi/tc1d78Yy+dhe5GdhA2zW0vFRShrlF04PqE2uRX74aoVgCwXQnJ0tPC5XVXZ
g7Ugfo7JjEaNQgYAlxXyT8nuRPROa4cOSklolgVJ8tJod702ld3h4dNC5lNJmTNk9gYysNDaA+0w
RRTadE1IIBAQPdyOYqs7GkzroPGEO+qEsxrGOp6oyJIe1LtJMg8MzR8dlov9q+Et4g2goyRgDFKu
h6diuepiGR5A99tENbfg0NITXG5i1c/LCXoEonRrdekuLHL7maBtNip15MgsnXYq23QTJFt0QXq1
umomLhhoNofoBs/SoddMDdoe/pEa39E70/h6sJOHb6zC4VML3nVWA9TysqSiQm0hLF5PYRtlUAa3
bJR0zKF9DHNFeihz1nm3PWJ1RBag87h2whn5kjBk5U2gtJBbdagyLu8fkNe97xpw6Ny2s7o8F3Y4
hyCNmcaThSZ6xXsjVHAWrro1mkgWGlIcUzyMrtfDrmSRhbq2gi5LZXbaEbLj0mOZC9INde2gAtcv
pMIh/LAw4lwvCsGunaHTjpDeDNZbK6W6OwWj7QA7E+2DpVk1mUOUDcL5mLBEcUCsEVFN64xD1Use
au+GS7Jc27JRfokkGSJIhZL5lZ1kO3lS0SsfVLPb1EnzGrej7oOnglArRoW0nLPnPq8HaqYdSjGR
Uj30Cb4jHDsZgiVVvB2zIXZKA5A7UhqTB/RPuunLPDqE+GWqJgBHQfFIJPa+RAw+61u0o3DtBkUe
8qLrCQHJM7NKfU6Po5SeplY7oZRhPGWpmrmsCqO3SKp1wWqvnqtAOAOmgcsVpIu4I6cOjcqI1RF5
yURrqKRSzbFf5bP5mn6QX/lv2XST2gGC7rYHr4/0L6v8o2ScyylRE1it3NJu9qP5FtYfkhruBv3l
tqW1nQ+SdxstlXhEAaHC9ZymOvq9mxJzqjEADmuSnuuAiSZxLV3Hs/EnFQCIIfj8ETWuWu6kKUVD
lLId29fUrh8J4En2uGH2Ni8GSjJGu/h8e2wrb2441y7scosX41el3kbeFZVSRQeSvsxyzB4qPSCH
fAyLp7AIE7S9DJM7WLq0CxT5exHKqjtOebUDZCASrOvqPf3ii3heOwsoOCahPQwaSrQ6mu+h7Cu/
+p+EdqVrNQJra6EK72/Q3cQbMO7o3PClppHbLoKxMEHLXr3LcjT/5hBSF3XXrxsC4gdFADxF8G9W
caRNqY2oe4TUDsHrg9y21Pwp0n5e3RTALILuA/JXkIO8dtVmasD+WSMOmfQdhHLOPtsI/GV1M1xY
4A6Oqau7vgAwC697KjRontotWEy2qvc7opMruRb4g/5Li1yMz3QzTfqhB4my+av2UOTLtO5NKtqt
HG0BnUbpcrLu9L6kKvQBzIz2hUj5Z+1QXpCg/z+ry5xcJLtZ2OnTuMwqyCtc0Knu0k18jkQe8llW
/hK7L8wsZ/aFmUlieZA0MDMiilIdyovQvtrENPyBEj/1myMatmL3FXVAD88ALtuFD7338jF7Iqjf
2nhRdMODNBIatG1w4+3VHoQlSoBTlc1OAtacGmziFfs2aV7eGLiZlYJduJaNIAVGkQxM8Lh1crkV
yoSxJudJhjZkKGLYJP6NBsv7PBWVyVbt6MgTgO1Gezx/Ok41YAQAmMBO8zRWe83agV71truumFho
hTFrxlIO4KuMZjNnGSsH6GN6+mt2iESMuys7XEYGr0PRFk3xOI2unQRPXl0Vl2O21D00oAa2rIdG
pKME/3xJruxwS9JovVkYdp8d8+oPMNagQxCi0VdCIuAk6InHQNAJzAvmhnGaWpIxZccqM6Ghfre0
rTbkQ4iwXl0Sw17AzXjtNvgm9yi0JZJ1RnYc5I3e3A2JByDOv1j1CxNc3A2tzBrrBCaAXGmKPUyA
A/+2ibVX+wXjBViMstBH8U0WqPG2UtYBgxNs9EPgJz6Oa9o60/b3i6j+s5YVXNniojzK6L0aNbCV
JC/msFcHsIIDJGqrJSWRWxguqKvr0huyZzX7JSphqKuOcTFSLuLHYVdIbBmpFFH7l5XR6RDe90fy
Mvso0TrZ4V3etu54aL3Y79zulDjZlrnlS7eB5vFh8rVt7eEhIV6IW09gmhNG6pVk7Wp6uABZGHWl
5sv0fJNd4o103imwZjoGrZ3AfS0fCWhevtk08m77wKonX0wMt/khujMnFfKzYzYEm1r3BqJsrNm/
bWQ1wlwY4Xb+2EG/2qhgRK/OSK9z6ZmMr7Iz2QKH/kRTcefd1SwuH3Jx3o2xVWr6MhrZ7Si77/ay
b+0MR8X9oXQiJ9nJ2/S+8mfXPBguc+T7H82+3kVg5NuoLqjTXeJqPijcnO4E7S/Fz55kaNNG24ka
mHmVpm7sizkxl7Xlv3p5alxKzzgf+SpiZQcTUxYgK3TE6+00u7dnfw21AigfDl2UGXVQAHNbLwpI
Z2YSxBQqNPSrdM79IEXncfutybyQ0SqjppE/5Kbg3Frbc5dmuT2nGFKT6TGGZSam345odklH5Sgb
3U+jj0SKpSsJBsYINe2ler8Qul+vvAE3DlUdY0wVY5c0G1TZ5CL0s62t+40pSFnX/Bl3UxT1kGFA
LIKLzVocBHq19KU2de0kpDigtu015VNMRvBY//OK1NKv8JcxbvXyDMoNQQ/YthpN97rZ3IXdm2H2
blwzSuTUHzSRmNjqwtnQrULXLTzS4mKCFaLmVxVoukoaQPumioF02UC/UlFrMk3QG7K97aDr9lCQ
1SFWAUA/t2vtBFRkdo92pVDe/dglCfK1sRLdhhdv4zcZShh4TME7LQpJXAwi8RgqzdKRVMnfSFX5
Pco2SnxS2PdI2w3dLlQimqH110w/mLbN69fbY1yLs5fmuTFORTzNWVBBQyEwANstUb0K5lPI6ufb
dpbb5ddh4gV8KTuj2sNtugrcRyGQtWj9Ut80oh/UpN3W+UmxfjL5MUtyr29FNBPrQ/vbJLf1QqCF
AQABagr9Eo0LirUPrQXGLzeYYGxr2w5PEX+NjfPLUM2lWc6xhFNSb1rDdqupf2qtKnJUg1EJGgO3
53ItLl/a41xmjqUATWGLX4LJKNaeO+v3bQOimeOcggydLQeLgeqsd5FTlSdNFwRhkT8scfPiRGQJ
WjR6Br8rOsiTZaCD7XDKkUcQ76lpBl2lPyowXreHtbpOMlpMsJUJ1EK5dZpQ3ZQUFSDk6nFEFhM6
6bBNVdpWP2/bWZ0+FAhRDsbN6AuLYcBIGswLhC1pzPcp6FMnkIO7cRRRdq76gYr7xELitvQkX8+h
zjLdKtoFrja+GN1W0k//YhyglyCaBc0FyG5f/34cdSVKYsAbDaCaynUgV4ArJb2IdmDtgRudUX/b
WXzlwhcCMqWSMeBtQ5JhKvDzFEyTaN7/gzLcZjAVwGaY5mS19YbuqpYWzaOeAtWtjMccixmiO/b2
uNfivoJgjKqysqCuuXGr0simdFheyFAr1Hco588ptURCQOtWkH1CwAw0fLwOkARNYUmfMWogg5vq
vcWVUBsetVSQe646I6jl/t8MFyzy0Bha0Crh4QiMiRA4Tkf0A2Ui3OIyJRfhHZd/G6NAXP9si8d/
Xy+hVisynLGVT1qd0+g0JBvSajTUQBMSM1fOO8FW5kbF2+Mrp8GoJWmrN/JpNHaNCWbhoKAzEfS2
iIxw6RSAHXEwxRiUMthepzkpECUBebntbPxl98tQlOupUyRoOww1rJCn5id0vTbPwe96+yu5Z4gb
gpOK87nFFnroUHwCphfygHwHfj7YKsj5iHwq61o/2kEgPwelTt4jXOldYEp0wUviuj3gKpb2clvl
i7RaolqAA8Feb24m/TCWMpWUAkgtcyuYRe6e+n8j+9sSN4uDTcp6wDF8CkvPyHbMRlpY3CWuxt6a
7AGp2zAoAh/kjrD/mETStoCF8T/8Q7qGl7qxVCf5VBXzsCN1hXeyuih8G2Bbr+3I/KwndTbRXNPG
bThq6k4w5sX/uE2HRxQFegnoZUQn0eK/F3ET7QxJuzyBn/JvyW/W0PGs3w/fc0gQtPfFKBjtyma4
MsbFEanPWqOEtVMTV4ec1F7Wps40tZ5gUCI7XO6R22ZZqSXsDL3h6lH40DEL3EbznkEbrpWdtIMa
FsQQqJEVD9Vg76w03ZMo3aSh4spTv7n9PauLfDHH3FmANnvwGg06hh3O51Dby+V8F6fMmWT1EGdA
xRfEk5JGMAur++bCKhdOofhXQKsdVoes81sj9IMgdtNC8dt+EpgSzDcPbxmlMrHNAU7Uggdm0Obv
ZnM/a6aokMTX2f6zW/4e0mcx4MJZewi1AY6CIZH8T25+7+ts38kWneXSi0uFskzaRjgyiDH7paRR
dCY4RirS5BKs5mcsvvgIvSn7MuzhXBJK/fGg71HLvNcS46C3vauzbpdlIMZXRXO8FuOxeRYaNxCp
4UVhWYQLuyFLNcmMJYSKt7HFgxjt6ezs+03xVKGRgfZvt52Wr6z832T/bY/brCwBBykqq1jUyNpW
ELKtYtUr894ZK7Q6aSge4TkpB5PcCGboxo59gf1VpwIRhrn0+wEkyUVj2071lvWWfCo64Aam5G6Y
EkDO+vsZjyq9PWz0CbWsyTg0MyB+eL5PoEwbbw1ppp0qQB6trvnFt3A3z3qU2xF8gPJJzfyBoKcB
9GeuOXl46p1RN03/zZEH3jfMLlDzKJBcLzW4dVmGPnn5NI1v4NweZl+GYpNI6P6z5elL7L8ww40K
Pb1NMZilcioyaB0AMwa2xqoGVl4jCZSMugqtn04yNDZtmiRwch0Yr6atBk+1StttrDndK80YbKJO
Gr1emd5ic2QHE5olewg5ad6sAPphpuXsovenvw/zKtnddhLu9vLpo6A0RE2MQH5J5t+jh9BGNq+F
yikN2ENbl6ews0SN8mt+iHdoEEQvDy8QCr5ejNhKuh79H5glY5q2sRqaO6uR0ZIfQP/y9nBWAxyu
MchyIHuJF1TupCiHSUOdvFJOZqr+SBPDN7LNoNwrKhgUobUSK25GfkYsdrK08fQRNdWitL3bH8Hd
cHFNA44G1Ci43uIfbL/r8ZpjNQex2TRn9NXippY5KAm6gfqnMkI3VJ5vG/uS80NiAZ22yIBwV9cB
LLg2JsXSpMlS35z7tDpJTHmKR2haV21HKzLvpLmC35OBCA5kvhlwGSOCysIEsJRU0RN7bTYEW/Sc
q2NzbubJt9p+U2XHOn3CRpOa2W+n7zWe2cg5bL1e7jdDs5sh66W37u3B8zpWn5+B50/wi+BqJQPR
eP0ZaQN668mym/Mcv8wPheoA/pT1G7OjAZrGvWkTSp5ZANxWLv1Uh9jwc9nrnqrKi/R9O0GLlbJj
JG9ileIdPCjBxu1240HOaCc9NCdR7YN/cv/P9yoq+ATRhYKckYtLkcnUJmVBc6525nv+EXu9w6D+
N28Dtz2Qx9pTcR4129pv/WHbHSHBdRoOrTs/kPtpmwj8VP4SlBd5jouv4cKXVGqpZMWYPWXTeahR
O50XUslBvo6DMaC/PiY3oX9CV3BNWNkfCvh6wQACAioouS5/fnEO593MQrsg7VmO3dEonU55XeS0
5RIRE7Hztot8jQgQmYDKMUoboKGF03IuwpppCNoWnpr01dYs6nORvtl1tUmjFjpQ4bFMZXeWIWZg
DH9a6aOzXodMBE79mnosH6Et4DFUzPE3t0uToFV6qTKacwrtjtKogVBNnsInvXQTTXGm1i2lkDK7
9wI2LF1+8nfBLKyECdTCQFICrACoVy1uzoO4iIlVxO1ZS14DiOUO5UcSKjs1L2hnEmpWD1Ua7cZv
Tb0bqrsqC7d11DqN6urh91gGk6iiCTICHsa37AVVRtVbQ10EnW0mdyxIg6J3LFfbs9qA7Uw9lrUj
hZsR2eiY0NLW3bH7E48bI3lkZKSgBPFSVREUF5Z5vzrA8Q3ol0LdHwR/+Bf3DcZQ1EWA8+kclgyv
FzaQktagiDAUXzPBxYyOrqxFG0k1vwgl1NEEZuG+O6MFvAmdPPVS61us3pvMz4ZzULro++y634I1
X4LJ9eAWEaYFyw76QgRHbs17GwBRkkT6yZq3eNab7qfR0UZQpOoHe6LICPBuOY7bWXib+brnAH4A
+YOF6zhqasCFXe9wCfzIiskU6+RKW3/3HnvoWKay4xgHQSj5egBwlriNlSl6q8s1LE2b6ljvCnek
HwW13BmPupoDzQPHlyEz1257PNT2XryxXAOCc7IXu9E+98kh9OdHUbvhZ4vy1cxzX7VkRBcRrtTV
TtcRB06dMzmjm/y29sWugLYj5B6oepC3mZ+5pfMBmBXwGy46QvC2bPjSRvHNjUIniD6mfrXJBA0h
X+I991nchWTOVNIsXXanwQFBsGN6Ba0A7BIpcvEd+pDjul5+zvFksMSVZfJpp/wGFXcMunDPIf31
+rOmAW2OASVU4O2frOhf5hyVfhSLgXcExud6zm0iDble6NZp9gfMubrVt/M2duR9cj+5uYunWGdR
HXT3mNfN7Z22jIczvQgyIAcB5gfMipzpQmGtMsa9fYrKs6XcMegFJvVbXN1leCG9bWplCVHiRYOn
grNzKXtdj3JQeyOqE7QnxhMtmQPAeYiGrAp5C+oxLhFJBi5fzo3s0hyvpDHL0QxXZtLJxAMoS97z
5h9P3fJ6DR0NEI+puKhxU6ezUZVrwP3OaltRVW+oVflgBnCQQDhyKGqa+7pQC6oaNK6LGhMq5dwG
0KSwSVAAgTXAiAMVRF1vyqvWHCaRaO6qoU8hPOxyeMby5xcBINOmvixaNT4rFgOkwsvPFepnbMti
wSn61R8wZ0CJg5iG2Ai33AHWofapm1KcnM1TZgCGomVeGbSUSU5W0pgoHph+bnvg10sveh+MhdhH
BohZ/7JkqPSVVZKGybmF5nl3967tJ+ePRJOH3EFL5CaFfuUbcdtNhb8jT/Rgw8O1EVxgHgyN6IsB
HS8CzfXUWlpL2lHNkrPxwpzZhWDntvGd7lUwyi+XVs4Md4QNMkvqJMqTcw5crA507OQxGjnvM1V2
tRduNBrdd24NgGwGBNHbS+WErugcURZ/vN5+12PldkeGhMVsYnxE9T3cShSCQU5PO4TuGYKwmjt6
jzM0gsGvTquNRRFc0WX1QGghWPI1b76ccu44M5JcDg2CKTfpJD+opqNBurU6pPXp9qR/SVIx54t2
CqrlJrIxPhg02mQYRdomZx2FQauIIPmsEYWa8tOwg/rwbWOfd0N+ci+tcaNiXReDXKVJzs3P1Muc
3rcp3MmxPMVRHNMHGIJ2fuXJdHRn9/0ZwPONAYh7vCmPEJoEHKylzZtBux2h9QYal5vO+VPTZCu5
iQOpend0W1faWYK14MGKn/5vLjx/BB18OOu4z46SpK9TRUvOva+6/WE303Br0u5phki1AqD25JB9
61Y7tkn88Om58wffoOWO+GqGs/dn7hb7caSn2JUeRfrIq+uH0wnRwdQAtOW25ji0OC3i5dM6G1Cg
bdvNbsvkrYE8I1FpTp5vL+Ha9kDvikFAfIteLI2zp1ipnUs9S9GJZ+yKOXPKYGdI5lESFfq+JvDw
zEtLXDSoO4ZL3QhLZKKqHzKfdX5gHjK20VwJtYXvpNz9d2Pjtn5U25UqFRXG1kFRJ3rsxvs+Hmkr
wI/xz/5wJ/SiLIcvaJjxKslr6MZ5WsigV0jOiunW3SHPziGS0XmHHhWqAobfachH50MvbYdNepLB
BfLRiGL613XEN0BTZWHcQR7FQxzJPES6LMXp2Zi2tfkQxIeA3Sny++0ZXR0qRGg+G1WA1rC53GlU
Rty8SZqeR99+UN+Yl/+pHhNX2aWeuQEQyoMcSUmZoBQtMPulADGghS2EJkJ6bo/dRnsqnxq3821v
3nc+8au96SLyPCiCwX4N2UgQsQuXOh3quzzWPcvCIUuVMT1Hkh/cafdNup0ClBhkAUqDV0de/AeZ
B3afYYA09kvLNIlx761Ckp3nY/P03aSMItGHGIoPbmH6vHk8Hl83H48fH8H34SF9kCrai7ivV4aK
2jJEAFC/BmHTZ8/mRa6VQ8YeBFqsOAc/Cl/6KXtQ1HYFrvM1zcL7LhpxAe9RQU/Ap91TJbOgr8fi
PO21b92P6CH8AXzFRt9Kz9Pv1htOwSsC611KaFm5iWiPLtHl+qSC9YWfCQ1jIDTmC+j1oLY5i9Ti
XLnjEa8Ch3ADgDSUXXDSZ3ciwOVn7faWOS6syhPklFLdgLldvs2fRqhZO2Rn39cHYwc1zK3qshf9
vvEhU7FpN/GpeLHPgUe23auZUOteestehAsgmgIuABM7TqTKXr4JAPjKNxy2iXwA0l3FLf3gXiRy
urreFzPORd+q6uM6Ls3iLEktna0nNbvTpwetc+z6RR0ckFffdrCv2eb1CnOHeiX15gge1OJMgnul
z1yVHWLtH1IiL1sVHd7o+tfxuIhqKLeusRFOqlmT6NyAs0d+rURlrpVBgDQBaRskTXEJVrlB9IUN
OklFjs66+XtsH6ViEwciyNHKZkfWj9dM8DMgT+QpW0c9t0fNKJPzg+pq3rNCG8GF6mtZEneLSwvc
KYGyZCEFFSzI4TP6nqiVPMrZHZk2pf7bUvzyrIUH7aj/tCHShDfc236wUjq5tP7lsMCLVK4oE6xr
P0LmDN/SD92fD9n74IZ3VN1Oiaft4mpXvajUEMlZrxzDmFUFdFxwEkDIuEq5VhRqp9YMV56cDrjs
bOsnQwRRWzbOZWxBioFaPIyAIlOH+Ai3j5t5iBujDMtzOEk01e8tVEQFU8jvXd4Et3eLLjDb8H9J
u67lyI1k+0WIgDevcG1pQDbNzAuC5MzAFkwV/NffA0q7212N2wjtahSKlbjBRLmsrMyT5xCYKI79
H+ELw3mtX+UPso+fE7yVtH0W2tOf/J489idxJR95lej/yzj6/TCTGCOfYehoT0tzTGH8pByqt9iJ
n/Vj7gmPOAyxvXYz8CeOtzaflrOrLyuHuhpma6AHcIfmmMdIa3SvtyeUj+pnI4h9JWhgId90BZEE
g9RUt6pYwvWaul+/ZMQZJrRIrZFYX73seUPz/jwbTd03hFT1VJ4UOxyd6FC+5AdpX92b27UrbtUU
N3H6JFamDGKmk3AI76pd/hBtomP8lNpr5IdLK3Q+efPkno/JyuB2dRgyNLzYw181+k+yze0FWtx0
KO2oqAIjAIKoy6URSReULJSk8tTvVVBl2t1n9Wa9gFL3xXjUUpusFE2uXkNYKCQ7IXiHRCQSdyq3
UBQ3TTWHJCflQc7t/okF5gMizYPyJ3lYc0oLu+/CFrdSDejto1jI61N2SPaNHW5rv31bI1icfwnn
lS6McKsU6+YAnn8YiXf5o7IVH+Tj2pZbHAfQgZDCxFsSRa/LNUoAQJezqq5P01f/odzHnwq15bfw
4/ZW+G7K5EaCKx5FXejhoSeYL4jLWpYDpl7Wp/w9dobD08b3h4ONSPE+tN+cYJva7fa2yYW5g0VT
EuHt5noud+uD4TBrI5HVJ/IU1bb80Gyw7VaIyxdO0ayCgZcMNtvcB3c5eVEhZHUpCPQkSndpbtki
gOlRtHJxLBlBeQ7oaaA3ROhDXhoBZQmRuipmp0TapUCHgdLQBJDg9mxd3394Ls3ZexQD8WLi0fxa
btG6qgtgQ4wKBcccWh5lm+fe/2aFG4rYCuiZBx816o3Pglza5TCujOMKAIJpwkAs+ACUPvAg4i5y
rTSTlIUw0Ur7Sf0QBcvXZUfXkY56rEZ79BunKx0r2gsKOLR2RbGyJRYnUoUKAfYenkV8zUXK9ExT
IsJOQwdBc0hvEqelo7Q2zGUzwNQDWoxaKo9z0eI2HMcI8BqKzlsNlN5OOTlF50CLBRBJ+V3MfnbT
T3TNQOFSWmO64QOyeY6BspkdO1qwASS83JGTQADtC4HPqEa61cS3UE+9UX6FIvTKMK+3/qUhLmSS
AGED/N1gJ7DuOQR9fF2F7o7N7U15VRXlhzN/xdldKGhSqcclQBCaDboQn90Nn9HvAhTeu2ILlBJq
golbbbZGbw8+dQPZ3sd2a2vunH2PkGh/bvGvt79paXmhLQUqlpna/6pQHU+lRgiY+E7MSOInyRIt
d5pituIir0om3yMHoh+XCNgGLd4rG9M4xaYpNCgmmHvpQJ5cX3QKXzoYyDwBg5pv9QNqvrLrWLuV
y/obAHZ5I2Btz2xzvrOtOxFwWNgGh8fbHYrRTuXSnb7vHpiPjLBf7j5Kn7ivIrhUcu/51+0J/m5m
uGVevlz0vKsUqY2i9gQIpm9uqgcNKSJxU+3C3EaO3dc2w9Zweh9FjCf5ONwX+7Wq9xVGgJ99/hj1
ZOhFBTMQmU7ZfBpvA9uHxnsT+8ZbqjpSjEce87PaZtKmEKYNaaBq5orFr1EBNWt5BJmobpQQBRPc
kqXgIXB0wSUW/uv01EabcvitQZukBxl+ubVE//YELoSqSA0Aso1LCQzGqHteTqDWp3qctMCORJWT
VEcWebpwELbsrbizjmuX+dJ5wM0HOiiku2bfc2msaiWR1oLYnsT2o1MzW+oT9/Z4lnwawhIULoC7
QWseFzsmaaIaQ5q1J/SE5vuhKYsdmAKpI7aWZQMCX6/YWwhWAf0C/gboL/TaSDzkjo0Z2ttz0uL5
otl36bN2t30GpO3P7WF91xr4fX5uht9kRm4UQgoz4wbttXvtWfuSDr5/J7n6I92Gx432097Y9lNn
P+0sL/3whF0QiHb8M2iB93iunNH+szJ0ZT5bt75pXu0zhytSNmlWi2/SRzszD6kBaNmTGPsWqhio
JiKTGJAXVLWq06T57TvkC0BvBES24dbbESxzzGtelPQg/WmkHZM/LVfWbHoMRzdey39dVTrnM3o+
fdzdQAlriobl7UnODqy7UyoHtAp/Ir9wLNfp7f6Af4Ochp16qUc3jvzkBrm0ctS+0Qy35ovbm/LQ
iYIclu2pJ5sx2wCYXoqfwGtF1LG2ghUwbW+RgPQPdTXZSn/Iq10iflZ67uSGjXoJIY4ivE+mk90Z
1LV0d7SeOuDdM0/Fg1nd97JPejC+/ql2tAcDgS0JG5o9lJk3mA5U66X2Pq7uh/AxZaCEZlAdBMFH
b+dQmvmdkU17NCtv0n1ll3ylUXIwI2Ca7WhYpeK5zqDIBmiF8TeKanOR/XLfMIt1oJtv2en958Mn
QDOC3eygZ/ko2J9QKUbpeS4/I7svgIokAkXV/Kd08L/xHwWAiu7v995etPcf+fZF8cCJiKv9GSIO
AF2NSFn/9affFg7OwO1juHTaIU2Cjl8VYSlYCTlv2VJKyGCMCAuNXS6KX4ne3qlv6YchbHXLL2hz
MtvXNKVrW+f6pKEsIM8dzeDQwHvocsaUMslDZO2aU691k82m+qeaWu9iGt1ZySSunOulKwEkpGCV
R+kI6Vy+BKykNClafcbtKvmBjCemMbcSVddAZlp/T5UH0tmsXstNLkUSF2a541ErtUjlGS5sPYBr
pnpUazt/zvbRi+72wK0pnuTItrATXQlpNmHHwElTb+N/WgyBp0A5Z04wz/iaK3mQ3kgqVQD35UkW
94ltmb6cRm7zMj6D5G5QAFDw8EB8UKuV6HX2lZxvQDVNhvgN8EMQe+VWmIwpUamIOEbQ7ko5spm8
hhm6Qk1+j+zMBDe/QlwjJzWEzamWNhWWEiwlnRxvusjPhH3llBXC3/6z20T96+1Ts5A1wJyeWeaS
E3qVyhaJMTg8Yny6Ax01TvLvzv76Ar4Byyk5FJdU5Fr4s4bDuKqP8sPmYg5ZjYqpjWOAY+/UfYc+
TviUaB/DpwAPL7+jNwuUlP64xud5BRjk7XKP5N4IaWQKmG7mUUA1Ykd3JEAGs6MGFLxC8CAJ7dIv
gsy1AHyRVwqnV3UGzjz/JrBIGHUl6ISRgqyOwr1xbz0Nb8a9cTds2k/rMb5bS9v9P6uMFC7g1mgU
4VHINJI7PRpwcsLBJq/ZU/Uc+9PWcsqvGIOPbQLNiB/K6Zl5YmQTN7w3vdv7bCFROe+z/3wBt9Si
AkQBUbHUleIZuRNuIDhGthmYP1M7lO3wQaw9sf+1YnXpOkOTCmqnc7cdWNkunbMpiGGhMIRB0tew
09HPCuX7n6KnKn4S7dDeLT5K49HE4/JZzU8tAyJWdppsZb1n/3DtP/7zEVws1jMtF2Mdk2/mbe/F
Enx1nyil0+nV2+3xLnqqWZ0ZbwUTHNWcJSsaLLmsNLRXTL/l8k6kjXPbwLxKV0M5M8C5QkupWpA2
ic1pOArv2lbDQ+gwvegrE7Z4y32rTP89Ds4dShMtDKWXmlP2R/kS3rPf1ot5VJ/rh6JcGdDyvjwb
Eef/prGopkSBqam15Z+QECR3eezUgAsfxONwZ4H37sftOZTmX8lPIpiGUAaDejgytZz3MUSQ1YB/
szlVoPj9AdzSD7LXNDBuDq8Q3GEH40TeogIqeSsZj8Vb5swwLxWnMlFAWGGhEwSPcHrUN9a7dYCg
EJ4Ef4ifPK4phi+5nTmFhUsTcRE2JbeOaYEu1ELGi6+p7/CojnW60dIXqr7Qeto2g1eisgQZjRyg
1dEexK2qOrRQbGj2tuWektApsmJbFn65Rk20NBUXX8Yte9tTRQpHPDrUdCvXBw3dJ91jLP8oMigD
3YeCX/9o7qZ9nn7eXvwrhyShbw4g5JmmA7Eq34hMzbhvWoRTAfrRLAD9dQeX4FM7PtYh9aQ+REf/
Gm78Ol8LTOVMOIwVMMHcxXN1JBFTUTivWBALD9EYhJbgDupD0QCxQ/fjWwwePP1Ytr4C4mfLTceN
2P6+PerrLBg+AbAAdL7N7GEAe1364bIy4zixGha0BtqObQFckuLPXG68uBR9SRMc3cBb6z4Zd3m9
M2K3Jo+y8GcaR7Ru1Q8WVGV+RQJYd51WWFmQK482fxk6kGYKGFxCfFV60pqWom+UBQqL3U491sKf
hp368b3Rra2C6/L2TFzdBbM5HaTbiOARBnyfmLN3eVMSAewgPQv0KIMUwsECI4zO1nBn87V24WE4
KzI33ZpJ8lEfWNCTP0bT2U0DBviudpmIDJL4lGV+Km+LkDh1uy2mF6gArLjV5QU/G+f8hWfjFNtY
0yK0Pwdt7aRxsTGExkvrApJU445NpSsljppV9oQSZfbjx1Af1exn07yAUsYLYzcs96rBbCt9RO+Z
FBXb/2IRkIzFhhTBnMvHX6VciImeTlDAAAShjbZDyJy82/1zI0h2oekLYHkIP3Mv6dY0E9oYIQs6
U/hkLKHbzJjyDWrqa9QO11lOLDcERfBcnw8XINSXk82UNgaxmtQEndj81JPQi4a7KQFKWd3IEXPA
JjF3HinbgrhMeeraJ2XYa+02eawPaYjuKdIcp/w5ln1QIMU/Eyf1evTDkvChq3dltykNuwfvR+3U
9RpiY3GfzKHZDACFtgJPoVIOUFyeLKMJMkE6gPPJE/rOHuPxKUFzi1qqDjEfBfZnFlCNGUJT4xPv
cJslj30CZDFEgrLcl99bvE+ays1V0YXO8cpevg4RML0WtAUNNPmgEvOdwDrby+o4pjXR+iaoexfi
JRlupCO6yEOvo3b9bPwChHN0b2+ehWviwiTnLxspjTSdwiR0Y8ldC7yRMDwpY9DhoVJ89Kv9gvNm
5B3GjAZGfRqlVpWvdSVwkMg4RW3Q/mkaNMfrtvVEwqfxsR+ojTh1m2grDWkLjhDsCRBTQTvJ3IbJ
vQcGBSjVQuuHANmcySVVj36RSM6geGmsydfOUQY3uNm7I4eO1mN0GXBRsVhaNJbGaQiAuXIrGYJW
VuSU9baNVjj1Fsd0Zmj++dlGkTo5olUjDkHXbIy8spt0345rrEdXMT4CiPPRcDGVyRjuWIbR9Nlb
lH5W4evtrXedR+MMcHtvDCU9SSMY0CRbMrZd68Sjj7YIlD3BjTvdd6/dSrx/vUDgMZg9mCijMo7B
Xc6bKrd5ZoTxEJRlUm5ircoOTS+OrjmNJZDp8hrP//Wdj/IGGmiQsEPvL9R1L+1NoZYCkkGHIEqM
bfOQq5EdhswjY+tOGTZ8lK51gV8vGgAMwGbIMIv0Hd+D3amgqUIxbghy00LaNEHLd1YYa1auXxZg
Qvh+WEB2HU6LvwjGHGyRZqJhIrva2NGcmD5wDLLTi1XmtpRU20EQsm1O8bZgY/GnM9vRSwajsyMI
cHhgcYpstJh0PiB6kWdmQ75RIrqWZJ6n9/I84ishN6rMmTwTzfmX0590WmLVIK0NrKq3LStxRKAO
pd50zd5PrTUWgKWpP7fGLTazLKbJI+Leri7diGlblRUrwNGlAckyWk/R2D6rCnD7Fwqjatur2Rgo
AHuFL4mGbXSnK6+i9HT7bMrXgR28Mw6Kim5+xC68amqWh4mmknYM4qr04/ynSH0ouNtp4wwP9NGI
0N5gvsVm70JlCMf2Z5I+kWiTWgcwHVToPe6+tB9FYtjmzMkxrITS1+4PPBzf1XQNmXCUES7XtYdK
uDXW/RjUWXRMNEBBrHq067hYY21fWlKg4U08LJGSxRG+NKSXrSH3QjMGk9ncRyrdyiR+uT3TiybQ
P4lpRj0Bhi5NGALoUNUeY4mlGE+WQgL3cC2uim3PgTh/FGYsLC6luRGWh4aNpS7VVNfGoAwhJRLC
L2wiQ2pcqpWNE7fm+KYlrNsWQkwdMo7Mg/gq2TeUMoc0qezeHvTSAuJ9Bg17vNhxMLlnQ573ZUVT
aQw0Zjxo2Dh5Sx5Ab7S5bWbB3c+CvJIONi5UtnlIV54b2Bu6OAZJHz8VYMXIpsKj9GNcYxtbOpc6
1JRwucxFdD7OnzSmy7WSTQHr0t80s9wC/7BRJ3LlyTrVDVsrz1yHbXjTnxnkTkDTyJFi9hEMts2m
l1JHqr7U4pSLAG7bsvmldN7tqVyITWER1SdwqgB1D6d/uU8nEDwSAqBSQNK91CquLO1DPQejWWNH
eFZH6q+xVf1xih4MMd2xIlp5Si2dEzQjglJxzhwhTr6036dSrYDLcgqAoZwcqkTVBhS/a2IE1wl7
XGwG8GZwfJaBFxV3HEcaC6RODCQvjGwrVW43ujSx5cYNiW6nz4qxQdMyWLg2lWBtqrZ2lUk+gNmH
oTSbZD97fZuSek8b5Xll/q8DZ3wY+nJA5Qk+dJzky/ETmTW00PBhg/CgA8YiK04seHL9IL0olZ9o
P/u1HO/SIcVEAFAEaDY6n7h3payiVJ6pyoTTE3lCqPjAVOyKfO0FsnRI545ckGgq4M/ni14ydFmH
XJymYBi6HM3lKdgrzJraegwCpT7+dXseFyIyBN/gckKGChuZF9dr4iqzhiYSA6lsxE2ZZC9mLmiO
GCnNkRQp2RAqGV6nDmuNKwsnFobBIArJZGRj+VgEcGdTHVkMw8/ynp76jdw7U7Fv/kjtj9tDXFi3
C0tcHEJEokhViiFapNjVGig/QC0Zj8bjbTNLA0KxYyZCm/speYegknyymqIcA/Mud3BG6tenUnOU
2ClF+7alpTU7t8TdFmMB4puwhCWa+Zb+GzBCh4pBhv5t0Tyxzr9tbWlcQA1h0wN4fs2sFsWV2KcW
HQNDzD0jjgDEklzFdEcTitbiU1GhQBqebttcGiEeJTMUE5Q4V11TkI0HJS+RMUJ0JKjBiJZuMMcV
IKj0u3QFrLdmi0uY5ZFphrmFu1d0xPsSOH7QVMiHcsXKkiNFqwCw1LIIKgVwBF36K7UpDWLW6hiM
FgCIbflQ9oWrDakfpvouy4+p4FEgUPpHLek3xdS8Csg4hL8s/V7UQHXv0GA0f7XT1+2JXnA2F181
//zs4TwIUi8ICcKgIULHs9nt5BTEOOAHy0AcfNvU4jyfTQB3DEMThxBanmMQyWpuswJVHzmCcCRe
Iti5aY8lXlPEXQhDUHKFeD3a4+Fk+HhnLKIszacEHrsRgzDaVKHoWfGuyz+hG357dEtOZiZahJgF
bgb0xl5OZChNWUeVcgoArmu3fWiOvqDiKZgqU727bWqhrAD4LMY0K6/O7pPbseWow29O1RRk+TOV
X0n2Oze+mgczdZPpvqGvufBWVIeGuMBUgsku3dy2vzRUBB5AKqI/FrgM7h4UTYH1cT5iVtUh25CC
fUEtNfImBvWC25aWXM+3dhiuCBP3Ibc7ZVD3WaOEG7cfHPKkPJfjg3KY5AQEB34Ur23QxXHNSmV/
W+M2KB2mKhJKfQq0GrXHDiBhM/HqNlp5s17D7uZsBC52tFTgRYkOjsut0owI0CNVmAK1c6HuLiLd
XgWW9aOglU0YgF6Vl2rbTqBOn/6izA2RHckeQ8VOs33NdrWc2uD+zytHnu614ZRUpp31xp1erDxK
lg4ssq9ApKF1FR0g3DqHQ60OphZOARDboq1Q5bEF9bzTZVRyrDjpXAYybKc0m/8iS4QeA2RskBeF
agqf9q1HVjED3HmB8Q61A1VmrhkBIr4j9eCSt9tbbGHREWWh5I1YElh0vncwQ6fTiMefGMQgEvSk
mEh21ZSJR9u82t429Z2N4N6cKHNBnRuPIiTd9HnCz5xtmlp9rxu9FJhGdNJzkbhliMg5HyTZmUYK
MUFwjbsDFdDIP+lgqNQmyW+pSLYRHNkTTYYCItgJtadWzw4mol/f6LreV5IksmlutXeprBaumUsU
Ag6l6RW0hZTUpIfSu9INrYdss+IBC0Ee81GMn4Y4MqE425Vujn6vFS+1cLOA22J+0CLlhMIbt8ur
tqnTuC2UoGyPpKF3ZHw0GUoGprmyTZfc4bkl3h+ROCnrqcuVgBg+8AsAkE6IhKgXF+VWSu6NHMxg
UIrLYrtUIz/9OYaHthhtYxB+3F5gFevHre/MQos3oQhlb9SDLte3Re2PWhY+RJQKl6lIsK8B4q5x
WzgW5ybm7Xy2hRqBTINVZEqQaQe9vDcoGgwQS/StvDGG48DuDSABkVTNx2Ojj44MdqLUU4D6SZ/+
m7HiOYQbHZce31MlZSxjjV4rgSYKR0XoHGiNrz3x5if09Xz+xwa3hVLailLTVEowOoXi5vqGOGXu
GBu6z6hXh27+/j+Nid9Icof2qpxgTAlS7xqQWYBg37Zwja8BNggtKTgSoOtBKxo3JGWg1WQWghqw
YTfof5j61tjq+LuF9MtXLXuCf9vetXeDObSMofwyex2Ru0BZI080BkFfgJ3pJ8XDQLZizlaMXG97
KLqKULfS4SJReOVCH8jbMT0Di2fQx2hdH4sGrNyoKq0c83lmLjcDqAfgPOdaEv6hc/kWgREjKgVd
Cxpfr0EjPx0FR0gCqr2/SOkaPnJh3tBWiR4QdGAj22lwoUCedRHLkkgL9Joca0DHBLdQun+MqoVa
nYHk0SyEjVuO3290MMReMRiGFFbUh0g1hW5GAxZYyAIdiyFOPF2dTL/OemnbVwao3lojvjeUptzU
clRuey1LV9ZyHhg/y+i6Q0IJlz6uRO6KolMKZqKu0gLmmca7INq1+tUDbiZsbm/MeeNd2kF/HXaG
jhwaqPSuWKSaSQclOZOCKXY1UbHLL33wtXGtxeF6HVUgxPHmmvUH0FvDDSee6Y9Gokt4Qdb5BnRq
kJCkiuUhn0a3t0e08MCbbc3nWkEdEFAbDPnMNVu4QkWNaVIgTW8Js96UIfVklNYz0e2Z1xmJ0xrM
RstiY06AXW0SXd5mql2Wu0QAQOtEVTcD/qb7dfu7rtgtUPhCGy828jzTCKM5H1DroH1PULsKepBo
NWACbfvHqn5n9fTZNZJTI2eZdyCrjURHSR/SMkHh74HWb6XYn2ogRfRC/qVM5srD8/o4Aw+lYqLg
DZHp552G1PU9BdGhHEjC3iCl3Y8l5K0ck8Z+Ob0Ogl2NK959IU6YTcLavOnma/RygYY+KqQUPwnI
09gRgPVDNy3z1I7EzBEaxA1iatrdfW3ZeqY8xL0naqkTdsYuou3KMftOBl3uf9AagR94bvoCNzG/
/826zLp+jNWgp6HlyUZG/DqUhm031iwo1Uq0q1IIgRZTOzs0S30rALGNPtS++7OyPWbvfPUlOO7S
rNcG4Cr3mMwoI3okJGpgSIOtxZ4h/GjQgc3M1JbAIJzfN454qCFEbHi3LV/vAEzBmWEuWhKbzFCY
iinIrAqckmOJjheCl6xDrL2QPbJ45d21kLEHLzOqHrI2S3aLfCo7NAUJICiqB/GxjE/t2IMAfCME
KVKQQm8XTWFrvc0sxRerFcjFgm+Aabg7CD7MHc08GjpTSChEXasHipHYCVFsS/3ZhwCxwDmIMVSM
c9BM+rTyFGZHX3ATJfUqKKWG1XZU75J0F0W5Z5nDyndde/v5s+DswZwCwTcenyGbSVOkaq8HgiZv
FbarIlBiT5JblJof/nMQrKQpEuQo0IqvYqvxvLZdLKm9oo1G0KIFtj5S8KTO2cR09NP0eQT+94H2
d6W6i9PxYEhrweT1jaMpgNmIyJxg/a/Ss21foERidUbQKF4Pmks9fO6gQNc+592vvH4yXgfQZRdD
upnmPrA3ILfGYaV9fr5tuKN28QlcoCSiD5sOSW8EeuVIgi9nr8CeInl6ZzaHFBzht8/X9d13OWDu
YCumNBWCMBkBnr+601eQbDKqEVgSs1x7sF+DerG0KBAhDkSUicQtF5z1RTPFDVGNYIjRVFm9xii9
6QdpApZbLZsdshMpgBeGm4d3Wft4e5yLC3tmm5tVaPukYKdVjMAyNkn1WIZPEVTgV5zH9wnl1g7I
DgXHBKSJ6OyeZ/vsdgeEQStYrqRPqiBih9R5qCZuZIQdeBAKltaulUooJDe1AkxH0oCv965m0vCW
VFFV2yk6ocPtILLko4ZgzZtgWVCVQZGluE/JADaHrhyhVWTh/xy5hZijL6NL4iLcNlkqmk415ZMJ
sQxged0u6o3faE1OKgdsvSVxkkGiL6bWk3c1HoWPcpqzATgFk7FJFYLbXesnQ9+DMERofVWtkCaU
EmACHaFQ518KwXmnz5r8o5kYtInA+AGyUiWETFJOAUTS42x468U27N0i0Tu0aSoScYpUQbdO2dRG
4WQ6Kd9TY2jxItNK4ZGAzgscYSiQas4IHUHzcaCI3X+DolzBJugHZDCAAB8/KelZYQ8k1Ir7Cb7u
rWVtDhJ5tG0cMynPa6eiIXHBPNaDXrA18wEUWY1wnEQlgngUMmzM1TE3mdtrU/+p6zEjDiMdii+t
LJfWRpg0NfogVgWPI7ZaWftJqYJfcyRlp7yMTM2PYwiE2kqunzt5QP+gOoiL/V/Ck9zrwRjUsYhL
6FsqOcqliaAHbVJ0ttmu3N3cDfqXnZn73ITwDUD+nB1wzoTTBLHYY0lC65COlukoZNDcOiMJGE56
uqEWM3elXLuCRP8hq9jf1qFygDfMXBHlznw2kiyMaiM9dkfrE9Xe26ea85Xfvx0SEXgiI1qbE2aX
5y2N5SxUyJQe83z0qNHsEq1xehS3SHWS2abU/xmC8Moe5y2tITJrQ4A9A3tUFTJ0/pX2apsQd+Fe
WeFinrJiUiFIEprV9QErZN1NzHrQm2bfWdU2zVY84/zbznzWX9bwElGRPQdtMV8inzmRRshrpEeq
TqJTkmhwlEGa3Nsrxec0/jIDthS8GAHrA6z0cqmqsiQN2n7TY62VvipuBUAHZYea/WZCTnrMcxdd
6C5L15IbnOO/sjv//MwlV1WsCIqOJdPJvdVtGsJ8q3psq7UBLk7j2fi4Y6blmSSX9SwGPNjjc7/y
blxyFmg8+PfszQfhbBSChcuzm2dPZshTCh9iJAL/t8aps2gFAMhZNQpyOCJ3nPpKS+tBE3BYrWrT
y8zWiYow55/Fk3+tyJkV/hBZWoweqwjdnNKrHlZOI8NN56JXjr+Z8nJ72y0eJctEvQbJE2BYZ+d4
Pm8ig5sFs/ARSWjNVjQQDCpZIroyjdINNMlBHl9la8oJS9MIAszZ4YI6AS/XS6NREUrYZkl2lNTf
DfTBkTtHN0Vwe2SLRsD9h7Qd2p6veglDDJdUZpEdB1W67zTxPmq0+wG0BrfNLE0gtPogQwfgNB6i
3GJ1hHSjnNXZ0Rj9jH4Y6rGIXJBHutlaz9fygP5jifN6fYeGEEGGpDT23Q5UeXhN3h7KogFA+WZd
IUT4/FUU9crQVg0M1CLxzGEjjui6iVY295K7QTnq30a4I6TnoGgR2zI7VuiUybwy2hvFZlpLCi4O
BVcqso/zY1XkVkUBYHnKxB6LTz2xRnRYODFu89vztTQUBOlz4xVef0CzXm7jbCpDMExr2ZHGnopW
y9Cx8AyXvdtW+Ffvtzs4N8MdUREBFjOUJD+KFA3mSDL1Dp2kH9JYouY5hXoIsXOSu8hQxd4Qtugx
awy03KtCa4sN1BjLsXIUYyw2eKMKXkN1EG8kQ+R2ytQ52tBBa25UptPtr15agLOP5l+pVKoqIDUx
N313lOqNMnmSvnIvL8U2MyRdw17Fc/iqANyladTRBkVc/dC2L7WaPMiss/E4hVzm716hKwuxOCTg
FC08XZCj5Ds+ajEqy1bq0yOxmtTtGk08KBTEMxZNtc3t2Vu6K2eZuX+Z4pacUjUd0rRNj8wzvDX+
u+VxABYHBI0JRi/uwp/yvpXoPG85euVRD3DianKsfsX9Lh4OlGj+ZYW77qkyRlOuwgqTUUvNqr02
5o7VfoCc5fn2ZC2OB9sAnRe4VHCPXR5DBrB+NYJW49gkH5oRTFHQ5//NYADemmszaFDgYSl63tZj
3iAERPfv2Ku2MaG92QpWw+elp8isKvgvO5zbUi2WCfKEWIy0iqdV6DEU0LUmjA4Dyw6E2BxLAjVm
vDKBi6EnUOLANBvAiVw1GI0o0UBqEMHTqFVOnD8gp7wBZdfQ9dC/SJw4/JIjwzEZOl9vL93iPse7
BPhFgAaQwL1cuqqU00HpEQjkaerU4R+rXOueWNwcZxbmn5/FN8hiqTRmeNwN4Us/7JEctvv29fYo
Fh3RXMBFM6amKzyfZJzoeq+neMKZxUZMnBCNvpJnMT+FgNoaamgp3PguFv9ti5sx1ncZgBawlVXA
C5fgG1QfAMkyVOrL2hpwaHF55rQm8JioePD5qFifEjSeIIQyI1EEc2nxWJb5SjaPV/L8vt7wq+cu
OkRrKGVcrpAxzH2CNM2OqBNaJrORy2PJ3h/MD0H2mvJVfQbRnZi/ob88hfQfU2wwbA2DW/WZncmF
f3stl+Z3ZgUF9GxuhuEfzK3QTOOQk+zYiYVXkEAGrGMEX55JgJ6yVgKIpc2JFnqoQc3d7UgWXQ69
DJHiTUTEjvmuFIldW3cEKiW3B7TkUuaDPStpg7uXf72OklWFAzQ8jm0j7NOUgB4m9yoq2lknUQwL
hP2ksUtNWOsUX9o8AHEAxQHIK7pquECv0bNGqkWkb8S+eC6wZv2Q7W6PbXGxzkxw7jJrVb0VwCx6
RHJPN9RnSbtLFeoXdesMhrKyWGvGuJNH5vZaQdPmdJSf9VBsBNMOTfxIHY6daq4YW3Ip55PHuS2h
HSSobsNYVo0PWj65eqLaeU88I7xneeHl8mqYubgZFfRBIJSaWaK4mIPMXaZyxbIjYchz2AWye63D
wOMKwfdYBhZSLyhIxk1SgO60ldAFnkoM6q9jKX+qpDFqO4lrQFARhrZfhBrskYxZknpaPyb+nHqF
xBHtf0cWBSTEYKF4igcjCW29zcLHNpfMEIcbScc7IcuHlVBxeWwWXjUoG4FOkQt5JHPIshbKb8D7
IT8k2VGzBTvLyklbNIJeKyA68Re6JC9Pcxih9jsinXcUwsyW/4+0K+2NG1e2v0iA9uWrtl7c7SWO
ncRfhCy2RO379uvfoQeTqBneJsYPF5i5wACuLqpYJKtOnbPuMMPoyvr36yHP3VVoAL2LhCN3slEo
5SVeHBkegRO0hgjoWYNqBhj/uhW6HmzJC/keq2VjLgZqg5eupPY6tDa0lU4YmBgmDKkARHcUwni4
vgBXbFkA38o4AC6tJHNXdpaF9Ae2QscbPl/3gfs56KwNWjTgBWVhIakN/vrOxl83nKcsvbWS1u2T
5+s2uB5sbDAJXNahQ10SvJg7CHgeoqqU3IbYnX/dCsu39c8RibcsBTuhyc+WBtdeigBipG/mNVxy
96t9XtwxBnB1jxp9nn0y9nKRevKwM56uW+blPMDS0GbEgwesdcwXmhcwGZi5iQOKFEvQxQN4JqwS
2uzjWt1Ik3xSjVIkQc/7blub9L9vbmzKIJdp1+uIvXIKIXZwBhVI0LWzYFH5rkHozUBZHJ0GNiWQ
rmunycpOia750FH2m1T3Vbm8dwbZLVpBL4NFKrx/QiDVDByHCPa/oFDQsR/1Oh4R65CUHW8TCBEd
2xJsJsfB3PVf987n61+Ot4qoJKNTTKfOIKR8uYrWXKLX3aNo0FT3uamiJApqirQKrlvhLSJUQoGN
A6wc9yXGSk200ihGCd/KWHzMXi8duOecm1EuTnVVfiC/0okxEAkDeYBmyaVL6MjhKblq0LpPwfXX
7HrIjQ+iAQSuRxsjzK1FMs0I1RYV16Vq9tIRwE8SrtrsRZHta8PD9eXjfiQd8DAAtOnGZmKwWsp0
bBLE4Ci3bjU90JbeKEIniIxQjzf7Ka2cbJJLGMnQvkvXaIf5dYDFiGA/icwwr3BHy9HGlLBt+8Gd
k10mnUVSniILzKE0FuvSxS0tKQFQVI9gtIekL7EEcEKa0tijDxJN/34TtnC1xMYcaw2WyzY6bwSl
Xrt+oEdGL1goWqGLgOxz+UGMKTKqyKKbJjVdy/mRpplfgjjtA7FlQuGATiVSttVLK0rZ9I4mwQ9D
fivbc0wG0BR8aEtujDCfpCb5ENm5nZ1IB1YSA+h0sI6L2iG8ywjGVv71RGe6BVlNpiahmdpWjs33
PLpR8kAEveDasMB1RIn0qYzU5WqlgCHYXRHh8pt80Ya3UttNyanRBV9eZIXJYMpikwSzp0jKyrn0
MamO6/T9OAqyCt8KZuMo8zqdtL30pR3xglXTND91RrlXk2PWOxBQ3TnV9+sRRj/uXzsFEtv/2mHi
OLYJpCtqzNwB4+CojifXHZ4oi2tDSo9oP/JR9oQXLpFvzB27GtDp7rMCtfCX1Hkabi3wkID95Lpj
LMTt/bBGQR+XAsDcKLD2cgUBwcFxibU4lev9aqv7WQM5cHfIe0/r8V6R3U5/rdfPzQromaYH163z
0hwGl3FuA6FNKe8ujetriVe6MwOOAGFk0Me2Z4s8XzfBLfjRmWEVJReQfrBTlGYmK52ToutX61Hi
qXK+08lya43gkMk/acvdAJ7REphOo/uP01B0aVW0llAPoP8HF9pL7yDtomFKBslvrb5JwKs2rpEf
e9lDe/vtupOcUIHkpYK6HExh7IoJzxXEF8s8NxgJBfIapT99aMI825eiihzfDjyxIUWrW6wCbLNK
ddoobX6ydelp1rvv42QdyiU+VniOCiKTExvw6Y8t+ls2Z3ksVw1Eb/v8ZPVHgwTwKhkFOYpzAbow
wXwgtcmMpbLgztjgACwI2PdULb1v8+wBdDp7B2I1178T58AFgB105zrtOwKrculToWlNV+mIRTn5
sgIya4vampw8dWGA8Si3806be9wbVwkXxqBRl11cHOz7uEpCs+12/5Vv+58Yp1QP0L9Bv4AlK67b
3lByyFmdpth8lVTjHrLhgus9N+io6gAG7kCnxd5SZme1pHmBT/3glb/q/iZ29nEtuNJxvwxgemB+
giAX8EOXX2bu5AiCGkjwJQZeRtsIk/m/X7ZwRP2xQH/BJp5XOXaihuTYO4nponeDCY6P7JiNBbqj
NhZQm9eKZYUFU31oAN/J219opn7ACLpCIJzR0YJCGF8aMVJLqeIc50Vh3dQ/BucQCc4E3pfYGmC8
MKd60bMSBrTKxQTrlAn2IG+LoK+FKR10nmTwGF46ILfyqKNNDAfksXZ1I8YgpbPPVcu1QOeqTw/K
Ij8aarK/vvV5Ubw1y+zMeenzqazL/JREZ7l7lXTUvzGWGYvaTLzzDu/GP/4xZ+qMElRqqvAvzW1y
ikpV8vp+yn0wed3nxl2+KHcLcV7KSTfRTI9E9OX0zzM3pQvzzDU5VsZBV2uYb6O7Nf+MoQ3IUAyg
C1qMyusiQa2Bv6poKKBig7bNOwfXJuTJ2CV5rcEaRHASgGxV6Lznx9IQ0XZy7agatfCuL81EPV7K
SqI7+HrAWKzD0aiOZX6EFMj1GKGh/dfagYwLEJ73Qg3z6SRLT9t4xTEOE9H0AE+ErWqRCebz5InV
gXkMJnR9wPmTWV+A8L6zS9HYKX/BfrvCklRmloMJaRtHa1ZS6Av0VNYmdD6UjDDkhxsP3rEoRzN7
uQaIsGnH/NTbT3Zs+0hHU90IEgY3IdGKIHCzGMF+l+/ZxJiySG0k9VgyTZJKv2jQDJFS4z/yX70f
pDjdcAu2sENRqrt0ZelLtVJqWOkU08fHB919o4BXe/RVRRBmPIdwFKGHA15dqsZ+aQpg69IqeiU/
OXUF/Rsrlz3UvxfBsvEijVJbwA40UP6CJUmraoyAciMPEaCwtegbZWHIHVnU9eZFGl4v2JbodQDA
zZzc9djblZFriGjgfXbZ5NqaRyzBO5PrDErD790Ies2+XLJcqdo+VlXsTFxDxmeQkdmdIJXxLqPg
rvvXBMudsGi5mfQqvkoBMd023S/j2Yx3imxBckhUy+RFgEaRF5inw3yJzLqjkaxZjbE4dU0c4uFF
y87XUxnXAuqk+PYqcGE286zMVQlv5gR3EU3KXAn0guUHwHWYB/1jgXn6F/U4G9r787j73mXFsRze
5PwptnLBwc09ULeGmMdVElsEHAlwBWDHKD5i4lR7MJ5QZ17GUAe32fSBG9bWHhPQ6aA5U0uvcXTp
KI6jBU2B4OXD2zTgpMS8ASjRsEOZz2NnwzJkJh5XaqTtpNZ0sw4iI/1LVIkIdbiWQMsBtD/2J4Yo
L3dOU1StNShI0Zr8XDX3DqoKREMPrBAJxfC2qA5oBV5XGrBkLGQtcfoI7Cnz+3uxI9oBwZAJjzVe
WG+NMBsHWSCr0x5JLTYNVA2OIDT4wNcHx7JC+6p48VjUzc1pk+pDNA4jLExFh9kgAESMV9kQvEW4
a7UxwpybWqxIplpgrXRS+M7wRjcomEb86zlAZIW58k76GGcdgZW6xJRgPtqWN9sN9NJAayI4bOi6
szcnUNEhezqYSkTR5XLVmkUvwcCJ/Dx+Nd/yx3LN3L0EfY72i6jZxEvToN4GRQngT3iTMt8nlyHJ
UK5pcXJaUCyvZTv96mLw6SSJLD0sZfl9NAcRjTR3DyGmockD3DqGoC69U+IJ2uV5VuAojdD6nL02
61ytHH1zer3+yXiWDBOVegUoU9ynmE9GpERqqjIvTopx6urSr5MHkAO7UisYjuOFBqBdlDYA0hrQ
RL/0aJ7aenTisjgNQdR4P1oRw4vo7zMrVpejZLcF/JCtm6E6AXYdj/fXl4oXclsXmD2EOa25rCFL
S2s583STfa+mG2B0vUF7RWsA05PH6/Z4qQdEAQBMQp0I+vHMeaegJVSC1bHAnl1A0KO7wwewfbgN
0lIpkDG4iTCHgtq13RxDmO+UNRGm/JqgNL+Sby1oi63KKzKRUB33YAXwh0JwgPRHxrsMgmLFzbMu
KtiLuvuuSB4qtAhiGZOtqSm5c/4jLt8mEirRKvh0vCjfGmaWsh0jVSk6GO6SFhN/kMEmYxgVD7kI
GMwLQ/AR0uI2ZXxl6X16Yhjl4iDMpWFnVcdo2H2k5UkpD3+bYCK9kOt17jBPdXpfLOItw3GM366H
nsgNJtTB2ZPGM4i/T5BemdIgJ2dr3v3/TDCJx8yTyGlBj0tXCnMSWCm9EmwgvhcUHYNKOeXUugw3
zUhB2NX2xUnV4jXEMwxyeZr1ZixKHFx3hpca8E5EuQAnBVqfzC0hjctaKUdYsucenBCNMuIhZwBR
7LSzDFmVuD8Pkdns16ZXXtZRFTX2uZ7+sc/CgeociikGpNZPpvyC7xVlTx/7XjbIBLF9kTTYvdvH
Uk77mNhCdu3ZFdSWV08XjQZw9+nGCLNPJXvCEWzZxYnE0y6OZ38aH4it3tfTB+5DwGb99oa54ueR
I5tLYSATgTAUE2iovFid4MrNuziA5xX4b9CJ4DLM2shAVNQYUXHSEhm81ufObt1SltxAcOviFeBw
RtB2qIxn8V8lsRISLZ2kvfsiqS7UP5NH+/OYnIUnEs+jrSXmEDd6syvtUccJCNWHpHyKmjc9H8O+
i9x6FL3C6Ldmb3gWlQY0ADwHzyuzeycgvqHSBGPZWwWCOoxa3Gj+vT14S+TmL6ZQ5ZO3h7b2GOfG
goxESRES2jqcrNGcIcBVeXZpumafBAvGB4AonneT8wpeszCZ1GM/GF8ddfaazBRkLu5Co8JBGSAh
l8vqXsnRCLY2KDOdBvk4JVo4dJFnlTe98RhN+uF67uLYwsOAzitRivu/QJcQpFhsTK6Sk1Q75l2z
yKarxdB8kCYMZFldUUFzrcoFCZMVw6DVL41C4uk1ALQyLLePUVg9gXoFOWG4xYueQSYCrvDZcRv1
bqmbwNHIvZKec2kE+eDLPKGirHxRqiHokzetFFHtcNIOfgwt9MoWaMJZ8JU5OdJgjDU5qU4flqHR
gfoD5EtNJXjq8e3QahKOCBzhzP2nNIxELtWBYF4jbUJM3XSurpM5wDzWtMeYWyPIDDRkmS0E0TSZ
/g8XfEwrXR6AEkhYqXwTFnnApPqaRaU/zMZ/FCb451NurDBJG8qixNJSWNEw+Vy2YULC0swFUcrZ
naj3obII9BKmHtkmDqjNukRvJ3ICo/vOUu+LWjpE5CPfZ2OEbpXNU7wuSjzv7RFNFMyGpp8j7RV8
kJrgWOAGAV00vPZRjmGryxnoGWvFgiejqh0zOXhdF1BaZYLi4vvr4K9vvzHDpE+yGIu6RjM5xVni
ZcoxM++ILu1qY/GmXn8EoZ2rxg9K+bTIB6czPaeb/ajpfF297fGYbgNnPlnpdzCOWPa+1fbYyycp
6w7VBGpZ5c44AD0bDLUURN3ZFt3ceDkJQFKM8GkAitjs9OOoTk2VKBo5gYytlW6aQ/ZtfK0/gCLD
rv9thS1ZFpCLHnsdVnAFxd3Oy0C1NvS6oFLB9QV1CqA7MQojs2XeuVDQZaZWSs2L0OBZVy++j3qw
B33+74kcxwVQ1KgRA35BA28TvcpsSUM/oAVoAE59n9vxr7Ynqr9GhbQz4gUV7BrHyHWbvG25tcns
mDWRprwb4ByODM8svs/KkQyCs4K3YTBNjxEq1C0NjPpc+mX0M7hicpKe0PwB/de5s35U1i4Or3ui
85Il5pVwAqAOh0Ip44qS5rUaFzDTBPpuPEl7cC2UfnQAXZAHtnVwwLmWq7iVl7tFmIRZ8O3pS+tp
x6cxMPbxfet1qjsdrB3IbtzWyw6Z/1y6pZfu8sP4Kvit8Jjd29ufypRYx2VIImIl6YmUuAt1PxJt
d90ADySmbS0wDxppHrtcjbAYmpnt0I8LzRl8mvLnXG2CGdxkdnpsDUpObVng5BMNuLMUtu9Hysb8
+9T4JpSjKYtLfYCDKvidQYc2rG73AvgllCfuxu/R1/77fAtZ+eQBJb/rnvOjAITEgI5x2CChVzTK
aV6B46WBym+el7WfWIoh2DYs4eI/DgKdb+MowyCKw5yZZlQ2OLBbkItJoZG+RBMJLDPd14ObgduI
uNBbcdEQLBe/n/NP+rRHD9KE9BcmPGMQPC3CpgcvS6Gq8PsHMZvMKSCzGceYaLagbt9i7gESVbNq
eXqE2tMsOMz57lPqCuw00M6aTKoykqSQQfyM8OoWr44yf1UTN4u+JqApH87aufwxq5WrjaE6puF8
Vj7JSxgr9xUqNlBbvP7FuZ5vfguz75sUamoV+KNOUCC31p+TBO6nal+Zbp2Jute8WRdMPRqA7KCq
S6+Bl6ksh/iDY0yYso/khxJMkn3Su5lylppjtFhhFBM36n3LgfZ0MFNaP6hMTKOgEsu9em9/BBt7
NUE3QMFIOV7w082IrOWt3Tl2SeXGn/s3Z/aVl9RdMPDwufssmv3jHRhb40ycJcC/6IWG4f8lLvzZ
fEHLyhNqWNHs9Fd+RPWcUudikdnLokPapZlXeNgeclx8VfXYlcep+CFrp3H8DmjHB04ozKEAawr+
ZLB/0KSySVfGWpcO5DKxefpjQ9CZBOqTVKj7iJAJvAoqRBg1qBqhaItngXZpKU7rSAIELz2V2eiV
yadGsTzazYtA9eaMGOJAlsYj8dP1LcIb8AEVPchmKFM7CptM3BZallpFgnHXuXbCZs29NQ+j9tfU
usopS52zsz6B2e6YCq7KLGfgP2kSNxkAn3FPQzfk0l1FTmotn9T05Kg/U3VGI7EKDIO4U3VTJrHf
JjqwXIvbQ442X1fXJN0ebyxBJYJ3/0AU/f4RTLKao5KknQECAdn6AsSdN4GmACOfh/Q/sp2+e4sQ
AkwNSFEF3/jSW20uDBt6mhm89e0+XL/3uRuPHvlpYy8K3ge8cw4tBYyCABfnmGzfR5nNQoKAAJ46
xHiFsNwEZazUEqRW+oPZfWhh1hxDdihiYA7t0qEum9YCZwrCxgggr5k0gfa9Sk4DKAVFzWBeFt+a
YvIKAHDo09YwNXnVs3LKH2ugRt0PbIOtEWb36VWyZtkEI5bqvwwTJI7d0UtXVwUHMOBoD9fNcVcP
GlcyqJdUqEcz1qy0slM7hrXIkg+LTtvPLlRRZwUMHWD87QRhzsvMlgOQCJr22Orsa8gCsT3FCCFp
ThrxyiY6O3n+FrWR6PDnfSpom0DLGF1V5GcmKqBkHDuZDL6RXmv3hgKBk+Jm7XfQIleSG4gSxE3p
EvNWdZ6hL9ROYS6b+270kvVzrIgwS7xtYIOTFGBj/AtiNZcROleT3IL9CpxnWp0dbKtPAxJ3imCz
8c4jbDIgaMHkjKkLJoOU1aot9aynp3WMdkkuBSUBXD/pfAjMu3157JrxIbVqwUHP+6AY9lHB+IB7
Bf5x6RuocDD8gSbIKRltD2wPFmRmhUctbwG3RpijT1EqXZmAoT+t7UO9PuvJKth0Ki9cthaYTxSt
KNgYFRYvce4qc/AjDOobRXWUQSpRWqtbxPRZXQzSMSnu0uws4caaGW7aZFQ7fcKIm+7ilR9MOQGM
07pNpyDO11DXdp3ilkq779XQIqJ5edGvZj55trQShqfpJ89OSwXNdxuCGy8k90BpLVgh/neGQDv4
RAFlV2n0bW4fIIkwssrBIQkmAOCViCuhpJgr4fVsxP3QAMuja4JbAAYaLq1AI0IdswhWktYG0Jx4
4N++boHrx8YC86GlTlnnuceSVQqAqpPp2SDhLkXwJL4VCxg41GGpKuSlH0Os58XQYVdYs+WPaP3Q
Gta87K77wsvdEAj4bYXxpSBRk4B8AFxH61mNDN+ZXtH0G9scl1GQ98b/TaP7/eYAhXiofQERgyo+
E23VtMx64YArhJS3qOcVc3YewLIJpF78kWADrArlaxUThQbjGGmjrOyi+R8qygU3Bmd6UhURsyv9
vezFAcMGv60w/sDVFVJ4K4JtqIN8gF4ixGOk+Lh2ovc+LzXTEiP0JTCnDMzvZThYZtb2VoQPlZsE
6aTyGsMz8q8Y1aj1LFDGABXS66HBzQwbizR0NtuVlFYsJQQbqatGP1LVcHGa2LXHeF/1yZc2ErVa
uKFoAFlGxTQw/cR+sSormmyFh1nZOphebo39bHaHsoRuQ5PHxJ8QTxCYSkWPFfqH//qIG8PMR0zA
hDmTEue8SUfMh7Oqv2LQ6iPxCI1bHRA6ylOoMqsJ0Fy0RmDLjRxtB0RohipKZwpuYtxPBuYw9HCR
/Ux2BCaOQBpNeuQMNEDdQUsP8xdnBJG3Xu2cbBBcmlkNCrqZIcKBdg0lxKDzzZcu6WU0dr2EPGjX
xE2UdQ++SgcvrREdcYi9Vl5ylo+FGwx5vrPMwGo+XQ9Qzuaj6uXQ8UVDDHrTzGMviTVJMfI8Q20K
5Xcw4n9tEtBsV5PlRXEluKRwjaHYigksFK1lmzm8rKGd80wC5cskLyV0zfLRq/pCg9o8yQJcSEXE
TVx7NuDJlPQD3XJ2N2S2MRlTDwqEWcOA66gci6XzZGhcqyT5eX0hORsASGvICEDDB+cmW1EuGlut
ZWw+tMsxPRDnM8pKGI739TpKBUEjMsUklW6p0kQCdc5JiVABIIOrzKnbQpzjuke8wiwiE7mEUuqC
eZbZ01NM6gXtBczWmp+gUuFVfvY5O8hudFedam8MjaPkVQfpcN0sZ/9dWGWSNK4FqVTI9CblJZ7l
vlq7zL9uge4pJldBOQpNE0pzhw4jY0HKofYyWJjTbKcR9DMyFJWS6dt1G5yjBkcapoN1B+8sh30N
J9CWsWoDk5N6k8yQ4bVu5DgL1gqCHkpQkeIbVROT3q4b5QUGkCE6KB8wMY++82UyWaY8rSrNxj0U
c1lZ+5Kjji+Jvg/niEFzCxNoqNJgYIIF4xZma6U9HlCnPu68zFFDOf5kHBPLk6UnIfstLxiA+EWy
APMRxCSY52OxDCbkFWCsKp8LxwjJi5ZG7pQWHgB9H1g8TAEBMU95WP9ieavrVga9CPxKK82NI0ne
AYRVeHW7iBS9uV5tTDGPNWmFLIJeYwMTgALk/mWaPi32XYs6SVOLDmZesGPwBMkWVS00L5gEP4z1
kBcT3HLiTyN0fItKF5zKvDolji7K9mmj/IOB+MuwS7MpsSYNZwimiN3YaXDnXYCnWbwMKjakW3ek
+GWg+O3IH5iJpVyLeMrrNoZ72YDXJDOb4hTDwzUE5r+NjYcn/fWo4B0hUKZBQkfwQe6DbrnNBQ69
+yRFRQ28WEv+OR9myHNVR5I6ARG1wXmbd2uJybZjQpYBalRgdutbyMEQExrI0ax6tpHLggQoMsUk
QIh3pXNVgYekSd7q4m1sX2xdAGrirxsSObYuivMms3Fbs3DyyoI3sp56lVR4AMiWVRySQXBc8H0B
aIy+iDHxy8Z3U+drW8OXaQ7Gak81QgSFab4rfywwrthaHXc6Iu1kL94PYIaim49MtwCR9McEc7GN
1gGywpQ+KVK/JbXbjt9X0aEnWicm54BKpUzAZQjugPqghwYk7/bXdwovqYGgjpKUQ8j4r7aBWS+J
sxCwfUBVoh1qKDqds+gw2Q+/rtvhJbStHeZztFoG1eESdkYICYBfVUqL3X+3AFJsFFgcVEeR1i73
vB0ZTmXNYM5qFR94mEV7vv7330Ga7AVka4C5wDn1JKlRRmkVoHuudYEaVJWHBl28t9bHibyt5SFF
+71Yg2msvfoLlMjMFcJ8L0vhuOkxjQ+1D35hSUQAwosREE9jbBT3PYDJGMeXRerbzsbvsmww0kqv
c/wgBOPyPh+6WWiggWQEZy2T5qZGm63RcnD2QXK3xtiBbgj2K6/hjJvXHxOMG1GsFk4lQfSpL9J9
rJ6XdPLM2QdS/y5KgT7XItlVAHqcm899a7vNY1b5kCHbVUrma8kng9y0tQjXwrs1UUwLwgooADy2
LmNq0eoxGwf8ptiqzqr5mCy/lLS5UUvtttX0AwRbRDB16uVfQQZ4C3330FkzZqFzeVVHEDqCL6K6
V5QmrK1fA61IFzdm8XQ9oHn4M0ip0TlA4PYQPcwNoIY4VFWrYM+yz+axPMl7+6z5fWjcjHvVNx4y
rwjMR3Lu79YfoCn0dReiYL4EWE/v6X4RWjvZFUsjcyPtz49i+++zVEBWPcOPilRsIj3d49rtjY6+
J7K9y5bO70FCqQ/nedE9m5CHspvv7d7+AqRveH19eFCA7fqwXRB0Rvqo03GESHfFXtpnt8UxCpUv
0R68k6d0NxxEUsn047IfH18dA5mYagdbMpMk9Sir1ZmeWQOmWZPJVecvYw3acEH1gBfVWzPMuVUg
0lUpwRLP46PaeKQKcAhne+SnXmCJ15XW0dwAtTTqdrgn0dy1vYi1+qilFnqYQ6M/Okb7y4n7Gz03
encln21IpWZBCVhD1Fq+0pqCs42XGPG0x0MELzoFp8Kl8W6QCrUBx+8p03bRanlNn4RzJUKl83Ys
oNmAMgAIiRIls5qxtmhGkwLTh1ThmmkjAY0JFVIHIxL1qP9MOknQquIaRL8WxN3vSqhMUkJlqu9n
E2uaHOyDQcLCax9KURmBu3YbI8zaKeoUg6hZB2oQvZoRNISN86Lagh3G2+sYNfztCRMdazICgG0a
5BS6gk//Ts3AbqXtn2by6FB3VlbTP70EuV+42Y22S2sg1HS/P8mv3UN5v94oX7UwPegeXov3YEPY
KfNTT462CHqi0Q9y7bcwJ5sjt3jsOPgtTuLHN8mvxDO+GiFQU+iE50F01E5KiIOtDKdT0t/MO2CK
snv9pvg2B9Vd9LO462+zMHPnJwdgA/96kuPearYLRZPFZoeOySpHSYxoQnoLwAqLfBDEYLULFuIV
KHof629O79oIaG85kMMs3U6/+oBATnZvCR4FosBmziNLXVSy0sAuUKLKn4mfHhLBUBEvw/7xFufs
pbeSXPcJVKgQ1v5wNsP2LFjO6xGNHtzl3ydGXsmGhE8tB0HsXf9U15cH8wKXf7vUo6ky6JfCrfJn
5a+e7IvmWa/veih2X5pwpCzCBQ8/3zRv5OI4mXvFvr/uhWiF6H/fxJtkrsOUUziyNB6xR91OEalG
iNbpr6wSJejg0HXK3VEDLyjUE35lYO9BfeO6L7zGNwjX/01gyFWXzig49uLRhik/qm5V7w1A22+p
n92qwef4ZnoijfsKjkY1zO7VmwWv6V32dXzK96KpXdGaMgkmlSNdzwAJOa32uZpxS0tEl3Mat/87
heHycOnoqshx2ww4DnTgrTU385XnfocO5h0kl627cnd9XUVhyCSCCWpqWpvj4C5P4fxlEPQzuN2b
zVdjiw8aBEbbmDrT/1puJW9+zHY5KlGLq3r1Ix53ZN/Wt1N1XkRXBW5tfmuZSQ9q0laL0sCxyq19
B/84paMb79Vv3aE5TDvnFqNsEwTjBHFK1+vK13uHkm/2nD4mGA2NEKYruJFttyJhZ7ijXy5vmv2Y
DIJgEVljkkhjzZIEwmdyan1MbX4d99kh9hQvCf5fQcKiHeZE0mei0kQi+U1Sh5mWB40pOC+4vkA9
BDNAaPRhjOIy7nNrcGoU3uALju7kCDSZFiSzV3xZbkS0afyw3NhigqNNysSMU6ybLAGJMquus6ru
PFu70QFcpl0gkvJVqdwkLx7IYAEIne9M29jZZjG6fSYCgHNzyubXMKeNPatJv9g4Ciwypt46W5/0
WhOirelf+SsyN1aYWLH0ZYpkGpnROffX0NrLoXayT7hukHAMRQPt3JNhY405e+xFm01Ui3H6E7fA
zMfBmvza+sildmOEOX6qKVOcWaZ7vFSCpXlaCkkQ+aJPw5w6g270TeHAglO+FNNNJYsQF/xn28YH
5kDBFFJiTAMsSNpzOuhBlB6WdAiLLACWhExHJRn9CpIPNiqG13e1aMMxB02Vm6nc0YAo3six2NWB
ciM96aj8HK7b+R+77R3jSOG1bE5sydzOTjwAjapm4P8tB8NUPTJkA/HquSgV35arxcCDLlsmF+LP
00Oq2BAUblZrhdRMpdX7QVVKsovKwsQ0bE9wHDqlJqJSow7/vUP+/E5mhyQjuryoUiADRaE+4z7e
1m4Qq/fzJFgR7tUYPCZUsQTjQmzLyVRW1dToPFGbRR4mbCDuHUZT44/Sq2DpuZt+Y4lJdPJINDte
YqC1u9xLTYzNOBCW/zx/6jHJ+KRDoMJERoPYlqY8XjfN9REi24aOpzrIUpm4Njonl0qtgGSjWrgk
1RR3tJ3AjLQjvrPovs79chtjTChrq1yNw4yplYSsL8sUawernGl7LZG9ZsSo1AJ9s9BeWlFBmLuH
oJcLbVu0sTGBf3loQf20NZICMOE++uGgOkqmu0U9xVPYxncp0EQApVxfVq6nG4P0B23uF7mhSFEy
wuDSTTuwHQOvdDuDDSdR0EUyDD9Zj9cN0hz616awMWYBsA/mrNjvuDZQ/gC0B5v3LdXK46J0z6aC
eaDrVrjHBXRVNR0cx5SU79KtikBYz5679BRa0NSbd9C8SnU3FvEYcjuxAGvQD4ZJe4h8X9qZgBdc
rArelGA0WDG5qP6syG6Rcldp7zGY6lYNoLQiTOo7yxu7iJCeQXxg8BUtOMY9MiTVCMEUOsE3n5a9
eUx20zl+mT5Zkzs8FA/mAafwD1Vy15t6Xz4sYYXy7/DYDG77hNL7TvSa4qbk7Q9i1qGfUjuL6Q9a
PCt0giywvGrX3qRh9qSH2Z32LX1YhUcdzZ/XVoE5TJN80aYoglEZ/qf3PyK/DaTd6imnn8W96GHD
i6ith0z+scB0Y7XS+5KX4SuGy9wyuB6z7wKB1/xhNv/a6QYhE0yg2XTrQKX51um8EyqtN+p9+6nZ
196wRxIKlWP0LT60x+Egf7n+E/jxvAksNh0UUI41B/yE/GD4+i479m7rRnj1ip4AvHS+WU72IRe1
alRkDgyBxqftH+r6CB5sCIY9X3eIl222ZpjzCsDCFWpnSG8olMuu5ongppogLNi7yBivrW2W8EO7
a/ZDMKMJE3n1N/3oWrfVrX6Ig/U477RHw5vCxSe7vHT1oPyRhuvt4s+3yWn6gn8fVTf7kexLzxDc
DHgzXgAZ/s4U7JhLuqYJapj4fUv53AL4d9a9OnFJDsklj9yWvmz9iJwbE8+U6wvPvYduDTMpau5i
swCPFlKUN3mym3rWje7afnFQXVuwcXhn2NYUk3zWcmyKoqaxFBiH9h5lgYBWPAUOiUKJyTax3mvQ
WoKV8/zrPjvMbueOwYiYeoXMxsG5KwS1DpFXTMIZlX5pSAJ7vW8GTjj41C+RKoRoGzIpR5drmzgj
jKyKK92uxww2rq/bO6D1SlZjwUoGeH/gBqaRMb6JqnQNunSvOqqB6RvP9Z18GEZvPJe383OF9D38
+g4JmOu/gOsjhjppWxawJY0JD2clcmqtOKOd9gEzsc780mlP1iAoN3ATAehTMF6IsVgwqVzeBBYM
OsVR0QN4brhNOXiQZ0sdf409oaI0/7DFgABG6HHjAKTy0lQFJsmy0DAloD1aYL+3wwmTLzZ5nhUl
HG3VQwvWHTB7YQ06eIYwPHc2iu8FGEiuryu3yYqBPUxvYoAOUq30sbC5O6ZyYc5pBJeV3pvqX7EZ
NnUwQlXiK5FfWlApmevsOmkRFMZp1Y4iXCSPRkEHtTeVaMCsG6o8l/aR3HPbmCk6vda9IfupL7Or
gyuynPbTW5GGE6RIp4MyH2fnl8B17tcG9xgdHATWlGV8lu3E0OsEKHLVHl3k1bn6RkCZgFkkSd9X
gxz2xQ5NaDrcj2uj1+sPct+461K7VB1FpKVFT+W/thgQB9AFA0M0KDYuF6KEgppR53QWLSttN2+l
x6FyHkkPPT0HI5VBmqeJOwH9DYqt7JtgKegRes04c8Rmfd22Uo2JCwiR+UmrfNa1b2N8wvTJYU31
224AY1oRB9Vb8gEVAR1YX3RwgTc3QLJ56TaqHHHVD5jLgfTL/5H2XT2u40q3v0iAcnglJTl3sN1h
94vQO7Ryzvr1d6nPd2fbtI6JwcEMZoDZA5dYLBariqtWNeYhNPd98Tjw2BqXlDs3sJgzFy5OHGPl
WR5WeqNbuF2qbueH2VYuWqysPJeBjGyp+Zwq6R0Ecb/u63XJwi7FMsUDr57QXzRBrLxq0JjgF6kj
eBnxjPLQjC3nKC/dbQDtw5It0NUCTX+tyVFXhKKZoMm4+MIwwRz9ttzJUUv3GXiPQLU6n1mZTW1r
NQkCAQUvWIZPc+UHoj41z+w4csYW7EC5xHH7ixV7ELLjrR31X3QKMG5SlMv8P605hYaX0frTL0H+
X9Ykq56tdZsIbhHglQld06KFF4RwXcoo3DaTYxbmZxGInMezRRWjkwbEK5h6AKTItYpbQUxUIcB+
KmpFBOklVtCRa/D67xbDLrD5aCgEgRgR+fW1mH6MCjk2BZwJ8Loom7aJiRgb6Ivs7C5yQLqiFjTM
KN5+7pvr4vLAtzKz6QKn/v1WfXEXeNOkpUETYQpeZ87zFrRBt3uPY6aLqwPjhIaRQrAjIO6vVydL
jZwoRQt0ehjmOzMTFRordeBYnhhtmkluXNQ/ld1Y4D/l5g+lL/Vdi2o7pxa1RPIB9BWQtjN0Dzh5
JhZsqi6yBFQc99345Md2FfYEUxOJoq0Nw8knRxOUAwZFlVNt+1nwQ1bXnnoQUITI51nWjb/+98q/
/BzG0jEbW6vQcAOoqRGtW5C+TMNLJvBsa8kRggcTLexga0DPPOPoMUo46/sSt0xaG45hfYxDtcsN
NAfrIHGs/QdDLkmZ81iUGcMCyhxFjrmFCSfZAkUV4wfR710HchqFR8nXn4DVcfz4UzAGzoU+n76L
S2yWgmoRfn+mX52ZE68NC1ylpRX7VnTEmPY3wWse0CHFq0kxceh/ZJjo/QJxP5gA2D51T5E6Xx2E
6IgkgnbBLu23Juhgqu583xoW5YD7x0JtGWNJ2PGdguI1GWCI8bGJEnvwA9cMd6pXboyQg2ZaVNqF
IOY0DoOfSR5Gox/F5qeXvUzVy/2FcH6fnd4JMKWuT2MeHy0j/mmB29XSeQ+ebAz7n035uwaV2XgQ
9uVAWKbxEUiDQwUeBPwl7TDdDUnrZsBkMVqqyMvvL4wts9xIZWIKr9QSQRGwMv1jcMc/3pO6AXJw
771NP+5LWjg9sIF/bIElafZ1odNx88bHwaxdMTHRVhm27mCJvM4/xjn834oApJvZeNEXwOgR1VEg
LrsqPkYJRQtFBGolUqVE3WcrfuFveVV/hTHq6wItQ2EDwgrzMf3sHwSf1CWG4dgZwax5OhwyVDjt
9t952ZslMp7ID9VR7oUyPrZqsR8n1OOAUQSjFo/CgwmUvuVIuoVgDKwZM5D42hd5ZaEHhWeYz4kn
P03I47xCw12ub8fmuUl/hNx+8KVzJoPCAm2UiJVwrV0LDCMQ3WGypvWs9CfJ3I6YrHnfChcFzPmJ
aoGY5Ib8RBa7WgcbpPVcW3vVfJx8Xoq/pDIEH3hTgHMF6wDjiVqwGCaV4XnPeSNTT3qcSejDOnUB
VgL2Ti1FTrLPBgDfe4TUWwY09j99C9cqkwpME5fLQHjGYOx0JHqi2m34WvWvRTduUkA1SrttT1aO
N6JXMSS5mhLPcrWyoFHO8ZK3hwGwfjwMgZkAdxjYKa8/Jc+7OC+LQXhGHzdVqsFJMXfPijgcCGwh
ESvGiFK0buK1A43ayIWuxSRCaZReFvnH3c/xGL1r+nZaaUA5bsJfqkfrgvumcOtRdExuw4KQ0WJV
bOUS+IJMDbQkPOoNSuDwJeW0yp6SryCUXD9zQ14pbMEpg30boc2M4MbESjYGMARxGJDDhsdc0Wgd
pCvVerN+aYGtSbSVku1kBIcJDXb3z8aSWJCaATKOOgZaSNm2gchQchCvdOGxRjpo6yZekVKrMxxP
qfpjlJbZxrB61FGKPtjEYSm9WEjy3fsfcWtDyMlMFd12yP/m4RHXmyt0KUaP1VN4LMLRpJj9jePT
5MKm0DweazKT18KOMHJjDrNkYHKsG6Z7oxv7ThKj7Gic/Jq4wzY61vv7q7m1nGsRzGqUVvOSrJtF
SMQUnKYlBopymfk8Tcku8ddoznf+vUS4TnBNovgyE3Jd66/zw9QMxSQ7VuAW88lkkUzZ+5adt7RT
VaLzHgCXVngpj/F3ipZJSqxBnoqKujiRoHBkzZni7QyYTM7y8f7y2Irj96ZdyGNJC7ykmMI4hDxB
ombzqVdEa3cB2vqbYp3mtAPqINw0ZQ7/o9LguQH+mDfQj60jz9+AieQy7igE6Oh4mW34IsNM60Ts
YsPLjnrZEG1fjQ+d8On5B6k9p/muLX7VxU8rJebXID03uelkuUTrMCHKEO7iPCeJn26nSuScnIWb
YP4sbD38I5rx2DaJFqQbIfra8FmpLfh73dynP6RPhQYGEX/6pzol1Uo79JvalTFFmOM8FuwAwtG/
ANYglG7YaWBRkwCSqEf5UWotlC7sFs5/NRQIGdBqmhwMzsG6zSywVqQuc+4NrMl3en6xBVmLx8FK
EbJjoGbn+CibCIPSF7+IVxx7W3AScxc/CH6Q+mFpc0BxIaiuq2aM5CQ/9s2nqvbE8na9jXOVOj++
ANj5CoE5M8+1hipHDrjJruRkNt9sAVf5INqrwYaMOYvYVRQamA8YW0UM9VpUj6VT7POHZKM+68/y
Ntr4W3MzPVsfwbE/ayvgeuyKWhvexBG20GHiJriSzxi7ZmL8eIrC5zEDJ0pXn8IyBFmhDWpz/OsJ
E/SAbnq0RrQpdryBwd956L21z1Zwofyq8LMBHlw9yjTbAJwJLFezy9bNGm0Pu2EdrvyN7qLPDyzl
8rPyFLu5K6/lVbLiDZG+vRpnLaAeCd4tsLuJbBdXX4qgwPahBV06qMWnKm+RNBFF3GjCSsmPjeb2
oHjj2J6M5bHLR+s+mtxnDit0ylwvv9SLYijDUjtqRP4CvylmlB78PQYCPXkkf+Thb253GoEG4kgE
OIhyVMyQvBYnjqZet7KgH9+TR/9DzWgbEf2xOCBVmyJb5IRxNwcLGDHEiSBtBWBlbnq6lhbjrTj2
k9g6ypbTdpsE7O8qHYmgaDw1LkoCPcE8sRSrY09Q3ZV11eaJdezW3a57y07lQf7hoU/GXMeP0ap2
gn32R605YnlSmXMTjwmeqzxIHYMv71novzCBizQrI6h4fn/+pSszmTV5sT7mlKRt5ddDDU0WFToI
3nwBPOWlTtpjJQIFTq3xVQ4+8EoEc1236GLKePXtm5wHqTYGi3w/7aN1jc24vQKvmkDFesdWA+xd
2cXU91cP+sv947CwzCsp82m5cAZS4hVpP/XeMSXu278ugzBLYBJPs80FUQSM+Ng+AK9pPJ77J68l
BUEZfnV/GbfpyyzKgCvXwNSF65pZR5mA4FboFe8oPouov/+y3Ozk/RA3MPwopN6b9cSbisa+P4CU
FXkEiH3BuwTePXCpXKvOG0VfbTXJPwlrfxd29rCzQPy9Td1TuxZ/VgfzIX/TbM3mrHQ+woxh6rAH
DMwCJ42I+vS1WA0l2ilQg+CUqi6ylZpipIQC/nwFUydKlzdmd8EKQTiNuj8c5jxrlzlwZWVaZZ+F
wQnTdFZGSnp0Yzx6KRE5nQk3oQd2DmEW8k6ABuG4mIhXz+MsnMBkhaQB7XS/8+6E3nkyNjzM7q2h
gAfZhAhjfsWYWayu1VflmCTm10FywqObudL/VCIJ3oI3AbfBPnSDP9rv4d8BPYABvpbIbNggez5Q
zn5ykn5lBeneMLGkxmMq6XhvNDfOkRHEGKTaD6Uv+lha6JOBaEcDA96V9X3zu/EXjAw2cJI7I5Fw
xZy6J8tBIHr/17m7w5gbCCzNMlLw88E5f6hpZBsPsb5u3+3U1gREggRQBI7I+YuvzhOzIsbRd2Av
8OsJInvnZ/+SyBTAlWfHbLYe/f2Mcb/3xd1E9Iy0eQ8v/K0ldpNRzQssYX4J8Z6A3Ue0Nx2sJ5XX
7rAky4KnACeXjMcVFrwqya1VSrWMvcoJwHcCSiy/xpaa67kzjIdRuFUj4CoQApYIYH8tdjBPMCjx
1PtxfzKFIHpso77GY6zBI9q5NXG4Bjyt4BkSsgBMuVZfIDZC2QeZeopTu9McDUnhrsmfJvX5/jbd
mjnkIN3DbYKo7WbgqqqNSRIJrXoCv4vU4KlVoKH5476M29AQUPdLIYyxp+mklmU/qKf3+BPmEB4D
N3nLXvVf3Wf8dl/WbcLzLQt80WgdwQ6xfjwDxAdce5N6atwh/lA/so4gsbaUX6n3FMcbrRhIEu96
jKFBzVt6nqlPq9e62ljos2hJvU94xJqLOwnG3f//Qcyx67VJisZEUk/lazo6OcYTRSroW8B+pmw4
a5+N4vqEQ89AEOFVeS45sqVNpZjaWsQ8wdOup+8Wmvo+VGfCKJrADulAf9Tnz8+vkZxawuuhurk8
Z6VfCJ4P6MVh90s9i5tAwbyol1gHODL69Dc8fn0WJYXr5VIIuJ6vhYhqNhnGJEPIoTgVm5/eJl5Z
AGNZK7Bxu/dVeVsoYoQxtydeAFCeRdR76qq1iMLQo3FUfLIizRY9vcR/6h50zxZ4elw+Kf8o8ubY
J/lkTWIERcavylmmKhrhpWfjIBxQUHXuL/EmEGFWyFyiVlEmUgSvcLLL5033KnBKLLdRI/P7zAVq
SEMbNx7sXn5OSxrJdvA0pnYLriJiODVOZWqj5eXXNDoqN/Wdd4c5CLgMLFBQov0EtSzGHgtF6PGm
G2inag8qjJ23bxzvEXayqnc8CuelLbuUxT5bRFaelrrmqSdxNewjm/x60mjl5Pvh6f5+seREs/1f
CWJMskYLjyqEBlz1qTq7SkOanfhDfcp2td3aJvC71QvQIgURnmr/34cr17KZ66grBwUDWSz1VAWO
v/Oensi0Ej601fSlUD8gXIELDuVqrYxxghXbj+MKStXI5IpOt7ZWFTq+ORq9vcqvV8WYaFrkY1oO
gnrqabTJnsqDXxL0XkChCu1egm37VnOiyoXL4GpdzE0IaG+VgfNbO5mrnOwHh3OmbxYEtgekhBhL
paI6IrGICTVuBsBpVZBEgdVAKt7AGsVR2c0VM0swJCCWZqQq/r52wqGVpHOGaJyKd/HLcKMIh1mo
yegmCMWd2A54kfKNJWC0PYadIC9DnQKzN+c/v7haqjDX0lCR/DNYkKQzetcxdwqHG1NtjMg1KyAd
NPCAHzsr4DnjGwc5S0asB2QwCsUG23oVKKHfTengn418YyLTLRG69u1vjkJvstxvKSgNg3YMaS4b
TnqeH2AeCdanlYGrhE6FvuOmBvBgpdbTRjdiO1lJjb+6L3ZJq2j1woskagngWmS2UQGwpsEkdP8M
wBCd9ANezWiB4XV5sJKiX0oykfvybux+5ptHixfqn3DHGE10vYuNogSVMsrBedyKjr/1N5LTc0rd
t0XWWQasf+aGA4U5+/aXCkNohZ0anIONuh32w07f1HvVBSyTc4hvrzZGEqM9TylHI1a14Fy5Aki5
QMG9LQ/VOqaFgxaj53AjbTH4jocNuA2AGLGMEmNM3237CWL7bfAUrlWaPUnPP6KHcmO6XEz6gl1e
aZPxjVnQToKQ68E5fjj7mDZ3whxvNzqU65ynzVlbV5c1syzGJ5ay6Huxh2UJa3NluKDZ+42EZys5
4jo4CJzAbtEQL4xkPvQX7qRPTSVIMiwrfHiU3rLP3OWtZ44tbpcDLkScLODwWOBqpliJFotKcBZp
7+hbfz2sQf31iDrI/SN1Gw9Ab3gpA7xmznxv7B1F/1yP9So8587kynSyExu0eTvdjjcTVSgOsx26
aKNcv3IE35rGPPkHD2hoDsGDP5tuA5KvGx6A8t/mDwpnvKQkX8ZK3fHoyheO9LUkZrfUQar8pIOk
xu42E/HcwnlTnHqXc+7NW/Qc+mkulzSbzYVZBH0eetO8JAVp08NH9/TLNW3tMLrB0f+BhzHeNcpT
IXOrFWM0AagOeSM8lUANp0VfFCqqXIqBRUHgmAKEWkdHDwtWD5NULUHiH51R1sTzui09mI+Sg5bM
k3q8bxYs3ZkJuBJAoX9FMUF3Hk5GAshNdC6dap+4JU3sj85NSbrGmMJ1X5DxSX40H8uN9s3bNR6H
X7/RQcKbNcv7Dn1WycVeRilu9bLBd/TbZCPhZDR78xnvXyIdncz1HX8Vbnq3fY83yWv0YK0U2qAX
1dhwjWq2zmtPcKUQlsk4MEsTESY+pLAbuyZTTYVj8/brByj3D9UqdD3Hc6J/DeiaO8MwRW1GAcuY
QsEcmTiV807DLLxz5wLdoOwDOu0mj5q2+Fjum88tjZ6LQ/km8Ugzbh3rtVzmBKVJNhezINf/VLfS
TpbwnixyTOzWtV7LYE7NUAQhcFbfpwYd4eSnbnun1OVdEfN9w24b2nDAha8BlI1o9tp+BDlsxhoD
hs6Ztq+jp1H77Y08581S3n0flkshzPVaeFJRtSOEiCt1663Ebf/9Jl+7IQAW7cpb1atqLW0nx1jp
bm7nbr/mlYtukwXMGZvplmdaTE1WGUsZrcZXQCOfnHXw6Q5KR+KY3ncJ836wmryUwNhE0kZRGclV
cu7QyDcWD6mZ0W50hBgzW49Kk//7GxEDoMFUP1s+qN3ZF6NINiLMbFLjc608Dy1tBEDtHL8/Cgo4
wyRHAwTBS8VN3sqrCuSHYNvC+GA7RzdlsdcDUGHl7n0FLJkSMggMCcZ34bGOMaVKTlscRRkq9orW
Rn11slOMTHHirvq8L+m2DIFzPxOKIDHDcFick2ur7SfTzPW+SM/tV/0g7VK69zflL+klOkhPHFFL
hgP0K3on8DQI8nH5WlQRR03RhGV6npJplOmY+8UftW9DgbZojPpjNE1uYBxyM+3RQVW/j/Iw6jTx
vf6gS02OtmnBipDo1ELyq9b0tlxxvm9eKmt2l9/HqCLUo9H3yyY9x/luyMa9BeaMYEILuxjacvI7
x52gahlG15a28hIMAGL0z/c/YVFDOkibAREG8Sw7JFETQ6FPpyQ9F6a2tUBxK9Qg1PzXMsCXPA/s
w0QjJI/MNVekaeujDpyeTbEAaDWSfWrlncWx4KXICHw8xgwhgtPSNMZLoC8DDS1Tmp0ru7MnW0I4
a250WwVE3driwXutc5Adt09jcL0Yf4hRTXh0xlANJh/IpFQVwGqUnUH4OhOBogf+yfksVmvjiRdg
LuwTRBnoMwNAChfm/OcXoYJmdGXReDkwYPSJV19d1tzFjzPrsLzByMaqyM5e3faPllDJ79oYVc9C
0bY0mHeWSGKnm6BYNgrYZFFLGOQMYKxCBx01gVVjplJC6yKZseCBVQecvb19K9GQkgMhrODdDC6K
RSI2njH6hWl0Z7GgJvAlAfq/QC71XPp/GnQdAw5lHftuE8nhCR1/pGwxUrw++21AR0yZ8mxFcCwF
OIdyX/Fo0r7N9/oQ49tQxcJrObCIaMe73hpxEstEF6r+LJTr0pfcwvvZinDR0dEP0Ao+rcesdmKt
JKnhhkK48TrgtjCpMS2JgFkl74P13gh7wFbyxNU1J0jXSfDVYiaw+WiCTQz/d1sdQKUTdgCZTwUB
o54+NiQvHAEVLRGPesW7oIKk8FAWtS16vzIxd4KH8E/arar4px69Wz2pAYe/f6pvr0wNJNHfeHGM
ApVZ3won2kSdpPXnFGgEkumd7ohtIrpqFH7VagmSbNn83bUCj2v5+7Zn9I1iqILGA5SDUNdj7mop
BOFZI5oAAw5vnjZsBtHN/U2eHcf8KIZPigGG7FdreA0FxMsBKSzJKR6Vn/pGFrbpXjxFhh2ZJo0e
QC9V+FSTHoMaSM6NulNNV9Nt6TCGINgeno3RKZzwSbZcTAMiRUWGQ66vupCWyov1R7bs+wq9hdsi
HAAmHGccjAkoPzFBY6bVveFVQn8W4wAAXzAHqY+gcq91aqirYDq0ZYGJ0LbxrFF9p/kn3TiU1UCM
aGU+pAEJYh7WVZldJqvqyy9iTHuo1CEeA68/d2FGJLcv3bh8ii1a+w0trHQ16hh7buNVJN/rGz34
7F69gFTCkybStHkXOhvzBz1zDWM8jIEzGbacHjJwkgi2BOCyt46TEpZDx2bn203Au/1v3lYAr8eM
ZozrwKRt4LaYeyfu42KY5CE+a8T2RmcckLk6p5FoTzyi5JvoiZHEPHjEshGqRdbH58gTtM2AmeO0
mgbT7iXwet23kpvMYhYFXBXaT1C4wRm49jalZ3ZJOU2YUkZsY3Q7CpgM2C55OfLNfTOL0eDPFFyn
Osjor8XUZhslQGBDjAVEPSKklspmw7vVvmvGVwYGMXAd2KZ5IhXo367FSJZcpIZc5+e6GoR15qs5
WGXF0ItXUqnnGs1HA708SaNWqylp24omahKatI/HuCJdKQL7JEyhWdAM86FGmnkjxsR5GNUE7FcR
1tEqatvOfwgFIQjIgJYdiSiKJ5/KQrFgmhg71NFUH+uEFC2mx1AxiHt42cqzUJAK9P4zsYTIc9sp
CxQ6ZUL3EeYgradiNRo8osrbaxjKUIBKRZ0K+DV0dV8rQ1SrrE8tKTkPbrMpHxS7XgVuiCe66OFT
XScDaTm2dBvAMBKZXda7tps6H1F/4xb7Q6hs056GGzi4CVMrBNs7cvHFNxHvfFWi23emogMbB4sW
accqLhQAopBnPDRuX7tAF2OQW+vWndNkr+qu/h2glQFx8P1jc1ugg2C0MqObQcW1AYK6a+VKhemN
Upim59oxiLo9BFTfNM545jjx+fJhDPpKDKPRxAjGtME0snNL05cfpy8eoIy7Dub2qy1QKPgFBHgr
Y9eQ/YPiRIT+e0gjoy7mLhKNbiqKel6HU5IIbsYkDwEAGZSzLUv2cLktzA2jhZNXWym2BSAYF0ty
XZ+oG5P41NhG5N9SZGEoOqwAuQ4e/oA7wWD4ayvoKtGsQmUWZ/dOs5H/1DbpXiuiv/2+v7Cb6IgR
xJhbMEzR2Bdhen4HB83OJ5GTuhxTu31lmWUgaYOTRmEdVn29GMRIeNwZc8hwH6G2zT7en565ddnF
HbqQIl9LicyyRE8ZpKDsIBFXWqO/E9CSl5eCfnGS0SWlATswU0eD5gdvEteiBsmMEyn0s7MQkPd8
AAN85JP1+v7OLFygqO6hxUXEg6mFsP1aSF5ZSqkqLTIp4n0oj9mmI2KzojWHdHPxoF7KmfV6kbG1
CH0FIYOc98kj1oH45yYh25PJawNfUtqlHMak80QZFCuEHO9ZpjXVH/Gg4nBM7SYOhKVdymCsGfM9
27bQm+y88zSCvq7fA4/r8bYqxIhg/JpQGygJtDXUlWzklUgFR/hQ6In39Dprg/XPlyuZtXmxK+LU
KFooYSXRRt+61X5uUtwY1VHNyCl44RVPl26DS2mMQUtSJ1ljjUWhG+EzDgn94mzMrPg7y2HnPyUo
FuqVjsy92ah2tOX8+lJ8cLnvbDdQkWEkJWYDZmd9iwHimqOTh4quf49UIeXb/WPJMwC2JGpUut9V
QZmdR4qAk8xTTUo73UvoleHWBefI/57amLMJxvGuy7tq3hcEAq4ckdgNXcHmWBvnaLJFm6jXB6Ga
YGyNPZww8H1V0dDmzaS5BQBenxy2NpInw9iPMRRXfkWuuvlj7TZoytSc+DSu5Z2M1Or1/lbxlsXE
OH0kaH4xQqAdHv+k++2atyTOsWEJi3MvET1FhIB3lUpr9VdCeS8KPAmMG+iLUmgnEQfTPOwmdyBI
tnlnn3PPsJdZoPpTEmvY/B7sHOWqcrZI0QnnxlyMAf56GHTQXfuzEaRaslF3syWPtNuDJvt3727X
JhU2v+/vOscZ3BD2VP6kppWCQ2MHNLKe986LKJKeqG91QDLK63Lh3J+3mYJS+5IozK7NtTWM4aDF
Z2on24LyVLgU4FyqkHEGvuxLnl98O4N5zodJK3eytXW1A7d6Q2lCOXqcw7L/7nzQxXO9ZX5tqnml
zMcnJh/KLrJ1e/8SP/IO0f07G22912Iar4z6ZoT+UDZUNzVmmq85C7nvRVV2ng8mSQ9yWMH2kKg2
J/Mp2FGHmrzGe64hzGf54srOirrpBdB/nMUvQmp3ohSsj4R31d33CIbKeIQuU6Rs1BFG9RTPnCYF
AvgxoCFVSfeZIT81vtq9sMocXkK3LHfGKqJShSYAxpnGfjX4qE7AezuVfagJZqZz3PWyI/orgdFf
qoW9KOZJdpZO+VGgzVbBQy2PRZ+3DEZ9Uqn1lQgOCETVHyjFu2vl6b618QQwoZSoDyGqJhCQTiQh
GTF/RS/3JfwXQ/tHUSwcw2rRLjOOEHHoTVun04OjZM6WjjyM8qyLWwfwV87sIC4MGuT/iKuyOEON
QHyNbPPxJXE4Z5Oz5zqT5MxTlVQMcJyt2SICOtwGZ1scOEL+S8j2dyGM54yKThsrI4KLcc1VCvyz
QOJVbUcPyZp3POcPvqczxmkmfZUqaYPUMNrvwDntmgrp6I/pkNE1ryq27Dj/ropxnFLZdH2khXjV
276HRD9xlnKL+vmO1/7+PnPiM6sOparF3kj11iCSbEsakR6EB7zdkNStiJMA/XQ8xn9CagxERnTF
cQjLhq6geDxz8AHJy3gEWeu0Imjnx0QM8Ro2EjHWABuBPYzy7rrZAm627UIS4xbQ7dkmhYY3WflP
6dMKJZ2AWPZuOBR0zQm2l8qn83PsP6tiPISRZkkadljViLYXkEDvP6mTrLdfrwqiFJlj+4uJ119h
LGUBamM9ysEQFmyCEy3d+65o0dld/DrjIczSyj04iOz8+jEF5Jj+Ot3//UX3gFLoTLkwF9+ZbSmB
CgYDBMJfe7DtdD2+RClBZHVfyPwjN3t/IYTZj6Ioq0IaEOeYK1ykqxf0fPxvEhQm+K0EtCAFPkLs
4H0iGKCCHnZxzQkPFzf67yrYKcOgPv2/qPe4euZY7OIuX/w046TlMQSOs4aC5Nd+pWEggbrm7DNP
gnJ90xRNYcVoboUrA7aucU7e8X9cAuOWPaDcgJGBgOSpo73tcFPoZV91oSTGG4MhrR8DA6YKop3j
z5w+9ba4ryhnHRxbZZ+7EqsC1ZQKKePz+0/rExHm7//pMLAuN7CERmplCAjO0zpe7XO3Wt2XsHht
XSiKOdPj2KS5hiekc7LxX0RMhOPcW8u3/YUA5jybeSGUyZwnqavXylZ2ZjD7DMyd5ZxqzkJY12qo
/RTFJY5F+YDJuueM8jLzhc0G3EjDiCKAnkQgCq9PRVp6SCgaJUfYgswcc3pckvk8i1pS15WUeZkX
UV6BlnIL/8DTpqO4PyWywQALPNWMvPB+4YxfyZn//EKOlJfZIM6rQf6/mRU28mx3YUM0gJsAoQdx
ji6xKPpYVTBrUddyZOKunADOOpScLV+qYV2JYJQFln6wrQgQ4X20Tv/6WLj1S+GItvRK498B4Zz2
hevvShqjMqvIpakp9Pz87h1csaQqGDQwU4BWf+4fSZ4c5khWstk3ST3LAcYcM7MfqPfAS7x4MphT
iTtE0PQOmhupvvKeUWm0gZ2vSHm+v5aFe/BSZ2ylOW6M3ohnOWBPJnnHLSYsVEU0CSjfGRgKOB07
M9dqekkSJugqfO2dmpiYnk0UxIv8479UyLoSxajME3rwt8kQpaEL1kDS4gaYag4LCJyRiG+8gs/i
Dv1d2fcNd3FA60hp42hemUYsV6AdxXzyL871suxtLoQwEaOs+kPbDhASk2izG53pAXWSF04sxJXC
RCyj1lhGIEJK6airQ7wrqf8ifb2MbxxBPJUxcctQTDFgEt8qaz+ltX5yso+v+/Z8i7YCCQyQ1yIa
NcF2joEF134z76W+6g11TpG9Q/xQbMZt+uCtzp4dHsIDoBD7H8PruM9t4CCc+7K/f5sJja9kMzeQ
D7iyiJF/KGYENPld2aFdY4yLXQWr1PHVdQuW9xKd/FW/7WxAwTFHplOo6IwUnCHDjzyduULCHdo0
1K90azjlVnGTnJgVSQ/mQd7GmLv3p4xJFZH0Z6VgQguJ3vt95tu+t279lCqHJMXgyLX46ZkrTM5T
38yYBsMnUIdhdW6mVZdhgsmm0Unnc95FFy5fsFpo6K1E2wIwP0zM3mUZCMArCdmvZBe7SSMvoc2J
VHgimLPQGUhtFaufa+IydfX954nXeLEUlV6tgjkIiiDro9yI2TmvyHvpyFTxSaZBj8+83t4lb3Ul
ijkLLSY3mnqF1dROtCkS+g42xIqWCZ3fXYxNyrkbF/z8lTjmWFiBDM78FOJ24h9AoaQf901/yYVc
/T5j+qqpJs0ExOh5esQrvwFEV0Azsn7N1/LxvqiFwOhKEhNTlEAuKL4ESeNKpod6Zf5a/28CmDBC
jbUqUvRpfkQS6U/9qeIsYMELXi2ACR8Gqc6zLMJRQWl4ozpVQj7XX5zt5p2V+RsuLqeyD+W+jWHI
IXru3LF1RmXNqzfd3wigBq9lYEJupecGZLRfh3yl2sWrx0Hi39cUyLmvJcTK1JieiJ3wXnLSnXuL
0NymnDuWtwzmzHuljunCJZax61Cof+n/LSfZzJrxj2O86cBJpHpQShGvKTk5hCSyj5jpyevE4C2B
Odxg0c/8oR5R9xHxKJnYmFfM6epbyBWuVsEcb0/I9F5KZvcRboETdmUe7JzjQHT21WmIw1r2PEgQ
duL2ML+agEprcF98m9f7ev9s6CJzvkXU6KfawI6UJTEJ9YFEKNdc/z5bPxMLXGmMOeVFbmhK3GBP
3pFbybjlDVrujdctJ6S679d1lmgGLWi5kqlYzHnTEF4SwtEUG+LCqlUrSvDjYme7E0n/hIem5BaT
OZr6towLX5WnqVr3AfxhTxX3Y+6r1En4FPHSXY4z+X5yvxDjqUageTkMTCOuK57o79zhON1FCRj8
BboPFSMabnId3QQ/QqfgkBhAU+UT0Z5J/5sTBS1hq9GX8VcK49rrTJlC35JxUNYGsetkXaL64GKI
rg3C7Jx4eNzuViJAxTkCi/hBX60btOK3b1/Op/i45dVRF13P369hTQSxeKgIItYck/yjtH8AX83R
6qIRXkhgLoFcznO/9CChaYhFhaddj+N6/8Zf9G4XIpgrAM2QRSZnEPGKbdMhJffIfQm8RTDRXoTH
IUFtYONJZbshMfeBTgrKMQ2O/X2/pFxYeNIGpdz3EKKRoCM1Mg/r0UVbTH6+vxieHOYyUFuzDssG
6hrpRzW5FpoiqKO93BfC0xgT5lWDGdY6duW8q/bu/yPtupZjN5LsDy0i4M1rwXSjLclu2hcEeUnC
u4bH1+8BZ3YIFjFdsVehkBQKSZ2oqqzMrDTnoDfRujxcGOkplu5SjiBsuz7OO4jQjk67jdYsy8ZS
q2mJs/OoVC03ygrngUFj0BkDXPh0fY9YAihTYGQj6tqw/+fx9KTcNQ6zr3rRNH9fjK/H9mwFctQH
cTpB1AN73zXIU3zoCcqaycZ3rq+EcRRfg4IzQU0vYaCXg6DsT06OuOnhO+OOf7Hj/nLIs7VQl7zi
mkZtBJx2adeW4PCmgroS+PtQaA4xU9peTO3WvpDTO6sZnqHJNKGfIgfNNAM5baJgVRF53HREeb++
f4wrSWOEg0OpGIoSMiK3s/WHP8JKW40f/8y+fFXAZ4fU641RZBqEdKaSA3bLEszny+EfCqHuveSV
QwLYFdz78gEG7JC6GLoyWe05S1XluRelpw3hYOuhnRTO6o0VxmFb063P5VPsyG9bec0S9xttYXoF
zJSPMgVR5bVdW0H5ntqdoNrhbn/GFOJN3GO6uN9ID6bZ9xbWKcT2J6ZH/zKzMfsAylREjZ8oAAKY
lHDvr/2NfNLJSbP0v3mxfYuhS7dy23dZMDnrJ361Hb6aVDBJmL9d1/blPM1MDBUTjIGWFaWH0+vh
GtAH9/7qmdmKcaeWqhfzQ/uKxGb6zsNYDFqAPUMvaWeDvsgDISeQTAHKI+4jUsB6sLBjmCujAoXQ
CzUMx2EDrTojeURekUcLnTXIT/7hFso/nVPQReUgh9hCvErT+3D1+JqZ2g0ro8awfXRNLuE5T0sF
5avltye+29r83T9cCGUwME7Zp0oPEft07TjRe1Y5ZvJ0XcjiMjDIOHXWgBWaHuEFs3vZX3IdkQJA
nZ9zgMep6/BvDN9MBnVDizhUOSGBDDAfgTzeFDby07BlJVEXHcW3lF8evVQUFKzVKXaLnqVb9OFP
zb4aYy3Lr/mZGOqCqjrQJzTEb2drMIMbg4C4mwib+rC+fi5fHS2/nPpMDuXUwdyg+3UOOXGxApXq
i0cm1DFi2sDQdDeH6ryNXM7RNxXR8CIqANSLiWrGE3w5lTv7COrO5sAKVYtwWqyYb/1bEAipJ/iQ
x4Bwq9Ri+ZJlEzETR93cMfAw8DpAUbZ7EdOyltBOTTLiirWsxeBvJocK88M079K80qanHSoT5Km1
/M34+Xn9BBk3i6ZyvaRtEvo8hGAMrXzYih3BywjDKNelTDbgmprQkX5vBB7Am9GSA6Ah0oGK5q9i
/dlmTeuc+YohS4OhbCdFVIlsYbj5/Z+tgLIOoVhjvKnD7/eYBTlkzLaG6aJc2SHacWMIfBhiBTv0
VaZ13nw7dM3XyGahISxNNgDm4T+mlG68CjoRWTEOC5n6GkTzOBJ0/YLujdn/z9As2nu3verlno8V
pQTAz2ZDgtuHBkPC3DG4KdwLv2pRFcbYjna+flIMC0vPvnN6l01l6OkVbpy4Y3sGXoCjBhZDpReX
B7CxqdcPTeb0PmL+7AL7asDoNA/1NnbvY4tpxRctwEwGZV2HLoy5roOMrbrKdvxGsHoySObr370z
dczvAq8S0FE0+gFgs+LQBxE5zuohOQNw+cEnITBT4JquH87iO3MmiLJpaps2VclHkyANfC6YDmS1
GS8r+EwEFY+AyXkUkjGe2pAERKeDXZkfvQlfbgWElWVe1LWZLMqu9XU/gGML+9bG5gGofnhBhJbB
ihmWPc5MDGXcjFEfCy2CmKfRGnc36rHZ3eaMNN/yvoG1E1P80GbQFfy0oFU7DiCCyKZWh9bJX7tX
xKVmZQ05kR3RYqrcFIH8Mnjf4rRJ92cGu4pAF8bxRY7H7OgMD0ApJDej6T0JNsPDLe/eTBIVC5VG
ZrSRAkk8GLGPgSWDlynFgljKsKjbMznUbQXlasNJoI48W6Be4ODnOEaNf3ElGjo0QAgyjajTRf6m
k9u4Sy9QN6BJquYUd0zpZnYn+5K/nguitizzvF5NvXq6pvEhBGNWe7Hq3VtPSkv8A42oduW5Nv/m
oOZSqQ3kudqTxwEbKJHxKcW7sgbIfIucEEvQ9EO07s0FUQFjL7RcP6RNftaQF0yeZbMidxkZ7cuh
2DBShIvXai6LihaTiPezusSZ1Q4iuMEWplvlVFYBa8EirVgyR3NZlHVVhgZKqOLY2gktd41JjtwC
XL913YYLLO2Y/v3s6mqVZIDYG2IK1Dsn1GHgmh7BVAGVb83aBguZDzPIhIVjiaWMLXpkBa02qslA
jc7FBcihJb/KNnqXazs59C/Cg8rmt1+61PMtpUxvnKB9OQaeIW7CmJPmYbA1R3OMp+41MH0UyjTd
5BU7vWGOGjEVh7LHYSv1unLBci/YZQywmcUWEDLAji1WTDCKSQn/+4X4xawipYkqJvKkOI44Iafv
HGGnmqlik+HE0p6loOZ7RwG29FN78MyOuBpjMlDS5F20ffKnsxrX294ytHT6nWtroqxJ1xVdrSaQ
AxSit9QOnI/azg4iSCSYMTVrSZQ9Mca48LscokZHRvkfBEMobGfoemQGN9MvXVsUZU0UThb5oMRB
aXpElK51JOljkG8NFB8z3rogrr5Yarvu6pXRvJZF+/+GrUYeFYSp8heOGsCNKaVMtDC8BNUwNV1q
qAlJcKZ2gRd/Zl4/veVr9x85X55wZmIQcSuc33zJqV46R7Cz1V/0jwI2EwhZAFDXMeBELYXTZa5O
tH7SQ8w+TmfG7ZVXNovhkh6C81VDrZ4XMRZGWRC/M7jKB9Yt0Ap408mgHTfK6j523q/v2KK9mMuh
1qMI1RC0GuQAR/8PqHZJ6A6OsRJQfPYtVq//1wHQijiTRh9QH8py6omQBlJh8tZv/4wPGxZa0lfV
5JoQylSMXncpg8ksdaCoS4n0B885Sx0IsIys491oOXi93viuLNv9Z7TeGC6LrWWxTDFfJmVEkpAX
05bHF4ztRsm399tb/9AQnhw6F2GXztD6JQ83l0bZEW9sYo0bIU0B6gASGc1T/XpdS5bu1VwCZT96
eeihpHAq/it669rA1NzrAn5zLsNCzCVQMYgmDnytVFjDxRInUJvRytAHrhHFTcnT3r8NzYR0zo3s
W/29bb1uMvOTZSWXnubzT6Dik4bTjNFXppALeAMxErki+WRhu7NkUMGIFqbgcplCrebBLezafvUt
1jIW85rzdVCWo6yyetCVL3XQwH56Rhex7Vktuk3u+a1xc/3gWAuizEeQ8EKeTuZDOjqTmN4cUPi4
LmP6jSv3mU5+137uVUMNP4lEkPgqkxTUbeBWYEQYDB2na9niMIphH0JKB7UDuPMYmIfPf7YQyixk
cl/pHIfNskIEuyQ2RzNGxxSrr3DRHgAvUlcBXSgr9JPciAohz1s+P79IzujGN/L6+jKExa36FkA/
wgsOZM5hOWIdWWA76kY1e4BARETMyQVe/ZBdTCZd2mRifinBTCZl1CMp8SOthN8FIryZExXD2lN0
q1qtyTtmefyna6TOSizz4hKn2ETE77LJgRRRvE+c2FTPrfka2JzLTwOu7YqhhcseEuD6oog7LEm0
srddIQFsU0DaYdVa0XNlBjzJz5uoZ9Y/lsJPQNv+RxK1o5wMYzRIkKSI0PjaUci+z61x1YjMcSKW
KGozO03NeyEQJw/lRFa8320Aoc+uwk4/81tHvldEOULA+YZ6KuHMqniNdDG4n2Ui/xFssxsdln6w
ZFEuEQFtVkQJljQ6LRDHowCQcpJZHW9DjKiwckSLNe35WVHuseqULAWSJkZ9gMAk2enOuCARUK+m
VwlaBrf5GuUyM1hdv+iLhnemIZRHBCprn/MtpEr6qqoeiuZGr1fKPZ/c842T8uS6tMXqI9KV4PsC
5jKS49SWxoXGc3ws4ZVydB2023X7XY/usb+p2M7FUHsJCrwC0Iby9DY3SCMTYVu8qG+sezzdnt+6
+L0Yau/iGtDxgo/FoKevJMHTNAy684j2AHTD6/u2fErfkqiYogHl71gZePTwdmp/JGQ3PSFZMSbz
cKZAYPa0uhhF45fT4VjJbp9ZQNiHp5ds1rVa9l3fi6HjCU+TOTWAmOzGcnqrsav70uVP/WtHIvNi
NYz09fTVV06Jrp9xCSgncg+3+GnMSHEo0N2ZMTGmvmz2LykyOMyBdjrRTE/mcbZ3Agfw0aCExk1Q
eoLzFFrmQxOa8VpaB454Rme+294ltsdSwkXNmMmlLDzaH2S1SCD3gorGS3l/U97cXte9xf2bSaAM
e4EuxkipIGHr7TF8aMKuM06ItQbKpg8gvUe5DBLAupKu/UPvAR7u2FVrv/ub6V2kyL/PiTJASnbx
h5KHLAzwWcIdT7LVLWvacLIuP3UBIN4yZsQFcF5pvybuZNmvk9yQm7Plstzs9HnXfvrncV8/2N8h
3s/PpA5WGZsh8EepAaJK5aT7zjFZBVfWRlAH2wECuvNlbMTb3Q2rL5X129RBqn2dqo2G305NJk/Y
wvvq59bQ/sM3uAZg2s1Zsu4qC3A99s6H8z29nx6un8HCzMBPSZQPKWAJuXbaopi4QC3uyBYG46Ra
xDFPd9lq+2LhvtmWjdFDm9ER+FWIvqZMlFfxMFEZX1oowN556e7De91OzQ+AT++t9ngXWKB7d811
eLLNxjqtD6nlmb5juO/Xd4B1jpTTAWtsxLcXfIRzh9wow2/+djU/d5dyNU2rD/yg48d78sG65Qtp
tfmP/5qy0xtFqXxfac4Psc0d0lXxlhBguEf3FsdiULt+7elxu3+y4eC7/OmpRMEbL4o4bfgN4yhZ
X0ld95KrPC8socv/+JcnyTPv2o6NZHiTqQJ2NKux87oCqjRs48DxadgN+GqFEMLIii/kKX/qCHW9
szitQ2PSEaDf31WGLeb3t8ld7SClbO3edw1wQ4ftTnqoFVPbB29BT6JdxILiF6cj/e8X/ddcXSd4
g6ZPdwxk1qZEYrAuOrspr12RbF06T/cDWa3tz3+oDtTNHjQtazkeG9sTk/HTEkvVqIvdF2j8jFX8
Nh5lcUni23y1sY+7gdyZ1m1DdutX8/3UbM2VNWG7baTIKllxLOMTqDz39Tv5m25J/6EnX6H5TMHD
QMA4x4j1bF8aggp3ZDl7z70QkdgfYAG4Lg08e9cV4su0zcR1ojFqXQK1LIlrGcTtLe4tJu8xSqbV
miPuxcFYYUryksiyFR/2aJBRXM52A2frDkhviz6R3o7K4anOzEbcnnuA+oMtN7X3CuF9Utp+Ya/H
dbN6qlZHnbelP+qtAHa3lQwK35Wxk8CnRwKdhCCf7DclkC2IvhfugApC/ABtqYnbJKS+UT8FdFG6
gF/AfzBa4bYHUyeov1bJ7vFTilCi1w8XSzhVmRXdtB4oPO6yXVHb+YPm5GaNz+X+6K9K9NUREWWk
W0kOuEUrM995SC6lKwF8H/ubfMJL+9jzbu2sCufDIAomXF1UzEx+U9r7DkLDeN1bUYOaNlIayhtv
j9v+WJL2dNTtwEQiG0xkqhlYhRPp5MktCQim4c1ysz+ih9fhauI6ygqaaqQmnqMmYIMl8rpbrYEF
caetQtvWbGSk98atvy0ylDFu9U1qA9qzcwqUzpM3BQx6IxmsXjCND20runJNlBQV38NNYOU9cdVw
6ptSt0jQ3dag1+w8613BdIZOys7cvfJv6WrzWG4PpaU8HMXWbskJ9GmZlQLvSXI569bbFPfaWSkI
EFcBaQzSIJtDaLwC4LCAuoZ6aDtrWPO222zu87e0MpVVYJl6A9yY0NEO8H12bWoFkLww14YWDegI
yATiEdk7z7WL9akjEjBxs8/3zhKP6/f77lGRCAk2lroZXP0OAxcbdMuuyeVD7chqo0L5R47Ue5Nk
iDxMGabrDyiazppEnAuoK6IPzTTc6IBWlyOxTxeS2KUVW0D6asFx/NiaLXicNrH12QiAgVpfiLuR
9uZ4ewgdngh3l/sAFvCMwBfn0R4OLv5npyNFj01D5qrFt1i+id1fq+8HBZ1Bpo4fxU5w5lNgZW/j
ygE6e4Z/FOxtShxwLT1yKPa/e3b+1gHiOkFzrkw6KyxsI7EP60cz+ZBXx3x7aEysFIASGkrCqxD8
KOdiZdwIwjYhjRXff8DLDdD8nbcDeGyxf8egKJEL8s6vRVKtR83ZrJJNTu6Mdz8jwWdoDU+ec6/d
gLK6uG9Qc93kGDm2cNF40tvI16+JtNq4XGZ5PrQysBsz26PgvTKV99fYBHqsdDfB/mwaq6pMsk4I
tvYPMqGce0hqMhyrbWJfYkLWrl0CJN6wMDPt2+INh3gnPhZkPZge9uYTtgp4pKTe3r8/pceH1Olv
g330amW9M655XIYm2W9UrP+6QVtyswqAjGRNlmQM+dLmUw0ijeNCr0UPruTg6vfkJTxMDRmJVadE
P6rOBANvuDiqTYi+b4Y7YsqnYiphrKRLIhst4COF1BS24fnshMDTbxz0Dt3kboHIWboxYEazPeMF
8bU2yrn/WDsVdalpEPGZDtnlQF7OBlAMQtMjyFKur2/yQnMPJhBmmzw5xJnT4Hlfwzg4156frNDe
A/VGOpRPuCwK6Hw1do3rd3btpzjqDebrdTKqF5xpUZDHZ+EhIlvBwQVgLWsh/sOyJFCqSKKkAqLu
57LEog3E1vO7s0FQ7c94BxYSo/T5DXrdI+BhlTdMBLmFCsC0tm+Z1FbGZdSkvg6ZQHbPArhBcLuE
zmfHWBsrRPm5tOvHz/ot6pN7KRejtkCEYt0xvvJ3+udn7EMddOBXwgV0blMAbpDYVg4KgPs7kjPE
iCw5VCwOCLKcqxLIeXIAqEbI/siZL/uzb8PVkTXIlh62Nk9OD2sWvuKChs3yQepXrW12cfy4KoV0
er2gmMV6vbAiYXoAStP7ouOm58vDtnWcwDpH6CPJyOMZAYhzR9a2q6w2DwExARX/Ppgb32K1y3z1
gFMW6Mf6qGDck8WkrHus78my9nfvx+O6JM8ILZ1tTlIbTZSOAz3PzW279SxQTQH/zSfWiOKo+bm6
7U37ZG/k7QmugdyE1t0nnLW7+Vh/HHh4qEeJ7PcBQrC1bl/X6K9J0ivfTdfhOKOtANiAKFhwjp61
d/dWh099cZR1hWcDhtVSRyI7MBjmR1YFn3Gbvt4DM5WIRgFk1FPaJzVtlrrJv0txPy7U13Nw9uNq
F2R9OT0mrLNP9u600yvTfjujJSYgCNMyq7Gs9xBvwQE5nSlaUywToZVK8HRi5Ha/YPyvbfJPG/Q/
UqEmXCziY8C7YLlPd4/+rew+rfaWW5r6TU3s9cokJ/wdkzNoK1BtGx9ortYnkGwCJmPN0lbGZaQr
UFyg6Wo7HToQFVmueFoLvVYD6X8JZKkYmfjlSoLBT+sUpLl4sFwEhEHdk77GmChnVVvWKS9Zs7ks
yh4rAfrKAGnXwmqGdrv+45HTdJbXr8hScAGq6u8VUbZ58MI07lUFCE/mPr57S83kFdMMTAT4BQgA
eMOZHMo2G4le5YYCORoefJ39Ir1dQAkCtNsMwOUcWvLBckrs+8+Lc32BrF2kUqBNFaHCm3ztIm/7
Lxp8z0nrCKspjiVG/xljBJExjGGB5VmJR6SUeH9SKEWCG3h9OYuZHgzqgENUNL5Y/n4KUgItzr1e
R4y2FzC8BX9wWXN4cQZoDrrgFZFavtOtNTf5mBAWSsZlX6oozKVTd10opGIIy0l6c3dXuZn9fn15
iynXuQBK6YekugiVBAFC6qSDlWu26JnPvstXtvEweBaOjkVc9F9kAh9SEzUBXOfU2fGjF3ODgUu9
NwBPpG4iJMZre7TN7P6vVvctifKjHNhaGynC6izvIRqtysLjNbaaNY8D4xiZycUU0DTr9+9l0c4P
EOLZpQ2xrMJSSAfOSYF4Lo9JJUD4a0AlIozFLTmlubyflav/ieV+9FMBi0uex7VyWJkiCrHBxj9d
l7P0FIMl+V4X/RTzgsqTQzyHkEjJ17IltQ5nF1u0UojbFARdyd5DXIF3/SZCDV09lBphGZWl8P7H
N1D3IAD7SxVMBzkgYRTb9VrfCfapfPvHm0rdBy/iOEyn4xAHcOhgfgRUOs69fviLSf7JPH9vKuUG
IlEsjXb4WtCEYpcCaKFzwK61Yq5ouk2/Xei3JMoRhKouD0mPFU18oQags1qMp2N67jBNz3mIlSLk
KUIMVDIlsxSUcgUZz10MQ5juuQPoyhvV4lY+JAo31xV02RV8L5AyJ5EcZFzg4+mXYmYkXiXAXH4N
md1E4qRi1/aRsiWNpBugXMKJybcdMqrg/DUBIIwCY4HA1jA9JwTU6KqF9dwke871j9Wa1c/HOEq6
8SLhqlT0ZPjWwazumwaYMapfWGpgt97n/3tPgW+ryqKIwAsgt9TRpd1QXHIOi22dpwogYRdMHpxY
vnU5/zGTQp2c2hjj6IMN/PxgkMCMe9IDsdUnlSWiSSaxQ8c/DW9MqQsH+WNt1EHKaSLJqQy1bJ2v
mBJvVcFGLtLZMJk3Fg5sJurXrE/liaFfTncvJTxmYxVbtE6sFlyJJYTyA4Kqlr4PkEcMVxjb7DlD
nqxey3Z5a9yNt4k+jTCj380sEKjk68/LrbjewXpnZHOPHKllYQTVAnqNxa8NZpP9UhT6YwNo35Gn
Q5ZNJ4y95nWzNA308rx5u5uPYvtYoAOQqOuBcO7goYp2XYWXfIYioBnUkDE8A/p3Snam8H4cRbAL
g4lZQG+3ey2Y4eHXhDtlFX4IoRxT2kUd+kEhpLTTg3GQj829v1HdcqXY4W2Mmd7JJx4ye73tkQr/
bNCQ9ZndckihkwGDFqzkxdLz4sf3UP7LiJW+rDR8z8XZizYvk1Vvt4caDVqs8XLm/lIuLOW0olEr
iLK8qQ4TAwP5/mQ8s15MC+b9x4oo/8Wj3zZRAojZv/mbGx0q0xHVvq4ri1dopiqUuRObki/lATKK
G293sWXnFm94RijPWgdl7GJViHy+RvZ1H92E9h9udcET7G987o/doowbxnjE6MJjJaVd2bnd2GjC
hntP2YTKS2H8XBTd0J74Qq/A8XZnzCgTbSttfZTcDrlT3xd71rqWkh4/hFFGzhjRCy1z2D3hKDzx
MCR7V0P1U7AcDBu+yJth728SS4U9sZ4b18xelXVucubOlmQC0+YRs3Q3wV5CHQpFMNtzDpt1+3xd
i5bSXz8+krY4QSsWybQjeo9hhcdQQvELs85a5+TtOlBXjURyyQovK2DGR8IxHMiomMFoXngzSW0v
QvEIjfNDYUeBFY2bS3FblSu+ODE+c/qMKzZLo2xWhJ1U6xplB970Nsqjv+2/Kp8rm98CIHgdERMb
9PZeAhAldB4YwpevmqpJGLKQwV5DHWSvqoOSBzjIwexen1Cr7EiNgnlmhZtun+io741mMRI7PMtH
eK4G/zYm3dawCovxJZOkX9sADlgVYY4u/qLL5EVO8jkwSyIwjlokygWUwVG9/Sjdm34dYpTpGbW3
U0TkLabgLNZQ07Kl/i7+8JSlzqSLZwQtnlVSY8YfIB5NXVzSE2OVi1ZnJoUy0n5cqELmY7t58/LO
mfEzsvIsXNxlTzATQpnoBJBQoh5BCCKJBxVDOiFeg92ZJ7fXj2whGzKvl9Fo1g1f8he5gBxgDt+J
JwkvwPV1CctGbbYUykqPl1RP60k94dTa48dzss4tRmzN3C7KRksKRnsvGWQMYM4Q1sW23VTvZrRi
8SAsXrXvtXx9xyxr7QctamZfGgbt7l3uTnVa5Kiu79iy0VM0SVaRIJORo8U1m0kJZT7MmiLukDYF
toj3YMSmtEWvCMJq3UnW5vP0HhPRnSUjS6A8XFbvDBVfDjJnX0DpuBwkfj1KQXd+6jMCKEF/024N
dC5MY3UR4bfZXj8AhxLMy9mK+ZpYNKYz4ZTuD4Ykc30M4X2DIW03I97OJq1tM4z2Ulsr+p81VZFB
fGoYMrXIMAoaKVAuHe6YjE6FNsSZAkzD7DNwse3DtbwpiTJa9WMTkeoMFsFtUcJs8RHAItXH+IS/
rgtW19iidZl9FLV4lHq0UU1axE3gbEpiUz7fA/C/eryuYssXRhckDLgIsiR8cdHMVAxcM1mYgEDk
PGxGVJKezXtmoWHavl/OQIcb4HkV0wY01bkHUoQ+8PppJdmT+rKVb5Oj6vZ3fUoycPW+3LIaaZfy
CQpG4iUcJ/JAskYdaI75dYXzku4cfsYPE+/slFkOzZ3z+OeAKo5PtL1wO6Lv5hSsiogwtnTy8fR6
ASqKOoQuqookURHvkPN5H/FpB1M6YL7ico5tYFbueJC39qsTa1JZmIzANXGUWQ1zoQj1uOwANwNu
iPLg9IDw99B9ZXIrhQWH9lXr+yVNBK+Comm4LjR2j59dujLToS8Xq3eic52avmaqkJasbXP3/Dwi
GMyfeUxEvzO2dUmNxJlkKrqpvdHLw7bq/gWLj46q3ZTZAAXuu+iIpESGj+ESl27gXCAVcvqD5OVc
g6UGHtlLu4QoCeGdmmXkl6wcVNWQNG3SGpVSlzYex+QCAHF0s+lEAh1gmZmVfJsW4DDmX3vdUTnD
xKidaQDrKT94yXPKrQftNQpE0habXEB7Y9a2RM3XQoBhfp7xgQuzfgparL8/kFKwSsxDqZhuE66S
5sQbn/j7Dw+QGc++ya+Tkg37uRSMzCVSXlyNslbSfey8BOS7cpNUsMqVNHUhct6TqrqHcW+gIBSY
LWJ84FEwUW2X4lcRNpE3VNVQVI36gCDkJG2I8AEK8Cp3dwaGCnrzwDHzuMuW6luQPuV5Z+ZX7y7D
WE869gBkdwxFPcVEtg0nOwnALt/I0ATr8CpuC7PJSLQxbuo9K8e1VIXD8f5nrfSrQWrFNuZLfMJ2
wjNv3e6j3BeP2XZcpe4rpkhBb7+2I3sdrbwDK5G0FEaJsqpiulLQxF+AuGPiiUlSDHhSl1PWDL1+
zH6WheFwqO9MBnWWsp6gBy+HjH19k8XmlEvZIHBZ3SMvSdBCw1mslMfyjfkWSZerPKEsuqEbOxSi
lW2KV9jULGvfALA92HOW4JZvzMLfotOZiaSso+fFxeBFcLLWRGtW3YKxG5hjGDWG1rDBYBalKRJI
UhVVNmSd2lN+TFqwlMhw6a4T8mZmAf5IPXa7+iXaDIzkzuJrDrny/xNGuxyvSYGfUkHYg4ZcC2rD
AuibRAATJaxIcDFrPhdF7aIaJjGwasXu7K3qdwBIBQdRc6vcwR+lHaAc198rqxFpx65hVFqWSpxg
z/1eJeVtjCYZ1C6F6NrRyDES7bom6JNIbmv0ZKArnBUkLUZ+c4HTGc9MT5qVaQy+kinHFAlIMcLA
AWaNcGhd/BvPragToZ+ka6JKhbIx3mRDaihTAAgoE7RTTW+I3vwjWuvAZvcVLD40ESjIIt5g+FOh
tFOKVY4DAg2sSi+hEVhvuHYk/CUej2oKDmTSNrlRW0WqAYS09cqwJHVyES4gQtQb1fYasf6UOE34
c30bpEnsr9AJI7f6xJJsiF8tf7MN58eYy4Uu7s8JnmyyKTRPg7hJJNI3HTGC3NGBKZO88ABgFTBZ
o99F458mJqV0m6BElDwpr0aCnnalfEuEWzEj4vCI1J1dXfa59JmKpZmgLVN8iwsS82gMJ3FmqpfV
ULmAatBURkV+0XADIAdRNjChDHotuRLxWidF/RmUg5H60Z6yHLCkr/FJur++a8uH+S2JLsyVmuBf
RBGSItcA/DcmMfy3od/E4MLC6b2EwSpCVqtzGWIXCqwKqnP/t8CvccTZYU3Rmg9wsh6jjgJ67FCn
k8xNzcz0L0U6E20yWjUM8LNqVGwV9dLIc6ghn0MQmY6H6oaVC/t6bdBaN5dAXQZd4vIY4zP9WcvR
r8p5RB3swb5kGAcJN+OuN0jrZsdCNpUnMXCTYOUVmGsBOUtImn4NeLbKFCWLl0At2u155NMiaOto
DoWr+ytuAxLIVj0kutUUa4P5lFqKjWETJV6SBXRUKbRRlDo+Tgs40ouVfu5bzlTdAnwrtll8tHt2
2Lek1XNxlEkcM7m7cHI32eDp5bY/Z4AE0+zHqS6i258nJE2ZSY4lDZjLpHI8g6f0FTrVO/CmI494
BBpYDn4X1U0B3rGLrdxC7LdWWJA8i4HnXCz1RM6KJg3HEWJzYFkDD+IICAWYIiJ3iO5la4qM+HWH
hsZym28vVrTPbVQ5GemlJYs4JV3QA6ZqoA+ndDNXGi/VK35qL3hLLM0ezddkxZq3WMxhzaTQubos
wiPOL6UOV7kkb0eOoIRigqqvJvUp3kVbrWSNWCwGgHORVByR12ICiCgsbLDlj/FsOS9Wu5Mt/6Zd
yev4T2AzrNVSPDaXR92Tnst4dHJC3r4Av1JYmB/jIQbRNwoy0/vsnZX+XHqLK0ByEgRcTB7E3D9j
h5qLi3RoEZLJrZdYgYYXah/WicmNgG+8vrZlHfkWRT2Pu8HjRaHRkfJeSU+VQkrN0jCkxQHMV3RG
mSFt0d0ogDiUNYBH62ih+bkyv1ZDL5CxMguhbXWXbzwL7uVO3UbM/sDlTfwWRdn+ph04oYsQFg1g
2+zdoSSehe4ClNAy26pOnIumAZaiLD1s58ujbhxfjn2IBufpYcubzcG3/zTWiNaJjFm+lycdoB3P
TBT9CLqUXSVxEkQlKfSiNgU5sBLVFNCHNW7ixiqyxE7e+3Sf56HZNFZtd+NTpI+kAwZZtpHkvdFZ
nYcM4SasXMX3ocrmpXG8xjReGuOc5FtPtdvkTx08VcXeCN5HAJhk6yF2AmCM+XaOl9fFU3adfOSr
Q9SvvYRBZ7r4tkSnpSZohiJLQAn6qS1IHOt6AhTm89P2hVfNHB2dtnlrWJ8FxucsZpPSV9RB7+lc
HnV8Hi/lVSt5PbC5B3RBGsAeeUBpz3Lv3DvNvLEfn7WBmIqZrDf1CvgkoE72j5hFeL9+J7+Crl/f
gd4PtNmJkqLJ1HfkMehuM70bzk9PyFmMAFAFrt+4RqtCj7ERsiP2a4RugnZ1Ksxi9QlmcdQit7fX
v4Ly1kB4F2UAkQK8hFdVRdQoo4dO6GSIOyXaFRri39bESZjjg9ZLJE1HUxwN87o8SqH/LQ9wLALI
EiRI/XnYQ9XrtQ+OgZ0R3wNY1omijY4cVKMz1kXZhX/JkbC7OphfdUWmTVBYeb4+GNGOkz8DDpEV
OlxrkWOYgkUpgF83VB2FJV6Rf67Gl+Oubuss3uVVsleaD6DZOf74cX3LqODmX0uZCZk+YhZFD2Va
ls1YxDsZ475D+cljZFu+GVMr6y4Myz1970wlf4miXBLHpWVf9VgPoIVBYdrwOUMA5Yh+CaCOJavi
sAHlQ7xTu/8l7cuaG9d1bn+RqkjNetVgO46cqTs95EXVQ6KZkqhZv/5byr7ntM3omtX7dD+myhBI
EASBhQXtKwULHihdgonrNxYeXgnRb+xoCtLM4u71Ndw0u7M1FHxMNFXOFDMoFrfR787KXSOdfi+m
crsQrZGYuJgA+UdJA0ZHLAtPddHGORiCrBiTjcOhC/TkkUweMR9YubOHexb/sCnyEMvJshK3Nk8x
+RaXaE5TRm8qZDODN83z7EOECMqoHXXUR3xInWYeVZ9VM3frZX99aTdtBjUpy7TwJocXvzRPJ6+r
MR5gnjTGABeMdEoKU2I1m7t3JkLYvXkZZlMZYDVxm9xx0/At3u4SS/9dtqZk8zaX7EyU4JSjptLH
YdUmbd9IDeqw5LW2gusrti3D0ME3DXApFV/jRq3TkYxdHnLCPFt55Ta652V1b5kQYe8LpyvrHuct
tJdHJcpdMpyG2ZKs1qZrQsn3P5oIt8dYzphb50CIWmJQb72vlc9gKfWWofKq+Pu/WTVUIm3UQFXU
lC7tTCXDHHccRrBmmRr+XFu6y3OJpW2umq0aqG3iqYxxO5dChrQch6Tu89Bqo9FlYFU/2FMV7bo6
l9UMZKLWv5+59bEqKI0qrF3EvrAes8maR0x9kvi9zcNpg/LHRuoQgH5ByMyBfYi0MQ9bbj2Pi/0K
xh6JDYjvtH/cHbJXhBjUIo44ZKm0ElMv2zkPSyvu3TwZ7qhe3rKy8OOu36Vl99DhmKpDdkLrgtcM
gcniNGjTxM+1OBzNSBJQbi7s2fcIe6jSfIgSc1p1nt1qfGyN1zr/ct0YNzySQdA+TmxAxMD6Jjg9
zgbo2cNOWN8fJmJne1OtkfktEDqORPZSFPPa6xJfiBMcYK061RBP2MayHneMw12MP+lCnm0yfmUc
ZMPFTY6OIZT3tLIMWA20GpVs80agaGDcDLEJFAaSRrs0V2UCsJ/NA0KdjLukLV1D6QEMXIJExVMD
rA/T398rFwKFbczNhMwOX/KwUzVwNzcW0gARsyVSNjzYhRThgLQYd6EzjNIJ5+rNzsDmQo39aMZu
nQfXLUZ8FP+zh2cLKPgvxBl91lXYw7l/SszHOsWoC+2EeN94yHFWdIyL56cOMwH6QeIE/j+iNeBz
NJCWObawdzopbJK3Gi4181OO2zmud1bqknyf0zSwjRkjhKOTDZ4cU71DBCgRv3EescQoAauapgHP
IYT8DDiOmeVqHi5D6ecdnq0Yh1Q8XV/ejcDSIJploApqmbBO4d6268LWqN1nYfpWYmjhY6TfApXt
FkuoItorzdfr4sSms39284+8947sM+/dtFXMyTBkYVLuRnaThPkheewLvx/vUSRxC3DiTC+t+nkG
OodWQay/8vY3Ne6jwmOGH6+sMwG9V/aggPkfv0y4+FXHoF1uYCXMwl1UV/se7XGVpYckdD7Vn2Nk
pPf2IwXZteOStd7hGklAyAOLSu8AbNp35+b6B21cQcD4wfB1UIngiS98z2RlnTMACBDW+ttkvlS2
ZCs2T7COf5gBDIyfCDxTsh7Gl5AsxKTq22T8kg6uCh4f4w2zPu6vq/Le+Sm8j1a8om2ZOEU6btRL
J1irMe3UFK9limKf8nUsfap/UTvQNPEWrvczhqn5hW6FdhWDi2jHpvvE2DW89xWE/6b5MskKnpte
Ga9bdJDoJtUN4YNSfGgyOfignhydYW/W4O4Cx/kuVl969lQUt42F2oTts3qf6s+qX/cvi35Iigy0
VIXknG9utGFTGzvhOI6xbtTZkbBIki9gds3Cyaw8w/jupJJLd/OMnwkQbsGFa5Q5Eywpar/09rwf
m+lGs49G84vr9vdJ+1KAQPv6jm/6rjORgluhGeygHiCSFc96eowBxE4Lzb8uRKwi/+NMULxSLQcc
Mep7hHW2cvCZFc1KG1LqrAqKbjGDHNMZd5jvg7vW6bpdlLLFjcmU+ym6DPYDTQfJRbi5uGsNQUPK
BJhz4ZiW5tiMSaLAgdY/tK+wogDvVkZyYIYWz7Yer6u8abc4Rw4KdmthTb20lYFoUVxG0HjWjXt4
K3+aZ7cdD8bAjvnDRDppgwZ+8MPJPRMoHJSIVAnXJuSDhu4UL3hAUJn5by4gap2aYWumjTzmpUp5
WlMjt9M81JTczYofZe/R1mM/zTyIGCgNDFlsvy0QwKo1mQaQq3CvgscADyUNZ98yEvhxPcymJdCz
IohLxcsMXydBosfe9Y0TgST/2CqeR8jUQlFwX1+q2XTI12ZxkodJNxZ+U9LUs6ba9HtUa/Zlj1Io
sM6LrxTWnhtOdlCtmT/NTpxK7HXrZKJyQg0H5Ki4XoTwUGNOl+Y9vgOUeLi2PPXrdUXF4TXvip4L
WD/g7FDGmjLSqcJ+mnvNL3/Ewbin38qDtUt+daCp+Vx5GUAsITjxngxP00CBmN9lN0AOtPfFXw57
/PAtQuxokaItsgTfgpDG3NOKBFR7G4xxV/JH3r/QKEwKibPdDBrP9Rc2eloGhUUgqQxPc+HW304L
92dUVUCmhvcc3AJw1LKC6tYNQlHHx9MbuSQgBy6XfIycTp9IgZxFbrlJ86aa369vqojz/X8L+UeC
cEgrrmhmvi5k7yXA+KJggplAoZaiJzU9OIF2aCM3nVPJLSIRqxHhqHYz6bnd5kjEDW6msx/qGKCV
uB++s2q4mbp7tXDj6UvMnuOidReCXlxT4nC3t1M1HSTdHbgMsRtOb1pcMUhjhGZXv+YDq11rprsi
QxdaN90XVrFHq7aRpJ4SH9pYPapMPUgWf71CRB9MEafZmoYdUEWQ7pwVU41GYOTkafKFZaVrZvCN
i+KVpnpQ0WRG1MkFX7vXZ8pu0v+NvzwXL1hXMRAsgI0rwHCABY5qrzEaAJ9poq8oGMJ9zcokN/um
kzrTWDA3mmVGM9Xrpdr/YCl6NpGIi4lsfu7WRQBucpDLqbalUzF8SFlXkZlGWRgv4FAlQCwmAR+/
afELqcLSaHaaziU5ls2QRSM4p8hfrhOvBfeb5+jkTVoCj2S1CBG+dZPj59m3tESpl2F2Lz9F4/JY
DqPk/tlyERoCfd2EGWFgpCDXQgtjA55hpIJz07UnRLWy5+rqS0Ur1S3w+BNQNqBGJZzVYaRzmytw
QrVz0gDkK9Mv/YSaXPx2/Tis/vOaHDHgStQuUWIk5zFByi+6KPW0QkPgrPa4VnDD4j2Ry3qit8Ku
c92EsKtbak7sGjnUJd/ZzZfpt1299L7KR7cY2n+xUwgPNAvNizbSRsI6xhxDe8aMw9VWb0oEflzj
5foCbh0uvHvw38aDA6w2l7eFM01csRak0ZdPWXtSpthPu1biud8L7B92yUFR2obTJNDkUgiINuPY
KZC86NJOPaSRPftzWnU+5kgrXqto9DCPsRJMLAW4bSh6EBJ11ONGY7iqzeuXYsgfc8f2qziKvMQa
12hp5sFUcduLWqX0nCLWJCu/tTAIihAT4qsB+RIWJkcjVpYSBaFRN3l5e2PbrjmYkpXZFAK0OQo/
OCPGO2DoLDxSUMsf0rwpwiV16xJP3Re9e7i+wVtnHRcWzqBKEBOI8MG0j1A8T9IiLJDxp8Mbq2Qs
XVvnAa94eBKAD2CiYozTtrWeECiBXJGn4O1RtrHXmie4615FrWyUuM3NRTuTJ1iTzvB+tZESCmP1
kZf6bqhGT5qb3lIKkT9iHZRldCT/L002MQaDqVZbhJmKnqIcLoUugUGmwCF811fZQW9lTJtbO3Uu
UvBlxqC0VTbwIqzjH8hT+8SuJDa9Gb+cixCM2iGF0fFoLMK+Gaw9mu1ULyUJGq+bJt4zvOw8XnXL
viZWdVTSGskXDeZSJsD5Np2DNsO/t83zz9EuF7lYCqW3DGic4LWX22gBlyEYtm51jNelK6vferGv
tnR2wAx71Bur6oqwqx5x/UQ+zU5mWIWK4UWSuSBbZomQEEPkHfTqoAHiUlRn2lFRDnURGsOtqj7S
PnFV5fn6gm1dqxZgzqgdoK2eOsLFnaM3lEd03b/K8QaGyU/aTU/RNi87Y5vrhksHcBYLxQrR+/Uc
lHQD04sQR8RbpmWvk5fMeEmYcYySyuezFSS57PG/aZ64Jshap1ln/AnqAeQDYi5qFaGKEdNkNB4r
NnppgVZY7fM4LIE2fy2t3LMy1EmT0Y+cRvZ42oonMIYKeBc8nxz04F5uIq6hIaJLtOqdLO5aLnLN
hWVeN9nH2WKBAs7861u64WhMDJKjK3hRNVVb8GaLPlaVOpWoyCroWCxurdof9Pt5wTzF4iWVXfcb
+plQDEcCMzBN873P++w8RKxvkrHAviZqqOZf2fSL/6iru0VW2tuSY62AKLBMoJX3nenjTE7Ocgtl
YLMIR3arR2FuGvdz2z4bIOM3Vfrj+hJupVMQWOhgD9VROkVH6OWu5U5qW8MqrbVKEH8MtPbrFgwb
Oc8clLeB0HPK4TgWVudhwJTpkUQf93nBlf31D9k4nkAP66YGRqI1zBH2sqkpJ7Qvy1DhjTfUv5be
txGN9rKuwI3TCW4NVAI0DNtGQUqw0o5WOZumugy5jiTn2LmtfdPcaI5HF1fXXxlItq4rtrmdfwSK
796xalmT0FVg46dVgAr78pV0R1oE1+Vs1QZMWM063dtaS6TCHYizHg08wgq22YFhGMIbuHp0v0s8
G/jhpxiphq/LfnrD1AbDOxTgbJZES5s7eCZfuCDrLC2n1ID8zMTbgXxS6tSnzuB22SJZ0q1zj1mL
OPU6NEZZ7dJmtZiOGPRiFGEVBQrJdnmGThrDTHZj5RxY1oBMzFFlB2W9UIVA3MQlaCPXB7gd2Kcv
haorh54ddWVoAe97N7XkO41MgCecKHHcsahqz67zchcVtnHXx0u9V+2JPU85S3wnG5cAE1jx+L6+
5xv3pokqEtgOCICG2vvhPnMV+hgx1Y7yMmTxUO6Wsui9NIFDsgZVBufZMmMEqe/OD1AOEWXF85pn
IJUtQmt5Nfl8HMhx9PGY2w+KDJiyhV/DHaJjaB760zHfULDkmmopHVJWhpTz8W5IrCiICKHAHiZx
AM6A9FCxyg5SIAK8mY7AfOCWCKaxr4Ni5G1ARzYACkHG22nBHAjSNpVk4TdXw4SHdjD8QUPd5NIY
Oo2VZJ55ieprVe3zqtb2BkucXV6ZRbAYevqgRxG7ub7bWwcMQM8VT2fBX4uph7ZLtaUDGjNcLIC+
Le1hnr9xk1QuiWT6rcYsGjvucrBpaLqqo2R7qR8t0jQeGYy95kfDfCwq2RHe0MUiKFWsAwtRNBV7
D5iGYQtLjC2ujachfUJH00gxo0Y2VHpjn8BLjJCSIPNowQou9ejSGIkUOmOfEtynNlqcFteYFHdW
u5tm+nV9fzYWzQKYjiDE1IGnJoLZUlY6sZlQnEZ2n3Wnkslm2W4JAMU3Htbw7vC066KeHfepZXlB
M2jTVrUd5BrFrJq2s/bX1djaGpDVoBNlffOiynIpJUfjvjFEkPICJJ2DNrLMLWQdGlv7ci5D0MRk
9cr7uGoCtBBSXHlQokseOAAZuH/DQ67MO/9VRjioM8x4LnoI6lEy0KbFo9MzEph/7w4upAgXEmmH
uYwqSFH6/VQfeezq9s1SeWklKcTI1k2IXiLVbJRRh6Bx3i/E097ql3H2Tdnp3DQ0QFkM5FVMpCXW
v58Z2jA3mmYwGwOhdVTqOR6JAapoqmTVtgzNgAfQTFTrNZQFLqW05dRXKNdXIWmjH070ECXWbszt
Q1zUEpPesALAcpBNxTNBszDy+lJSp/FUw3gC7E/dWLdcb8HHl+jlIdVjLfjr0wMEAkSsqH/kpYR3
ecPtCXS7ThnaChp9m+e6fNNaNFFwSfJx68GHYu9KEO5giAyAVZc6GSWrrbxWy3DNOz4p+pfeBIN9
CFZPd1RubW/RvLF7UDr/un5biXe0i2hw3pinDB0FL5dM0RpdaGVIqu4wJ3mgD08OG29HUJiYU3yq
DI4M1q1lKhLJG+YCYCxeRgbcH/rC1UuF496JUMKCUa4v3E7X3Lj6PmE8m/p8XcNNOaDFQacqEv2q
+P6qFW5ODcUOxg1aRie3ao89PzEZHm/LJlUsIeb/oO3lw9UUt4Bm133KwkJ9a8aTM73QROIttkUA
4+Do4DBCI8DlivUL4lVilSyclBdmvSTAhY3F4/XV2nAVturgAYlugxVlJZhhUk52kpnVuxoGyoht
+W+240yA4MGrmkzczBoWcucEhPeyoAGUn6TVkK1dXytYOFMAoWCM+uVa1TGtWabVLGzoCZhdzfLx
QotkjmhLCnIIOopWwA0AjHYphZF54OA5ZSEdbjFQ0tXzn0P8La2+Xd+UTTFI8yIHj6wysGKXYpRZ
JbzpexYCPbwvgxYMp43aeU4j8eBi69xazraNP4LencXZRTFbec6VaoCF9Y6r2V0AgbsiTx8RNLbD
7fruScfGLYzPWQGuzCU2Q7t1jgsINYdX4nz+a7UB53kPj4FjQiB2qbax0HruElTOGHvRh++R+aSY
D6nx95fJhRThso/rfqwoQyG7cMajExg5WEprWcPslpt18NxExzwwq+jNFe4RdJapqaWjegXERTVb
GCSJtWwIGEmLowH6khTDCjUmIYTYcBgQatur5wMqSiSEyMqaNhmYhMKU7BPQ42XKA+0kF9eGba70
cchSUANzYcVpOCjXYkprP6PFS5/9YQShalXtcjRcReh1vm4Pq5kLr5gLUcJpczjg6Y0NUTM5mdlw
m2KyICc3yHl5CntNWnaIaXBd5Gpi10Su2p8diEhjpJ06YP/t6bnxWXVrWabbgneQzrIJzTLtBGtP
+AKGVguiaiOIvsxN9ZCZt6x/4eZDk3+PnFqymlupQgcJZlQ6YRlgxhMuYByKiM8UgPilfcyI6nIl
ARdvEyy65s9J4uqpO1aeauHBUDb235cILoQL5wFv1JKqNfZSZW+jSl2qPZr97+ubtxVTXQjRL3fP
6hIjse1VQ+TPMt/8oVDPAjMbce3EdYg7KyA73DeGJfGj6++KVnO+soKh4pEczyODcnSo/KHu/dhs
JOu3eqVrIgTDnLslikkEvESbeOMeAEQTrGTtjazAL9NEMEqLmsCJxTQPx+NukoQz27+9zkvE4ESk
OIVbDR2UbRU5WCXkaNVQdnls3WXY/P/+vMhQVbXmQKO10l7czM/6vnwtj45XfAKC5Z4Hx0rx5sC5
WYnirxudRCtHCDyysm/rUUcmUel4e9fGURtEVJESTK6Zjo/7/0c74fCWTlvwooR2wImDMnqdFVt5
OgbYyqadbbmlFb9rUNSikKYQLAAkFh2NcwOZ0RMKPsptAlLl1kf5H9kXydLJRAk3Mco0GuM9RI0Y
Qaw5oxcntk850s7qt7a7yfsnNssyYzKZghEqZOa8bSCzQi2bjzuA2lye7dq5PzDntievjnLzLwzk
z4KKOaxYTRQ4ZR1a0n3e7dGoe/33t9KtgEEj0MBDZCWQFZYxqas2YhG6cyzNc8Kn+jY/KoH1s9q3
7i8NtFpP5KBjmu11qVuhxrlQYR1tNir9YEEo9+PgScbHuXUNYyovUpc60Ibog7505GqKl7OiOwAb
qt9pdSKEHMzyGY+fIvv7qgfeV38kCYsXWQmlSQasi9X4VTq5Pxv4Vr3cXV+tTas7kyKsFh5YA66G
aL2YMCx6rL3JuF3a2zh/VhmmaPEVZyFLan10TMhlrvE93nd4ixqCZkyNUxv076gMAvCwo3R8HDmR
mcFGULFKQW6WqO84G8H9mXMBfreiKFAem0y3UHbZ4DWasVcH6rbxrxm0amxKb4cvkSE5Vx8DUUhG
Gv09mQoIu7CmiK/N3mbA3gwUY9ZUVEy0zE8kgBuJEJE/xWzrFPE0kA26ehqLYn26ttpzpEvEbPTA
XigjFv+KKSXFogLYUzTkUMXfsr7G4zIPcsBKefdVbZ4psibOFM6fs3I/MAv4B1ofZqWWtH9tWg0y
eqjJE/RafeiDU7hm8hIKm+WdhuKjsTxfPwoSAWLjm1Y6vG6KCjgOUD5F7CWT9X1uPL2wlis5yArx
XMvil84jt7W+5BbWUk3A89Qau7p9YOQ0sIdsxjR4diwm4sazjCdtPU+XNzTErrhzpN1xc4pueDac
NQKZILYI8ATjv1XloUzLoCO2L8Uubq6iiYQHICPr8ROO3ZRRlg/TKiyxXEt5wGNaEtN+dPBQZy2+
oFENT8p37rKzl1AWGWqyJJCQJyYiaEyqQB9kVclSEDIxq6JnYpBAA8xzFVMCYrUSJrTsNBv9v1Jm
Ra7aIDpDCvJSSsbRH91HC2pIZbu2dKOdUokl4e1GkzUo8mByxprdBPRDeOJkBcqeOsmhyp1eumh6
cFo8G++yfq+rL0areXHUecmcg58EnM2ytOemCzkXL6xkDuBxGpU4WDamp1nWXWl+UtPUs8lJKTDo
b/CVGnQp/YudGUGnNgcLZJElOMRcU0rp8fH6xkpQZOyRwTJXgqLL5cZkVjsqdZxAfd/wX3HK0U7+
mqGzXL7oH+PiS1HCLTfFhaFkDbTOONtHICCP7+Y031Xj7JWpX9mlS0eP/fp7H3aun+Bh6sjshnku
izUxa+nP1SC7u9cfEH0JcBHockD0gztc0KrhpCJkATqQEOygFTTpUxw/x/rB3E/PiiI5HVueS1NV
+HswaoKHRVCnWEjN9BnS0nhIdrQG+0Y0KzMEt/mN2VsFyFrRoG9ZhX99HSWCRWyNxTVmgGIcJ2at
dxzi0S/or8nYG/mnBCjQ68JW+/+wpn+0FF2mzdU6M3MIG9PfdnmKZsnvb4UKZ6sowsmzAkDStlzj
kcp2Df05NmIXw+FcyiTB5LajUQHUW1N9JoBQl8fLAnuNRaahCGdkEcfurYy7uzo5tb8q5ahqvxRt
r2pRQMBAOGhHMNJfX8fNTdPWaA+pYx1Zo0vpK2qv7Ht4bA29rPENkin0qfU7rxlfrwva9CJnggQ1
h0zR69wA4pNPr4PumWHGghZDSNCC/r8JWjU+u4Oycp76pYNG2fdkl8yYo5CiCUXyTNu66ADGQNoU
hUxQtq3meSZEbays1mpoM5UvaGNP2xNL3q7rsWmBKFqukHpcQCJNg10lU+2UKiJ+TEUrPerJQpzN
HTkTIOgwACyTTyoE1DcUFOCxl3pEEn++t8d8OKZnMoSrWiFWMVUaZFRH033W3fwIoPbxwQnqwyt3
Cy/CyKw24N5vhtet59neN23XBG/6QZF8yeaGnX2IYOdkyYpMm/EhmnGTdXdk3JHm0/UNE1lRYQy4
vc5kCCYO6iuetRVk8FBF//Jtc5v/SH5pby1GhQYgnN4NnsHd+kn5ZB8av5fQEYjDHT+IFwy/z+2k
pAvE94G1g917i1seQUpQ1t5yq7uKa3nVDoi52M2+1AHHFN3U5z4Gu+3onv1Yvqg/y580oDcq/nJ9
ZTadDCA4Kw0AIAwiF0Bf5lrWKxqc9Q/NNwB5DOnBvLHSw/8mRlgAMyOxClZaBLnFscT0vPGNgyqG
HbTmN1C1/8YDnOkkXLPLxO0lWoHlxhS7XYQRR0jlapLyzKbVYhgoOOx1A3xKgtXqkVModg8hVvKM
tj3XVL60fNhdX7aNRDvs9kyKYLe0RNt2pgKtbmFv0t7vo4Omh6PxfbBeUHptOtsDLV4O2GoiKwpt
OjmH2GhYBMAaVAOXflSrIpYqEbYspf20jxdNd2ebU5+WvGFuY2syAPBG8y2URQker+H3+1bwerod
d2PKbLzN9cXvMfZ8wCAscKca2mmsMfC0qTyOYN94zGMUb3KgKHSJ5WyehrMvEHwiBUlarPT4AuKN
xlee4zyyfXEEeMPKZMHg9vr+0VYwIMdMRrwkIrikBRwlyeuUf1IicIBkX67b0FaIC6IPDIhCNy9e
TOJpsAxg+7qsDI1vCaYVWX5rfWXp/GDE92rXBWqj7K4L3GjIx0xG3IqAjgPXg862S8uZVAM8SUUC
AIrD9WM7aqXbaV0WpMMwgk4sL8EPZS47PPHTm36ukgDNe8rB6dr+fsxrzaMVJv2MXaR8rpzoB7PK
HuVyZKyNZgZPA/pKXQZih2Aoe/QXsd4+5gnXgVGanJNNU+cWMNb45rpOW5u1UnejxAz+/w9MkUVc
KS0gpEWo2O0O2Vi37lKvI3nA7b9nMsHq6QbyDXiT4JWrXq7egEGSuQm219DA5aTyIGaNqxDJHm3m
blZk5Nrlo4ERUrCKtSkwahM4lulX/4Le+mqPAuWECBOcsq3EVW4u3h9ZIq9U1WU6aJhxqpCYZ83R
qI4GvSGGLLW39UIFRBYxGd5zaFoXVCL6YlrxiqtfYjXylnGO/doevutsST2nGn9keV/sKC88XS9B
SDnMwXUb2UzRnn3ABz3roUNfCFDmtY80DvpfPque83X4GQ+uMvrDv8nogNrIxtBR1Jk/zH1T7Uav
YgJ9S8yWrLx5ZzgyjTaXFBhq8LGgrRZFv0tbTHWzbptRgY/iPhjdltuu3BX6KdEe7a85hip8v76C
W2HvCtn+jzjhtsumIgWeGy4RRfrfvHim0bCP1Towy8zvOklQtpqDGP+iyw09PWBkMT+QHExdV3PH
wm5pirewnfKraKe7zL4x7OweKNWvU2VIDt2memiTRb0N2CZEo5erOUdWM7TJUIZ52flxc2v2aC9D
Cwiqf0kuucm2whMdgCO0GoGeg7wnsc5eQbzP1ZnmwMBXDd81Sh2QyjlWGJTyL3bsTIxgIBjaqNtl
1q9i0CFUJfsBPCdAFvlqtBzTxe4k8jbP2IpYWpsGwcQtTnAkSQSuTwtdQmr1ZeoOGQgsOeMHPQZe
HRMlWLVH8SppvnWtLhG9FRucSxZiA7VIUEI1qzIcYr81Csxh84142netcoTZec74eH1pt3YQHGYq
qsMIiNT35MTZDtJCydRGR+sEbR+ZmXosPaWVjAJ5yyTPhQghlzkRzKqIYCaFdUgq6mZZ5Y+gnM/3
fSnD9G0qhOtTR68eOg3EbhVq8krvEwOIX7PUvYHOzFsU0F9aBpGptSnKNN+5IaCBSP9mLS21+mGE
WWoDhhnQZfYrYt+oAOxLzvRq4KIXQRvD2oGIlwAKtZdnutJmc5nrCChfu3aVfvL75AsBBVleB39v
DjB66AJbgNfSLgVhfgDo9zU0Tcz5sQKhLrlJ/40qZxIEW+h61tmzBqB00p6qPBi4V0Y3TJa93zpG
53qsW3dm1llOMEyNQo/U2ClL7o/DE9Hd5tmOWGD3w+frq7a5PWc6rX8/k5aAEb63VkA7noJTsKQa
GiV7y5tqK9npFh5U18VtKAc7oCre02ijAYj+UpyZjQbLdNwpbTK583IczZ8guVS7I2vuylziIDZ0
Q9If+E1g95C6FkmYnKqv6rFfHVJzmNsQ/eCJGXmDbIrGxllCJQe3P/CV797oUqcc7Q8xA6osJOiG
Nmyv6Y+GIjuwG37oQoiwcCguTIa2dgPkLOi5Nw8nUG2zBpQrEi++JQh1NgxhXOn7wElyqY02G8vs
5DivqBwmsR4o04upFG5vvgBtLLGGrQ0CyBaAbxT3AJgWTF1V51LJMLtljXujPMiqIwgel0ES98qk
CEtn1UZO2wVSSno0MLaauGrzmMmCzQ3wy1onQVMnhoRh8cRKSa804ErhOQtLFUVd7bNtI2PV67j1
rSp0Wj3U2jcFgDOCWnas22850fcYr4WSRkJvNSYrAmxlRsAlA7wFyIVW0gX1ciM7NndMRwMj6lFB
MiWubQNGqvATrWIMTXvQC09z/H74FjuYpF3Q1+sH/Z1ORvD7EA9cLnDA6Mc2BGepK908xS0A3SxP
93V0HMebRrnliYKS3/CIW2cXtzPyM63Hp554BnseSYPpAafJBKnCraG8Rtauz/djf8eA6R3pcdBe
GZIainqbqvuyu7FlPD8bFDmgc1jBBuiMJMAUC0vGS6L0ydICum/5RYraiRkfCoyZQ4NP4mFskuHW
8RwodPEsZXDxVQNxq/QuH090wmS0xdrjuXo/trIX77pWH9YSE3DBGaAboIpaveqZkyaTOeDNC5C2
olZxMCFI3td600nKxhsn3ybI16OVXVsbPda/n0mJJ50nTp0CkFYcCYiNtR94LznWg6wEvtFfjoYC
JM7Wd8zKvy0I6mnU6gYH24LzKRmPQ/LLYt8ZiHEqLfMK4vNxuZ3a+N75kfHXrnxN0uFTr3IXd59F
8gNa0yVPgQ0HsRZC0JIM8BDauoTvGWEKFqDkKx9/7nVF/9Yv6n7JrKexlrnxLVFgeEQ/LEpmmHAm
eNchSpeoWWcZlGnu28mNilGeGA/uOUyGmtiWhIcNGnawpR9Iq/QltfUasP9vnbMfm7va/DbLgE9b
VQMwdv4RIgR3KOEqbOwbwPxV2y8ix1OKn4rNPCM27qzpd7vPDGQT5mFna92nJGr9JDp02rCLkQ/G
dgIJpoTd3wPpMGl97WpFaWttWxG2M1Nsk9cLAIEL/0ajXToezfr7JGtf2ziTF1KEM8lIbXToEURL
wL4+SAxy/ULhvNtoB0cMu86bBk3A5Uk06NAuXQSIbdce0QhaHg3nltu3b9dd9EbcAjeH7m88EtGd
K+avZ9ArobYPAjrUAe2ldoHlcqOnfyED16GD2pINpLUQlJscSH/Mq0GOXP1sLGEZowtY1k6wZelr
d+l/ZAg3zUyKMmo4ZCC5C8Ck7mX5Dmcd7JeOf12brT1fJ0uBrA+XA8Z3XO4LHMVQmwnAoGl1p6fg
H49l7Dsb8THmwf6RIFhV5AC/X5aQMC8HMgFQ5ezAAoW2ATRGGIZEnc2FQ1s26FrQ1Io+mkt1tIlj
4QbAhNInIw1mHclUzNy+vmRbpgyWAfz+mu0Gwe+lDKB6uDpHkEG/WfbP5snqn5sYHZ+SqHVz3c7E
CKlNi+HpafUr0u5FAdrTNSOwwZPPxHpqZVHCRloMMQIGH624G2A+BXOrVBbbCwNumxXtvaW3n5yY
3BUm6i92Zn6mCtmjdx8NLOUkOa8b23UhWIiWFTCDFGkNj6PGk9/qKvL7rQsOWlcnXOKAtnRcZ92u
MwgA5RYzxbG+WLEygN90Qcy40Btn/F3fY6gEfdZI6xWmurtuJVshAaoG/xUovjqQS+nzokNIEFUN
fTCsLt5lGsvv4qkrg5L32Y4Xauf2OUX3RIQZUBpQJ54z8dlLQQTmjkP6f6Sd2ZLUVhOtn0gRmodb
qYau6mqggcaGGwXYoHme9fTnE+f8pmqjUwq3w47ggqBSe8qdO3PlWv1hImH/MRvSyKRB0ciLgwpJ
5AHRsXGjIL+WZLv5XPHkQL6q2QEErHamXULnJayid7EP667/GDluQ+0mzoJdN06ubfz7R62zuB42
NKCs3+QhEjoTEzVkpgxegq0yub3yzZYpr5rShu9WF+csXEOLehAhkQ0bK92/t2fXz/PKKlWCFa2B
Yrja23Hrjoa9gyz1QWsetewxQIuOmqDX2PkxDl3FOuTVX3n00PrOTi6PDhqII+ljSMqn1o2d8k+t
2zr5a++cq6/8jZ2znZog9YuOfpRs3zefyZi50/S217qDBEkuQPA/QpQk8/rU9G+0Lnl3f+euOB4w
7SgPAj+Cw1sEjqlzKVVhQpiVLsxhz6afe1LpKf3kBj46yZbyH+0JOy8th0SaB9akjS70GLnaoJ8C
51S2CKBS/JNeZQ40Hgzp1PB/Pnqv3gSRFNpjYjG5UJS6kv0iaY1rWoMrIfohqR+7oNm4k37iy3/b
dD+JT5b2fO71201X4sxyY0Jcxhio+vYJLYlx5IZae64lE5VQNDUR9cxf6rh+SAf5EPmWZ1fzSzb5
J195n82XUtMgRY7ftsWhcA6BZn+6v+Rrfhid2+WapkiBttbtF9pmFVh1RBuN2vfgMyQa+1WrPZTq
tDdnbdpot1tzxUz9Mv2E2mBQbq2FpdWpBXIJl6Qo9jr68Dk4HJOeMi14VyGA2zTq9zk3H+6PcSU2
XNYcgDKJs6WWcGu1bXPYmEAIQ5z0UbJydx4frPnP+zZW55G23aW/C2y8mDAp5Ip+/Ir404q/tq25
dDQsVKXRlkLDmh0eAlDCLTgRwIK3Y/GzoP6/JLJqfC6dyUW83Mu7gxlspbOWHxK37rUhwV9KaqPl
gUkg2oTdIauCj6P9jIJJr7fHsfb3WhMc78/gSnAFpxXgKXrVFwC+sDcAtxR9+xP967+Mgf6U609y
75W2dc7ULbq7VVuwsFIRh2gJ8rLbWSzkoQ9ahXYMO9LheB+6fQFdaem8aZPoAeWuLb7i1TuWJMQ/
BoUtWPttOmUmeOoo+3uWDmmovyjyNxQbdkXnjcHzHOs7n2MOG/ErZtWkBLnQUSBiIrxZ8tTpm7Gj
RUrPd6mra94U7rKtp8QadNbh9UUyh547+EqFtYOK2WhiHahnbTnBQy8tsPimmnfW3OmUl2zpmJt+
+pgnVfBomtW4j+3+OVQC50NUqcaTAjfChutdO/No5y7pWCBVNI7crnBj9aFTpQNY+YYeC+eHXT+P
wVZkubqslOuWZBZ/0PB2a6VqLbPvNAUEkT68GRAkLEZrZ/TZWQlM/myPauTsGkk/G91z0s6H+2u7
Pu2w6Sz9F3hTsak0n7XcGgeLh0KQovzmq/2umqJ0L5chj8eh6j1cX+vpSe7v4m606Xkac681ebj2
XSld5Blp4fvftDrvYNjIMZnkwMVXpZyNRRoZC46sS90kttx5+pJ0WyzXa+eXlbUVCAcXsT/h/NpO
3nTFsJCONtVuBvyxl+PScf2oi49Vl71psuf7w1ozSJKLfbTQuHKT3y60Y0JW3Pf04zWx+ZQNnxWZ
1ucnfa7PZpSc7ttaPl70vNe2hE01O6Y/zkujVRMuwrCqL+2DSbc2LsXVvYsuJFhG3v+8mpeb5ioa
KnQ7HQKHMxs7VXmAsCbeh6HtH+CEQ8l1GsYHQ+6mvTYq+d5MZ0dx89yvL5Odmcf7A167apaWKPQD
qDqxnrdfohX1ZPb0YV/0uYSHtwdwGECMfeiDZPRSLWyRMHA+DlHbbziJtcuUMBACLHphLV4ht4bz
oAr12Geme+1HTcLe0Z+aLt7Zr8A8k/9yMENuwvxNCaJUk2bUfQYIZIggx9aTB+oE1a6dgq0H/eqQ
yLSZQA1lWCIFfz/1XAJNyc1maMB76/Yp0ZD+TX7w/N/wPmsnnWQpUKRFngqvfzt5eqn7Q7M0LGT1
e5r03QiVLzWbXuFPEG7SYP5lZ5BrvrVCSzlEsT011oIo/YnnwkurhdbD7AS+e38Xrs0cMSK5bPUn
JE844moROoFhU2CNF3deuVbxZkz/MsKN5/bqtF2ZEU73NOd9lNpQPFLBVaMfwWC4zlbVfXUoSxWA
4g9CA2LnEUD/pP2JX3Tq59Avd9DuWejKhdnX+1O2OpZfdsT3IsW6vLZzrr+oqRch6xDxjzLZ8A5r
7pAnO2XcBSJpiCx1OKYy4SLBHSoaVEnZzmez3R/H+nz9MrH8/ZUrHCYpl9ocEGbpH3Pf3unqOxoJ
5VeAyHkY/DIj7GWb+K9Wa0aSgrRQXjrnVPvf749ka7IEVzrWdVcEdJRdlNB2paryAtnacJrri/5r
FMK590GmSHq1UGMrFlyOdbizaTaDN/41DsYhuOHKNWl5FDU+QJ87geVjqNOTg6Z+1RL6Y+wf9yds
bekpD8JvBqMjaY9lQq+WvjDDPEgGIFEcR8f60hiSS7vPbozbjW28TIt4qy+sYzx+HZDSoruMzHLy
ZweCQJPIMH2O+q/01xcojYTSH/UY7JXxX4cs4MBhvQc4x/+/4RGqBJSHNXA4k5EWj+ndbDeuHIDl
V5PTUH/+t9NI4xo9Nz8pK0keCfsuGSsIR3LwAk2O0OWPqbiUw5cArqz7Zn6PFKB0JlWx8AsrrJbg
PKVUnWe1JkGlHqM9m3tf7hUv3ThDv68URgjnaYNAw0YXmUXkwsocpwYxMsDvYco7W84OdV9ywU3Q
HpkeNwgqy9PD/aGtxGMLXTVMjtCyWmSPhXNlaMM0ZCGpeKhr4+hoaD+0wY9dwG2eBAVOoifuGBVe
Mk8X2f/XZxrbJB451UwtXdu3pyBKZbJAKZUaLtdTqUETPYy0jm6dgd8P260Zwc/qRdTqdrk8RqvG
jbNDS87fVN6b9uH+XC6O9Pas3doRHK1pVEo+04R9sYdsn1TAb4enQWu9cfo4yFsyob/7w8XYonbI
hiF2ECIupZrjWBpCIq78bZq+VZoWFoQNBrrVLQmMAfAmcZ0jZukyH24FtKeIkIs36rzQD0tfY2lf
ZN70Ud8qtq8P6JcxYSNOcj2XthJwG8bye61yXLutntRhKzm6MSZRDyer7cLWC8bkGy5E2jM8YgPY
HQ+etLrwhmDDdWyMyhTCu6qX/EyWGZXJwzRtnkrl2bT+vr/v1vY39xXyTjpYPcLv22PUmZY8hPDN
X+T4Qf7afHG6AJbC7//NiLA8bTPofaphJKNT2BzeKxnCHnribRaI1xbIpJBKXYbCGUJ2t6OpGE7Z
L5QiC7uDmZxGMET990ExzpYE+0ememmWbTiitRkE601GQwXpxWv71qZSmxYKlzxfrFh2CZNKOzhE
fbxD/On+LK5th2tDgovQzEEd1KwhA9ikXsJrPvqb0tHGaFaNgEewKBXzrLCF68oxZjgzFiNqiBRs
9r1Vj5ux/ooNRaaLwgDuBP+wmJloNNTV5UamnVSPKVidwTu6Ga/M+9O1si4KMJRFhUQmhhF1dOoh
SmFiAVkLQdWzORY7u7GBcn/epJnRf3fdGFoE44GHwVIlbDq/t7tcsoCGtt24DIei3UYgtnI5LKhG
uGx4kMPYKJwfyH/reCiBJIO0T+CMInj10uipcoJDsyWOs7Y4/9hapu52O4+TmfSxzOKQh90P8b7V
9W1lpXUji9L6UsaFQvfWSJCGSu+XRJaNabUX9LXSg1T3MpnPPjjc3warpriFwJCRA6Nv7dZUnNO6
p/ZpvjChtm224wkT1VuvsTUjtMvAUraU6iDiuTUSQb2ltTlswEH03FZIzLWtC7roXycWqHqh0A5H
GaJFMBrdWtGDzAy52PILmeqHb8pWEm91EPDrL6TGaMD/ho1zhrorCwig63CvGE9WftS3WO+3TAg3
WmvF+pQsFNBQ4OoUhdOz3f349+sNZTvAEOpnNNULXjKJJVkuNUxE5exJqI5ni9bRVi/fmnMxliwk
wRNQerF2FucKAQ5ZP16U5m6INFCxzwjVW3H0mjUnjUSBgvceGoy3a26mdWk1gZJfpmJPro9F6fON
lMiad4F6/n8mRGYzq28qPU3U/OIE72EraeBsW0iJZVoEUSLb31+etYlbZo13JdsMpsLb8aQWb2Sr
duCZjvJTrMce51Ep8l04bzW+rLnla0vLXrx6JneKVM5BZ8LQ7X4eXnG3XP/2Msqr347MbNapDOcX
cFsSGdhw32RPY70xVysLoy5dytQlWHvahG6twOyFaGVJc+OcfoGY5KTkD7McPWSpAeXbRo5vZV1u
bAnHRp5MWwolbA1nfYp2rew1iGVu7eY1K9xjVCO4lxGjEUZUq41UII5Jq0abB24lQeDSVn/NPC13
lpz5G/O3gifHV16ZEwY1T3GYWEtHnPylCREXbt43WX3QycO29VGvPhrj3xTztcnN4oMdwFGF1EEz
XBwK1LgRemQfpK0ZWHad8M67+SQh3s6CIs5ihxkI+0do3efhbbiFHVjZ+JhATotyOzGDWOGb01pz
ZnvpQJwyNwneK/XL/TO8PoZfBoR7qEjRiw8XA5bFm1g75fW7wTn8NxuCn6hghJoaiebCzv7QBy+D
7bscsfs2Vvgclv3xayDLQK+OsdLpfQxvBDNlmJ2HHFX7AVL7haRvDLyRjtG3WhnAaW4igz2nSYGW
pawcIr1NTu3opG4cqobX5X3y/v6Hba2gcEyCLLCtZJlg2/6QT39L/bf/9vvCuYjkdtJ9ZJUvFMn2
jtE8dmGy8fxf3SP2gqSFu5fwR1i/WWoSs5OJiMb22H+QlPNGqnB1isjaEXXzVpHFOlgPKiqQkkV/
gbqxGp7HZuukblkQFqHXotzyJ2Q9Cvq9skhGbvl4fxlW54hoHpD38gwSo2CN6ykwpRkxm/hrNJ7l
/AtE9vdNLB/5m7u5MiEMYtJGM59qTHQlXO6l16kH+cNEWvW+mbW5IpcKfwe5QOc3rlBdbvq46pae
ye6r3H5pNqlX1qbqyoDIFTr53aDIEY85Ry8hTu6eMlN+ioPkx/1xbJkR4tPGTIJ4MDGj95bbWk8K
nNdbxYiNudLVW6czDbomjbPKUILOVeyPqv33/UGsrTmqD0sTs7oo2wunO+87Q+6XucoH9QHy/++m
9Ka06D9v5y3o/+pYwHGAcoaj4DeBaCXXrTCUGUtTfhphBi+MLWHE5T4UN/DC0vI/C8KKSKXhjIvC
08Wfqx85KiUujWxF1Xy09D/H5Gm2wi2LW2MS1qfO+rmz1GVMaeLSKZ12W9fO8s2/j0lbyGFhzYO9
73YHdFmsVNpgLY36ab+rlfC7o9a7OWk0VzO9BIQlRLHxbPxZyNNJ9l+RaqaXjWYQOh3oPhCRZPlU
ztMIKwJhZUn6MgzPVa+frfzTPOjHWgZuc38/rk/oL3vLobu6ZVHQ5P1kcsv2xktcfu/7jatgdb9f
jUeYzkbt5sKU+P2D+kP/8/PGr6+6hEXIlswOoqEiYMnoEKgiY4U6l3QwEPqZ5Md0Uz1+OZK/7Ygl
OwFX8SJQL+w5LeDBVVgBvatT/K1KSS3TDG42D6mq77YyvitYfx29RiDsNIKTmxerNkrSBUMbkREZ
0p4GWH0KgC4H88NsT72nGJLvyfRUf7BbeuNCrYgPcVM9l3H8ubel1qO1C26EIAiQhI2dhwSYIC3X
JfyyTjduveFWJ98kQqNTfQnkBVeWmWXdVS01OpTo3eZ7LHfMzOn+9ly3Abp3mRWuSiEiH9NCt+os
J5IIfLSDFzSP4Y5bJFerm5QE1P+sCO94p+20TNWxUga7djhG+pu5frH/ev1QAEiJaahYcZQp5TV9
sdpz69B596GNN0zcG8diQvDHMgwCSbDMFt0PCCSCeC0hF91KSdxbk8WKeB7Ig0pBiJWq+zaVL339
pqtfEXxp/29BFhPCI8aIJc0ahmUg6jO1HEc5z/P+FcuBqq8GYlelfUOYKz0vitgO6/zi2/4bGvsj
+LnlEJq4LeDz6qI4PPbovqCJVszg0OlQzVLOc3LQ64MyRm4eKjSk+Hu6P+4PadmmoqNanu5AQhaI
gxhbyHFLc16L77BaGi2Cgz3sbP9vafprsOMHwDqTtVXnXbs9ri0KxzO1p2EuG6TvbFlyE+eTvykB
vDUm4WjafTnUmYQFCQBh3b+rYMduzXNlq25TX/R2n8Sf78/imrv/6W0gUQNaZwpuLQ3gk0sczuko
835xp8JL7R1KZ/7H+3bW9gVJdjLsJg0Tv21AbShmq6zYgLP9UMZv08duPiTJhpG1BVrK/zSUU4/n
v9vrnXZJlG9mHc9mfddievLjVxwjEmAwz3PJm44Iqmk6xYytkssRPc7ss5VWtWdaWXiJ+25LLnWF
dQ68O7Bwi5IRWDCx8c7SWr+VZryCMUN8VTw3uXwI4mgvq5dSVp7nRXfM+J7ZW4/NNYfH4MANkXtH
yWL5+6sYqYoLq2xCyCKsatqXceg50fd43iAYWDECQwqNk3BfE6yL5WsrjIdRDWllsYzU/FCXwXjQ
Rm08l23vb8W4K3E7AS441SVvrVPiuR1QGdXdECyKbUXkH6owequFoGPVdjdXx9E6+8VIqCEP8C6+
qDBOWE7/DC7dzZ9stA3bRMlc1YkoRftbVLcrZ+Lmw5btfDXT5tDDiugAlVEU53OIqn0E5MeM4ofY
2vCVK1h3ttDVHAiL2k65FRodzVtJNx3QkK5CGMdeOhuBRe2toj345cUc050Z7cck5vrZaihYHypo
V3QjOUAioURh9HLqkynhrm7cKfihJtBlGCc1/fO+m1ndV5RS/2dHcNHUCycUL4ABZcPkv22HLDsZ
0fQR8pEtdrVVS/DFQWDECYVH8XbxbGOWjKFE1k2jecgwvoQhrBWjebg/nhUqGRbuyozg0vqKzo9S
pf/fnD0a9yOPbIM75/5hVvpvSQ+5lVHtwas+9YH+Ri6Gg+W0R10dSzeT570ddJ48bOl+rQ6do4sb
pyvGFFlSa9OcK2vgQEV966on30/ceIMGc+VawuXRbLa0toJqF87snErFRKWbMyvb0QOsdTtYj17M
unrO5O7TaI9b2pirBumsIzhaKnWOcBZHf6hCXm7JJaBJtDB28uwWn7tk2CVbvdur7ujKknAUNYPY
2KywNE0fVeWjFCeuIsWuaZPsnw7SsHEnrmWW6a2BLBjEH9k9cWRx4sRhtYhJDbE8e3KVxXujHMJd
qsmBB8G8745V0u6U0B9dWD/7U94H1YNeogE1h8k3v2zHXViXtnt/Z69uIlqjl3ZSmGzErKw9qGNv
yHxWk5+pM7uLxJXaffhvRsS5nrouVGYgc2hz+zvIoBXvvoEVv0aLFMffor0F8kGh2g4Bc1/GCo2L
8VQ7O3167pZMWlA+h9Qs9/dtrUQ3P+WQqaZQVQaaeutxch/zIwxWQOW0L3XdPoRds9Hju6JXyMMf
WA10LYA7MHNrIy76XrZyJqydqxNi7a7f8+g2UY1JvFwF61N9KpJPc1a4YJg/q0PsBeO4syhADErh
5RNlq3brm1Z2ys03CS8wWtwo1Nk2HEGJ9ucczQ8poAk9i5D0Qkr7Q6Yabq70u759U9cNm1n+GqvF
Fx1fmejRRjCx4iZuvkXwS60fq5McgIMDTqif6LuxXDmZyrPVlb6bwix2GLN5OL5i4VVIa9FCwTvZ
wqLkUVgO7cCiVEbceGXY8PpQ5Pl038rqNF9ZEaZZDsbS7gJQrFZ4dOK3ZnPK/U/3TazFtBC8/RqJ
MH1D1DipXTJ92fASEVOpxF5y/cMOfviy7dV0rYeW9iBVW32cq8cU6l+6zxZROLHVIunUOu9AYV10
+Whm57D/2r7AXrExutUDemVFWKeyCKt51hF0kiJDBYYxtvs0jehWKlsFpepemVGwd+o/4iGuT2U3
Sm/IbiV7SaoCT5H82LPjpnOL2Pc3wr+tDxOWNoVsNh8KOnOaff9O+nF/2Ov75tfcCmtqds3k4wSB
bco5qsTVbhq/R/++cRu/dDW1ywivQuVBT7Smttk4XRDsg8Byu+lHE9L8g4bu/eFsbZVluFeW5Lx1
wlwCWDuPh0B9mh/6+aHW/v3z52Y4y0dcGWmbZKB7mf04ducKFiTTP9npFq3xqq/iAaeB1FpYCIXQ
Mekqct0LZreNfc/oDrjLuPnmpOe8+Hp/zlb31y9LIlxLzdqZxecuV6zhPHfv48h8jXO6siAcLTMg
bz+pOKddLr9R+neF+XJ/CMtkCNkkMt7/TJaIVAiyPo7bmMlSaClLlHNWIURmvYvlj0tgspCUQVty
3+T6+tBmDa8OqFAx024Wih+HE/jWGfae49z4wXOT+cfA8d0MZ0UU38Ubo1w9qwavYEogDgGLMI0F
bpANwWui0j8nkP+bMb0YWwjEFbIYDuuVFcHdzKY9jdlocpMM4UUfvSLeDXnqjrpMP+4Ig4TeuNLc
fOgIQAe7Dt0hadwk583Sk8d1smYPfbA7GIGn1+NOA5LVGru888m1dB8sJd/ijVmJyPnepXxPqyRM
OsKs9GO/oIH43qgMXRMqygG5G+2cyn+2T6a19RReXQOTWNGANYpiu+DKojZmKN0Sj9v1k8y1dGw7
1av0wdnAUW0ZWv7+ysn01ii3WUHcBHTAM6xnq+WlEUwbu3j17F8NR3BloUpwlpoMJ5EfgNJ3G7HP
WmOPTlMPgQ+qsQqGbkchNSDP4ppRVPlZqXJPyU9J3nmQQXI288jcBe3+g5VvvQfXh7VQX4KjBey8
HN6rySvSrGyIO+mVUp91K3iyemfjUl7ddSTZ/mdBSCCkFuQDOt2sl84p3FGzXDWSv0TBo4QSKdLw
l1HfCqSXffybj7uyKFwIU+5H5bS0pqSh9AB7HTwG/R6qNCL7wG1C58EcTrEi7+Yw/aOptjLA92cU
dvjbGY11NZUTi/HWZn5S2+yhqDZu1dWr+5/xGWJBCOIRQr+FYbAaNLebg3fwk7xtddPV463ehK3B
CC6uC7vRSZapjKjXPG09W7d+XQipOqmVZ9R3Gch5PD7cv3XWDxTtFGj0UTyhRnK7Dn0kFcOc8OlF
1Xl13B/7wtyF03yC3e3PqNAGj0Lqh9rpPoR1eAm7LVT/6uCg/CanSuOXJea17UGyJGVpjGmmtHFV
2lXe51U9frs/zDXAJflr0BHQyi4k44LfcCBG09IYdgIyn95MtXzMlN1s8GoMVK9Aj7xwW+R29bM+
fIzaeZ/08oHu3Ic20VwAXYdJqU51rEB2Fl2G0Px6//PWJuH66wSvWbZ5FkcjXyejoBw0No3fn+5b
WAto0F2Xl45Em0BPcGBah/JOWdELlKWnoG72cVQd+gHKoweiA97z/UOux7v7NtcimmubgktLTDsv
oIhizoOvMeqIQdJ5WfnRZzqT5sd9W6v7GN4Feh2oay6qccI+1tM6thCgRmH+UwaAMKucUxGMn5Pe
QKPEfNL7vVJDkRwaX6Kk2AreVvhuAY1fmV9W+OqCsIs4zOxg+qk4CRtlcqR0T7tadewr+alt3wdS
uBtNgLv1Y0WFKB/C3oX/Ukb0YBd29QEQ58Eh9pr92dNzaeNyWbv7laUxw4aeCcS2sPuVsB3CzGBy
lOkALXX2MWk2oovVtzw0d9AyLZK6XJK3E5AkplYXDq/dokq91A+9vnmvGIWXBfL7xla82vf38HL7
0GNvrPyysuI9dm1Z8GBK2sDVo8o432F2IxiKwuFN3n4fy+/V+F3TZlfOQZhVjxJhpeLr+2bLufx/
xk53H+Iq0ISLHJWyGkC3Rc/vpZNLz6qeCztfALleP83erIJZd7Jz0D7WUb/hvVdPGBmghcAMnJuY
F28zY+j7YGDSffWSGfTFIOHcFbVr2c2xgi7p/lSvbqMrc8ImB8CR1tEihJ0G7+nzP0rhs7PZV7I1
JmGvzlFtKqidkDbRYIesnKda+apk58yBsAD9s/sjWjVGD9ZPnjRgiYLXsIuhokuOvaPWjhcN+9qI
vVj+UpLIm6ONO2jLljB7UPHYeb3kg6J8Hze855pvk+R2vH5MvSo3TsVa8APT9T8DE2axTEbulMVY
mPUHyTqjg3UA7uulnIX7U7juea9MCZeXFvVyIEsqiQUkO+riMVEffQOapRhhLesboWsfg5WvLmXZ
b0R4q/sRIiASGsZCSyZYniVYpJ0cp6vYodcijBlV3lBuGFm9OXmdqZSldWh2BSN26hRK2zGTsIAc
7eDcxNku6XHm/qHtP5JKdFtF9u7P6erqXdlcttLVbWKBLjOTAZtOfcrULwhyunQpHyE8eP8KQ0wd
mAKL++unZ7syRNObDalZxRWdjtOxmPqeMKicIXINHLftio03x+qC2STu/m/5WST9DtugrtqBeyiF
NQ2Omz6CsXIrOfgzlvvtQgC8SkyrE9P+1pkmx33RLjLGg5PuWrvpTr5FOdYoFS/rbEh4UzhCIZqe
/4qbFKLC0O2VA8S5DzMMgpO9VdpaXUyHq1Gl9Zs5FhazbuW06xx2ad29qZpsdu2ic3V93msxQcD9
9VybYPSuyOfAxMXzWNisgQHfra8u0qogTjHV9y/95olfHJU4v9dGhAFBItc20WjQ/R+WuzpHlVbZ
GMaaq7y2IESOyhAPahvCVjMUqad2fyv90Qw1t6XOq9L8d3/O1tYH3uRF8Jq6I1Da28M2Oby0A8I3
wCeFV+VQgY7TqQmhBOY03De1ujzwSGlQ3oNwVtVbUyUQEoIAGxoZM/ZqdZc3oKu2WgC3jAh3WmZB
/BmaTJ7hvOR940bRPoWw6r+NRLjMdF8ZrEiz4LXoz7akeGb+JNVbJ2d1o11Nl7AyeUIzUFkzXfLg
IS69RVy67KLf9jFA90UIkrhNFKKZuzg2nJnOwt6sPpJe9eo5eek6/Tyq8rEpyr+C0NmYttWNDVb7
J8kkyrLCiHq1lxKNt+gliqqLYQKt0U5RSeUQpDNJzvtrtDp90AdBBEtlnetE2G2a7ldNC92bIrfc
xbI1HO1YKzfuqtXthpLIQlJJv5O4p/tMy0NpzOgbTJzcW4T3PN3sFO7jIT/eH9DqSYUXZmGqVCDR
EDJWoxQ7Ri3ToujAJlTqn+owOIxd4lrxBrXy+pj+MSTW8VsQq5Zf0OZWdo5b9+PeGV6STeLNjeGI
bBMoHPFmmqHLMiwfVQD7W22/C9Nqn5nB/v7Ere0ENGWA2JFfhMJOfJxNRdroMJVegnYGcWXqXfIX
nQlbG25td+tc7T8pIGmNEcykvaZ3ncntM0z94yRxxZZB+T3slPc6muW00X64P6y1CcRjwwFGqzso
Y2GDQ0gUBJVMF21V115uf49VsidSc8iH5/uG1lAzDOqXJcHdZRZtCIPcwGcI0Y6nTsg4WE5jPDe6
jVyVbCdeOdXtSQ+Snj4M53tn+oHXabIE945ziaXK9Bp4uV9xHq6/SvAmUhRH/ThyHkrtk2X/rchf
KeeFWfeKE24bBBNE2LRm6MLg1SHPENxu8SNIM5rteblNhnaLU2jNG0NRAU4XnNeC4b71VmZqo4uu
0hCoFsh02N0u6IovVludG1Xaxx056UjZOBZr+4czAcgebl12kZA5qI2gzakjwofZzZob9u9UzfaU
LpXdsdtyk1u2hKsfQFlrG0u7GGibP/No36XxLiAh4Pvz7v5mXTuFpPnoygewo0KRejuRRE6FLE2I
hWrqeIkN5eLDbgWT1jFNzUOZJhsYmLX3EVgyNLsAQYPoFpyyrtR6mbWAoKcMKi2zM980I2oOzmNo
LOJ1R/7V2RnNDQ+9Iu5A29OiYkf/E1Tx4stdD1NzlELabI2QrFLYPvtR8zYnSZDZ2lEzyNjOuZcV
8ZNcDY/m7LvR0LzC/TgOiGxSashJie5OneJoUi36cJ2pOg+V9UcWa16Z9A9WtVUdWt09ZK4BLbO0
QL5u15Q9mRSKQXdDDmPd6AxvLMCB/WQ82Zux94qpRatXh8kd3i0kgG5N5XB3Os4E0NzOP9n17NUo
s1a5BV7g5f4+XTXESxDINxRfdLHdGlKV0kBGhBWslCdk997l2Y98Okum9e8fnYZMpwFEIvDhk/y/
tWM0dkJajC4KXZJPAbDGTG6Or2mZvrEinLpKH8PG7umcKElbxdZzZARuXLwiZL2xIngRbW7DMly6
APpeetuDyTSlD6rULgXCvI12vtVu+P61c4bFhdbH+XkHCKtUTsNgROXSwWOZnZuaaOskz6bxaYK4
US73RV24RdC7lfxHAM0cDTqn+7tkucOEIN1gc5DSJ2/NeRd2fuHkUj8UMudcH90y+8FD4zXkPzc2
hOdmY1IZUTtsZDriUNazZuuu8e/5fRceTOohZAG4c0R8R5Sm1CJLyGxi9YeVk4qon2NYnu/P1tqZ
UpHTWug8GZIICu3mSu6rIi0uc6QXx24yS9fPtO+lXL2FUaveuGlWrSky2jak3zhZwrx1qBQYCBLQ
GxLMpxoVpqCqPnRauMvzLWnIlUvNgBADVws6hg5RYePLBqSNkR4Ui6ZS7btzdorNR2t40OKNGVzb
byr3GNkaUkhQUd56i0pWy9L0pfxiVsU+99sz+eGnpNfe31+oLTOCuxhjpDZVLSkuzcxL6WhlrjO8
vW9iOZniybkeiTBlqt2MuaHFxWXoU1fpf3TVFoPs+iBgL1tIxXkBLvvjKnvYNSH8rh2DMKtPGDCd
F7n/cX8QK9HF0gv+jwnh+Ftja88RnbAXhQZkhPv62nXaGXjCPonGR2vUd1JVPkqZ+em+3bWIn5wv
PULo0wETFeFyZU5w2FoGJBtFrR2dEk33MtI6N/LbnBvExvUSaB3HUTU+DZpFC3JpeUkea4hhWfqJ
0mfsyeUEaeX9D1s7c7RiIwrBRy3tobdzXtZDODhkbS9qNR2RAeMxMh8m7amYt/Jia+hvyOjhwFvC
Oq7oZfmvlndEbJIHAUdBiY3TZFeHOTlplb23BsezW0+mlDpEzgNMP17wzmmNg28Nu6mI3g326Kn1
B1PfAkutbWmICSw6QKAHIJt6+0X1BHtEEBXFJa+MyrVrPfBC3f/3shu8k6+sCAenHga16DX23Dg2
Nf6zNjwVbUfX9qfycH81V69X7leaCDXdpsVO2N9aUaiRMucFyaAfVqV4AzCzMlqKlIMMg9FjqTyM
6uOUA/R2rBNqL69w4WDzUP2gBZsntODCyyCLzSyvC0qX50k9Z1/QO3A3zvCam+BdhzgE/CuElMKq
TUNeZW1XsWqNtIvS41z7u3DceIZsGREWzRgzqCMsBlIAbyP+sqfKRQ3n/nKtGiHZwFUEbSfJ/Nv9
58h+o6XWiJHwmZyAV9VPeT+8YknAwwACpdrEfAkBuDNkc0HIU9KQ3xSulT6VffxdNehITF8TLoCQ
Qt+CxzX6E4uzuTrhTQwNXdtWJUrgKPLm0rdJ/UvJokcO7/2JW7m+uSF0jWNFFc2ytFtDUyxH8C61
yJ3rre86pXSQ2uBsWzwt4mFnZH/cN7eyTjfmFj9yNS6r9TPyYE1xsbvJ9YuvSkKdqdiSbF6zYgA3
odBkE9iJ8Fl/zCo59GX2NZjgvG2OwUNkJBu3+FqvpmnTw7isj04n4/IVV2Px5ZAdPZblpZHs4+Do
78LgpeyiJ5P21bkpd0XxFSitl8e12/jZEfCIh2DmxsZfcbyM8qfIOFQUADxuP4JGijyNuqa82EV5
Kur6nG/JbKzsEBr8oG0A2rl4I+FoUbXo0i5Oy0uNdF3lvwn1YwDBvpaFro9a5v39sTIcktWEFdTJ
tP9D2pXtuK3s2i8SoHl4rZLk2T3Y6XT3i5Ck05rnWV9/l/qcu2OXBReyD7IfAmTDFFkki8Vh0cCi
kmt2DGx4M41kLJAakZTJhvaX71oQ4Ml2n84SU6iqY8Mx5rPQdMY4pV5tvWkaZfgLq0mw+E3ONnqf
RW6XqRLxCsz5mVOgcp5sC8whFkeFCdwBONtkjDpF3a/vANK215LCieelYXUk/4vRd4hOxVHN45EA
7bmWYCOZmmANVoEJDMtcNYUQb8PAErZqPtQcC1gQ4nxK2NGMN4ahsTi5WSW2SOqiXhLif3AHrVO2
atmGRJ90xc0yrFU18kZ5vH9yS0IEQWTRAOOPBUCMEIfGaoXUy0qsF6l+CMHcom55q/s0FvwHmu4x
8I5MHSYf2SGD0NPEagjUEou3DiagNyqrAHIFDwlriQpyZOZXgyX6sxhdjzUvynIjqvYK0HON6RtK
wpXg/D0nlzQY4438ARsOo7jaJ7lCVyXm/6SY04axdCDoHMCrFtGSpbMZsKYb5drswwq3YrQ2p+p3
Gv2bIW5AT2EmDG1yOBP2kak0kla1SlFhkllf+YZgS6XvtK23vi+tWXeuH2ZgAruRUAfE0wKAxte2
k+VVjeUleMtOur+v1HddqkiVNqQLeYCbPEqslUZFgts9yDF6cTKit9TDjJ3+EAtv9xm6PRswBD+A
o8Fj7eZs6sjQm1HpcLv/xNrhhvck5/08G6MC18lvERHthRgLAQ07i3X7f2OACbmwgSf0gxYM9E5N
2839H781QDxVgHeP8AqXDtByr48bDQtjU+j4/MpbGVZGmubFDDg+cpEGcrXIGmBf2U2vu1hmSAz7
Bk6gejLDF0AXY+fSfTaWTgE+5B8SzF2myVXtl4MOrTVHknUvAKC7T+BWWQF6BIc7mwUuTNYs1EwM
xkSV8n1cY6VwoIvtvpIKVOWLIqKD0E+ce/IrpLi2w2uCjHUUAzax64Ci2VcdNcdVUdj1t650Kt8V
tmF2kDqOIvAYZPTYzzJ1EFGv3Ou5p1BTLb3NkApvmYjGVKVKK47HnJX2lj2gQGD8CnsJ5flALwLH
1BOCrFUmsCcovZ1hWyVREQdIfeXI3UepNPYg5QLxxp7j324v7Fmu8+Y3hFdYnDcr6wXhzptCQ/Hw
SkLbToptiJlvYycAVrDTMH66rzNLPM71gxlTHQNULNo5RseiNpMRYFlGtU+BfmfkWw+7G8zUlbHv
JzcNovOCultDwHQhIIVwS+DS1g1GrnmcKwhyxHqvKL+bGWKb00q9IL6r32fEl8mR0ccKfr8fQiQe
jh6J/Ic8JLHJEd6CPuKig9gQgaBXjIWCmCE6LWWSawT1H31yhC5gTSj2XfCi7UWGZjIA10acw+4+
SdNaM6bBq/eBrq0LA7go51bI6VR220Tj1AVn4TBKjyschBAo4K3EdjrkWPs0yWLY4G4NSQ5YGzXA
a+LtvtYtEsEekjnvOWO9MCFVlQuTb6og4kNeefTStW5Sv9ynsaDZWG/3hwYTUgkSMKVaP2kAKCNS
M4m2JZpbB6yJGEPRCYrfSo8VVo0ccl4si8ptGgh55zVueLpc227VqZ4+jmkD9JHnLHvqe17OeFHp
8JpV8PPIsbHblxIzxzBdXjd7sXxMBg85msGGRxpk2bkvwAVOUB82UJadM4VAMWY4yUpRweLVdh8C
wsFRsMB3UzehxbtE5tubUTj01eDNiso3OqDYW6sRmsCzWrXdj9lEEyt5yQPz0EmS28cNtrH3z2Ob
PqtTttXClR5vJfNF797vc3qrKmi7QnvPjEaLdx/r6HE/orKpKx2wU7zMCdBZ4EaCjKyw3HukkuPE
CXyU5rHaZKMNY7q5T/32QEEdiUOsu5eQS2KtuykQFjal2e0xcEc7ayKJuML1Tgqd8yS7dSPXhBi/
K3Vm5vme0e3jaJ0lbl+4PUZ7/IOg8850tt/rM0WlHRcXqo3AKkaQfq06dehVZq13/b7pozIGiHdS
bkUlM50MwLk0nIBgaVmpR9F9XpFi8CVXEOt8dV+uM5Gbj8A0DR68eI2gbnj9EaGU6lEDDd6nk2cP
PhAkooEIlcox+IXjQ14W3T0wFBQN2QT04HnZqPWAYzR7J3qs/XlUch8UGYfMrY7Ob3egjGJrBB4/
2vwZFzFBjdpJYsQVUAW1UtwVSjsdAgGzTkqX/GgMoHLro1iv1WQ8oRFd4QQkX5m4a1kCphXTOYCY
Q1O4wTJZTN1kDrkh7TUAF40qlmFN5yI5JB99ZMc7a3oe5YiIHfVaV4u3zTN+aDV65+4zU0+xtxH1
kPIw2G7ljj3yM2IWFkEhh8hmeVM50zBRHMj7cKgLZ6zEyniysqgrqRZoOQbzClR0OC5xYVAJ4HoA
8pkHJnDUbHm4a+Wka5IJ64yMjigYPUutFuONJgGoKVFLy84TwxmnyKn0v3fHKNpiZwhGD5EIw5Te
tQL4UpTkdSJJeyUVsAUv1rV9HTbl+b7RLEgVzUDo5MLzAdimbK6oTKoO/e8+pJqF0kbs9EogOcbx
SKvgod0DioDjlG6tFHcY4kE0kc3Yo2werIymwTSKUd5julIGZJ8OLK2fSaVV6SEa8tDkaPLCmwXV
L+sLLwwV/pvyX16hrhHltbQXdTstqWpgmxspFBvw+VjwZh1TjOEMf+3hr2kyoYgYeVrVm7n0BYZR
9I+tnWslBQb5/bNbcBFAiYVWohcPKCWmfK0hcYlHBTJ90t5I1a6ik9ZIKU3yKsO7JYnLnKJfF3tD
zKKZbD+YMIKWCoBuvP8Rt5cMYm/pK6cPDIgbXGcsLjOFQejwEYIkr5BjMu0BmGeuFFXGRptCt2/V
kGOWSzTnGBygbMifoBp3zTiA8qcB8HrSfhjN/agHhxEVQJIrVoVVH+LetyIOk0uSRrcGCn4G2ucA
cXdNMBGUWm2AZbjPsv5XEGBYEWiTcooWS8BOrrMopkJekzKuONq7YCy4BWD+uF3RBsP260pVIFfh
AJ+HLkHBMYe++ZHLqUWbqO5GziW+4AkA4DGvbcduW7TMzUK/uHCsNEWgiW0GwHjyn5sOY+xx6bQ6
sIgQm9zXmdtIE7ca6qdIu2CO4AY0N+6FouoACIdNAGrwo9SrzpWFSuQIb5kKEsVo6oTds315vhbm
kwQPtEdfdUjSsWjXcdHzOsWXjgivd/wQ1AKFwVmsF2Lr+ybvEyNS9maSTntRaT/VwG9oiU5KjldZ
pjSPCqP1FqUR5oAKWFocxYmy9xLt59Brp1FrjkLHW+K9SAa3PoIPhOjATLtmCOVolE+TVEGjjQwA
n8G3VnO2ZF2U4sRJws1XGBNlgBcd1yvCcFzs81PhQnZTIGpC7esyMOGTLRqjqFJ+LyuRpt2jIggr
/Hdf7xZYQ0UOXkPC1JKhsqyVhiEHLTAP9u3wlk0JsTDcJvNgY27VDlVoaBw6MJG7NExGfqKahBoA
wnWAKGNzuFWMb5E+xByHtEgEHVcotMyrDEzGIeVhBX0efBBR61a0yzJH2a83CzP8N4QADg4j11BN
YkdirDYu8kwr9Rlcs6RyliLu8aes+fjbk8Hxo16KVSdw65j7u9YEcarUCEs+dSxErVPRqS2jK9fd
iBCItFkpRc9/Tw56J6IWh8oIHtbX5NrGq4DpFhj7xKha0hndSQ3Mtf73UB3ou/lP8DFPiyoMmakt
e4BQh8Y+EMr9TAUgbH+dvrHQ64nMGrb1zIvkGW2zklTPE8E39l0TfsOjxUOVz/goE5M3iXd7PcyE
gFr7laSE074WmRqh/OuZsYGi4nsdC+ccK45SrCiXeAmCJUIa6tm4GbCQ3GQ3pFZ9K3pFAAhnPbeo
3wOh18dYuwhkZ97x3Kd0s+qzR4um2Io4HsBmOXLzrpiF3bdAwzR5d+ttwIJA5R+esADyWnhBU1p4
kIKS4h2kvDoCi6kQ6qPkl3ikcrKhy1zBKWDVHuC62bd4X8KMpxLyk6MwoJkvB25VhI95mme7zKw5
hrvgiNBcNi9jRRctctcMZy2A29tU7BE1BKjME0HyXwx0Ov+6b6+LVOZKGeJMRGDs1HUYy5qXyaUM
ZKKoKEmmyNVKQvD3+z6Z2/sBMPFfbdsQH2JLRsfLQmr8IgVAfGMkiR1ZGNtJBFGhpS4Nzn1Sixxh
BATQK5gDQa/9tUbkoSxlfd0gslPDjgIjuAP+h2FyKhrLVOblz3APcODzv19csIDdnUwz6AB1EaXW
M8CMIlfPAtO+z8uNdgO5F04byyoMEQlEtsNS6AHE5wP0aN+mPqk89RkL4+xawXVuqCclrzmiYxt8
UEVAwABmIL4548teFlrdmrkVef15JwKNiLTHwEU07qK10amehtXnfe6+9pheRCk35BgvDiwpMdNL
kOtpTvSBHPSEpBWtHIVKL+Lekd+OFRUeK0L3BnW+he5nT1I3trc8FFZ23c/NlzDxUo6Nvlo/AuL6
YBr2u/k7frJcZISfjWJHv302P8Y9DQivkZxLlVEiK2mbLi1A1faf3ZTUa42MVHbwCuo+iRJRvOKz
VXDg5XtYGMQbbmdrvVDeLtGqUjQh9/GbEpBG2OhbYS7q0AGb58XX/HEoafjWvDSf5ehTVC9C1zpP
6vfoiJmLDNBcP+8rAvMIvPkexjvgSgriuoYcUqJkZCW62MRBC8px319TPPfUjQnza0vU664Cmc6O
J5ptRIAjE//4EpEfnUNOLdEeAEPlP8t02EzEoMZ7uEoP8utRdFdv1g90Rqw8Qmn3Kbq9fXwTXYU+
aRyLZ/Ni/5UFoB7hJLFRkx0m85I0jgGFOZxj0tkBDajvdLTc+JSHlc+lxGhf6PVpXoygNLn2cI7s
hMSPDY1djtjZPNENR4y2Gepghh4wxc5tRd67TbFTSR2SbWyveWkbLkuMImEbaltoCVjSD/GxPbaH
6WitipokK57tsihuN1wxylTpegr0R3BV2ILmeIZIOsweDfJGMkj2eRqCdVaSYpumFB0EpQlU8g3w
iaqtH7lG7t63Hzap/N+PwcjqfJOj0s18jJVh17dsQLOL/cHERm8CwKuAxIdHYyS5+2mu6eTUm2hX
Hfo1T2Fn13hrVX9oz0/RC2eiT3j3qSUEMVS2+WNod9VjpaIdmTaOfs6fNLcJXFXu/hXZeRQMza4i
IiSG5QEgX10dm/05jte1DwjRU/SR+pi3TJ2sS4mIYcxfSkLx5t7wRrCZx/V/pH1BmuHYLLKwUsf5
2rKOQgtsbDKMtqXtxsKWeMB1y7SwmMRAf6OIheDX0tV8RKJDh5Nt3HY72VitU25S++O+/vCIMKGm
annNMFZgSN56K2uXkDfpJeUdGFPJ+q/U/nDCXPZxm+f6NHtfuT/jbhti2jyo46pJt+O4N/JvJq85
Yjb2G8VE8fj/Rcfc6ZNVYTFfC65Kp/hQthJVeOESjyX1+nCayZKrpAEFjdjlM9Y8w4cOzrDi5SRY
GKEb2TEu1CuQJU0UEDJXmkxCZ8ywUZm+yWQbtXb7vSemY9L7OsFOHf2XpoUbSMLSBSwXvGYuxaMr
zjzQ7KnRUu8Tm9mCt9h5TH5kxS61E+d0n+BssLfH9Ycec1xjIMZeF4Beo33oRv+teEcVu/tmNSWH
0HKUi3m6/+eMObYALQFx1gXD+fWnP5CcPqr2W7Lu1/V64JRkeDwx52ZlYRSYkYUAT/se5sR79mjN
eYgs33kX3LB3nqjmajMHDOJn/C1oSEaA5LjzbYHjJJbv8QtCjMdNI4xVTiPEFn6+wsm6GyyZG22Z
7P6Vp0BpCdX6WfHYWb5RFHMvw/IrXK3x0V8/GPR7eo7I+r6+LV+aF2QYfjrFVxtgaCAu0TC0TLXE
RYFupZ+/xx+Nk75il4W+3/ch6VbC9hPIXOXO46SYFuPeiy9gLpJuqmS/0vAFEZ4/dCC1K61M8sPn
CXT23zemdUGHeRJHkV80ZlnMAg1o5HqPpq1u3pKnfi1xFJ7DEXtdScijK14NSrnjHwP67K3jDebW
OL6JR4W5r6Y8iaK2AhXlFJx1GtmlLbrT5+d9BVn2gH/ExnpADNREWKMFMt5v5QHp0lX623JM23OF
p8QpDtuecAjOLu7OObGYdDmQvX09BcHONchDfmjW/krZHkdibXbS5j4xngwZJyjGYi+1PmhhPe2P
AMqnOXv1lVeP4lFhHKAWoloN+KLhLB+ElljEJ+LJOJgk56j4/Dus5DAWaiLTjXZILJXAv18Eob3U
1Io6xuO5ETvFiUWvsrswzFdd0Vu8U1qKllCrQdoRmUCkmGaeL2hl2tQlYpAOZ4P4u+6xeLAKO7JV
YqwkJ/cI8sRuQHamR4P3f/XAuaCtzBHJBW3URNAklIC2mzwED17w2Dntd9GyTcfLnfsKsqj+l7QY
K9P0EUtxCtBq8506vWMdVxLaY7tJHNOzY/FRr1F439S2DOtTV/8jcSb6aDwjS6w6gSP59A47W6f9
yseTfI6vmhVAsJ449JaCxUtm2ehDjJJOTUGvQoOT8xo6AhU32lO2S9Bb5bz59DP3aM65ghbjurn9
BXhGwDzAG+r6OEvTCzFoNl9BzwcXgO0qfdYJspayfTp9ChwbWYwULqkxkUKopDGwd0AtscdjEVNM
CSKhsZ1GXkiy5McuCTE3a5X7Uazr2XC2MdGGFm8ik/X603P0I+8Zzg4tf0Wpl6QYwy/EqJLCGjy9
AvqBxEf1h5LaJukcnoLweGKsPtbDAF4GhHYuAKW/G7tw07yvbY+2hBd6LznNC55Uxsgz35fGYgQp
/wVljHov2DZXbjwajHGPdZCECXrtzi89fd3Fx3fFdgMbhS4nLQg9IRn2ct/CvnLHNy76j66rjEWj
TVlP2g7uZPdQ09j5+bMkm4P7rgTOWbWj0Wn3VNydfHtNhwNdZ0itbT4iev8jeAbHdoh6gFZVPGk+
xUPhxj71NxjopOu1736su4xHbRbiPZaZO7YqK6VqJ7A80leDJA+6rROJRsSweXDYvONkHInmJY1Y
lqAUEzs8qra/McmHwrn5vkBUbvgBrjjQ23HFYvnJtbsy+yLBYmEJdq3+aB4S2Wnfup86kfd4gD4r
RHfW9ql+ONF+h+STO5KeQK68dOLiVX/xEYxzaYZKyo0AH/FiH6p98Ci5bvujJN3m+TuSbT4P52Hx
tYjS2D9MMx4mzruqNiLQK+yX184uafnrSOkTj6/FqAIVeiAwAAcOKMjXsk3HsVaKVINsEVg4/SYg
1OBdAIuiu6DBiK6IgRKWY13p2U5/pIbTrS1Ht/fSt21LdgeAhPCev4sZdwyk/8MUIzursSpg5YCg
+P6ONTLb2Hd98vz8PJGS+tt09bA5B3bp28W2PH2un/KfT+vAod+oM3x2jk+/renpCb6Pp8gznzd6
fPFZjC9PYhM7IgGTdX7VV8Nu3HCczOzJ7vz81z18EaQl2NJqpAV+HoDc/ko9bbfrp6cnzmEuWvwf
Hr5e6xdE0s6QysoEka/eS7tKUJmgnEtv9k8sIyg6ojEB68dQ62TkJFaS0iJpB9UPnpVYsotY5rjI
WatvKACECn3YKDnqrNb7eVyoEfAyzlkfuUXbU63sqa+vs4p3432FxjekACUHbGUZGwpYiLxOLtta
R5HvfPip6CuAZjYk/f2c0sC1HPVxtaLOSfz+Wb3Hv2i1ipzPfteTqXM+OOf21Ux27zuYm7dtgq4t
u2E8v9oHLCslDxhXJ2iyxKdgTwNZ0YqcsO4efz6TQ0+GztlxjlW6lbquAPLZQL8b0O6wwx2ncqE7
faQHGK5p+rMQEOwb2Hb71FEjUuzCfeNYCK+blbwe/0Vcc012VrcLsh66EadeA1mNeDgAc7M3SeLw
rsKv0vu1gEEGlgGnjSQ9WriuyUh9XSleO/ZnfaWJxNv6mWOR7DTZKAdYxPoZPZaxrdJin1k2JvKa
H/6vDNX1Gl3nh+4lGnjR8K07uP4exoqEZgLs+hThKRNbWmfnBtbBSK3WfxZiAZC3WgKKC6mksjxb
Y2cexV4xQiL2LQaqPDU3MtKracZzgV8loVspYT4XBSP0p7MD5qkRyR46DpCLJzkABUi8rUSiHOWH
2j5+ZvRbdzhFh/z7fdd4e8nNovhDlFE8UVE63TMk1ABW5bfa9R5OCIXW92ncOkbgwqKhCgOD6vw8
YKJnS8YeJ700Zi0bndgJbG3lU6RQOHa8kA69psPYcZI2YV0WoIOVb274MrnVd+mYbgrSUF5i6GtW
gD2sS56Y2FmKRyOyctDqt9n+jAGqhxIdE4YdxI6yeYX72O58opGEtjuTNra+lTGc5+TPm5Uf2NGP
yVHdiTrh3nIizzae+v1INNuwI9IdbG6O4vbWuBYMc8jtEGN2BvoNzUo2pXM4m7bhyBudbIuVRznH
sKRRl5JhfEolTloC5LD5tF9h4YcfGeUytGTAlzSY4NqL2skSVEh/Pud5LN93mrVBhYOwLejf5zav
pcfEgaUxlgFwLv9jlw/NznMd3+atSFq6AC45YgJBr9RztG6CSHmQVugs4HUxLNsgGoiAW4fuJbZ3
MvGxFXpMUeuDpvq/nR+f9e7l31j5HwqMmNp6EMYYk/hIwo1OZBdrk6S2b3Pd5Kyst5b3hw4jqbHV
jUqYW2U09+E1oa85cc237iV1ucH57C/uUWKuLd8LtGpIvjh6CFeRndKM4Bncr7mP4GUD/cMTcyHV
ohgpVglK2L12LgmC8Z6oJ52g5SZa+Xa54+G+LGSeZqX+hyKbthzLtNAiC1J8qZ9K+nuix/TBt+l9
lVjIBV1TYTxyFKhxZ+mohGlkcn8Gtvjm7SWKtjHDjjkXGZcjxiOHaPYTvfm0UtI6LiqyH0fBbtf/
TnJ4beOCnhFHWcQOXRT8WpO/2kze/SfczwUxiYD0K+F1hS3kRiC+C1KMK+2zwShj6YsUshVuToPv
nh25wtHf0GyV1rTk3NTLV+gFRcax1rov+0WGimK0Geyf8WHYTmiz890nXvC/6I8uCDHewvDqrFZj
ZHdL53UwCInthCqb++o3e4Ib+72gwXoKoavCyIoH1MtfE1hTsuWIi8cE4yA07Eg2vAJZ1V2ywfJv
Em9QGTKd+1wo86/cY4NxDsAg01qhhaiy18od6XtwOmCWGlGCYaOrZitSaZOSysY+BfTIyR/qm0Gx
xtQ1XedNxy4ht7bHx3iz1TaAYL7/aZwvY5/VraQHeVlCWw7qdsLDerRDHON9Gl9P2jvss89qa2ja
JlVB5KXLyOHdowliFs2u7IP56Kn2QEUSOMftM7GccCWe7ew31jZxYpqvFuV7H8E4l8oIvSS2vhyZ
RcTDAXWzmBTrt3Rz/EbzTejqz7zIfEG5kHWSZhyEuanZYpTLSoY6Ev22P79OLhLczbq289Pfp+5Q
YkFgMXc1S5htZPiaN+CG3tzGgo1bLtIJbrfDXUCFFWAByKdHP+4f5pIcVQ3zAVhljT1HQEaArl88
OMs4U4UR68TO2CdOUzw5D26OrkoEpH5IRhfA13a2Mp+BdyU+3yetLtzmV6QZVgU5C7VMhTMtPztb
QLoLU+2RPX/Ba3Ao7Hc02BLhWBL8JbAN2rvyo3oa6I/4NBzVHaX5fmttZs3z3WRlPHKip4XOY5zE
hWSYGF3WukpL53IX+ryphKdDjK/RnD4irXsyj87RO2obXsl5oeNipqqh8wbBAEb9mRsGY+ZVmYXw
YAoots5cr3ET28f2MWpQFFC3p55kW8HWSIEXG08b5l9nrOqKOnPbaCke2pWHHLm4klcH2ZHWiOKd
YVsQ4z1b5d9znrrPZ8wS1LHLC4Bk6NK7we+OvQIT4CrY1Ui1kex2hXcD0bbCdr7jeO+GrxGKG2pA
ZwA+PiavwOm1sldJO3SxgdIGnlzGznUVV94aJHqodgChPQqrwnHWT2gnJw59w2LSb9xQeZbfnQ9g
4coRVOZBM9dWGrw9JUQO6QrLjA95T45b9MIqPUH9j+Ovl2I+FZjvFhAdMGaEcd5rrodJT4NCMZEG
lbejo7guEnvHR1Q1/V/3LXqh+IHFhBeUGIsGcJAYhcCSOsfrAb0gCa7AyS1JShWsg6H+OUP79EQf
Q8cR3iPq2xhhTklE18ZZeuTW5uckBivry49h7FcbxTFTu2o8W94wbLNCid/VuFRJUXbBDtuHQ+qZ
KYY3xLRaqQBlWXs9Wt45EuF9BGPOGD4NO7+E7JVTZG2SjDYdwW7lzm01OwEE9xtgiU3SJrRANymA
GGNXM20RTo2HZrbo6C/FwZh2C4xuLDY0UDkpbWGvDjRXVka+VmOKPcfD9hAFdByPhr8Jmx22+K1E
Ov40FPu+PJZSalcawkSZVSNjMZdkIUCBJtq6jaGCvWdDJlTfIYJ44pVXlu7sS66ZiDNLMdppZuC6
sXNERN/futVIeEwtRF1XTDGBQYZ8LV4FYEqRsfiTyFJB+s4JN7VBR0zrpDFRp0fJ+t5aH1Hn6uFz
2JxFzM02T6nWcqaaF3Ln1zbI+Lh4HgpOstnap5wcUjK19D08RptDtok21YfvGE5h2OHGWLV2Rt60
lWw7ZkptXn5jofsfH4LdN5KC8awZsuba7QheI3pa6I/nl+H13Ty8o3Zu/UhWR5sgGp4j4tDmJQGX
1euCJmPzhRcZnRiBpvikwbFIp0O4Vh0lJY+B3ax7HA+mpTzKSxcshcRXvDJmLvTjf9Xa0FC6rteC
tTZORvbeWCt1sLEwHJ2THZok3TSmZbIzM1cxgfX0TZG2QBVW0u8YIApq1+qJOO2MoiZlc2jiTVFR
/3TfAheeYAApmufDcd2agHm/PpVa1FFZKcPxrLgqFai1PfKyNDwKjDVMRd0JQx+M53Qd2RZNjtT6
uM/D7CRuPPsFD4yKS2I7WmI180CUn3RY8dRo0Wn88/voOrqWkYdts3IzggN7gpCKh4a8Ue/nfR6+
AjmGCcBdzKVD4BcAXYPxx0mJ2gweAuO53sor1dFA6TneW/S3jva47okbeiwcyxU9xvNOagMUPgH0
rNOcjUd2vEZXqL7xV71rrQxMlIlohzjf53LBMwJrFjO66NVBoeHLXi9eF7GkjFo1opDXyk+ZgCEj
66hWEmmbdeYjv1683ye3cHBX5BjVK2s/t5oI5BSYoWAaRM2eWtOkkZQTK/0O5DdahLx3wkIIe0WU
0UZfKnUgjiHOALj7S7tqDymehr+AN/ktRM/hfQZnP8IqzYU8v3zuhTxHoUmtJEaBNvCrc5wHdjUG
6/+NBBMtqu0oj3ICEmkb0qz6GSWbf0EAcBszIBLynSyOtmVgYWA764QZIxA1clL/fafrjInyhwJz
C5hCaIShN45nH83qgd1zTHchiL/6ecbZJ4rZKoMCBkL5XZBj28JFCwhVcl9MS/Z6yQTjH2qhLXxj
PgcNqwfNFqg/HsaBMotayS+NB9q+MGZ8LTLGOyRSYoRTKo3n3e7wVXJHzvuc/DrnlGzIr33n7OM9
ecNIJ82c7Ql7NGh2+EDOmMM0T7TM7eQJ8pBHIT5DnDpSK7/6TiNNyXsHLlrRhX4wbqJONIxUJ+J4
Rrc0KoJ+7w66zFGSL3iNG1O9IMK4hcgK2zHHGwRtdAe3fw4JXvHEOg4kOj0/K9jzTPcZ2ZJTiP1E
D6dP8/lzZ50/duPqvhotZeEvtBWQXdeXmSE0cTek0FbxKXgcNulz9yCt0w8fSfKcc3qLcsVu17n3
TUPcJ1+TUsO0BRo8Ts+rMmIqH0HLDbQWL5QLEoxpa5EZ6ukIEgipUJQ/PEybc+aehx1yf6uVs+/t
Ap20DZ7wJ2vz+cHx9YvqeUGdsfwg7kstMnCmVvWqld+zzElrznktMgjpIQGIjh9gTlzLcBgjbQi7
cDrL8vgLIBp2aw3UH+qPthQbR4ojrA3peQghi3xhaYmOlT/YQWEwZqeWaPSawng6V+XBi49V8ygJ
vOU1PBoMY23eSCEgBadzZP7M245Y8lbwedjzPCKM0alW4iWiFcF1ASRcUTZdITklwn+OTS0qOvar
AM5p3jXGKvpkFFMrTfn0VUXbmSuBSESgnpsRYZXbI+HVZpYSVzNAMgC+ZjBORFPXWoHExGiYQzEh
4j10SONYBACuZ/nl50P+5JLS3hsVeaue08eKjJtTRtdP9zleyuxcfQBzP6ja0JRpUk/n3esQEh+R
3OPoHH4WrpvS55CWttPaRUmzH85WtitUqMIHFGV5OZ2voviNU72QA6OotTr5ulKX0/nl5VDs32vy
c8ypT1YCXWGoz388yhhFi22gUZEIzwKO+S/a5gV1RoXNSRCGVqymc1c8qf4Ji7L2YvHN04Df0yGo
9XgLj7nHzqjzIFreCLReSB2tG6Pz/mC5P+vDQDa/Q7pyIuSgK5qfTk+C/cS7iZVFU/rDLLuIRGvj
NpWtmfbu1Vy9Rx/v6rcJ8dSGrJzO6e237Y/Ttl9/bkVC3zrH+RYRXjFk0cwAnikBFloB0iLjbhu1
94MUQM3nTv6dC8+Ver6v1bzfZ6zKD3tVKDqYcZS+x+Y3XeBkt5d+H7A02OA+v/MAHntttVUk19LQ
6NPZ0PNXJaherXyg91lYOiUASVvzlngUpW7aFONumspAnM5eGRJr3LTaSz7a92ksZVXm5Yr/EJn5
vHh1TKpVR5E2weo0V6digkHM6nT+nsq2/9g4vYtuzDYlxplDdg4XWGMHUCPuQqDlAY2WMXbRiFI5
b3HX99EgRBR7FEf0FflWkxO1xzoGrBUF9jNNFTjjnT5a1iGMJCMhgDNSPdKGReKWCVAYOd5fXvgu
bEUDYj2wgLEHmf2uUO+rDC0UEry/INMALVxueUgP5wmVBOEbSq4R2VpbQKFs1+t2/bL+e7GgCVgB
WAWwT0SAUl2fhmKGaepHk3S2Xw8qDbeljZD884nj65YaDy7JsND8pRlXpjaBy9JJCXp60vfK8d/4
nTbz5zKnfEWHMRJPS4Ix7UFHWCOeOzz8HAApRKeVA+dGTk9r3h2ylHhBqwjaOOYLDQiQTAip+H45
dkCvPaNtNCfBw2YFZ7oXXWfLsc3b68KAdmAGEn3hFvA3GLMxE10uwxYDl7Zbk/FtTydeuLMQ3F+T
YDyYZ47Z0FcJgvvttCPOfns88dZBLCjCNQ3m6vfLcBJKY54bRWW4pBuyH22HI6qFGtU1EcbW5RDh
RfB/pH1Xc9vK0u0vYhVyeB0EggSDSCpQekFZloRIBCKR+PV3Db9ztqAxzLm1j11+chWaPdPTuVc3
YMSfEeV1gxYCy0aLC8+qcQ+MMeEzAU2K8EKRlF7LmFPJ97zJfN6lM68zuDZF2Z7ppde76/Gg7TnK
mPP9G4MjXWxeNGj8At+vEUrmxGrmB45+ofL/80H+uAq2vSOWO3QEdKCgEjoJH1uR53kfvJvg8UGV
7IiPsBxOVafiItJf5i+glvFmPyZatX6yQdkcEYiS2akZ0BWM+Fv1ijmOagmpupIdD91nopn+JyXm
natJgXy0AkrDdn1srePxLbK8bWG9b9duiWGeC6Ytt/DSOD45782wGWShDLF8kT5+8fj20BGycpyE
PHFe5p/qmTKHKQgTKVxoS+bB5InWYL9CgZEQNGNAMSPAIMPrfZGbAFv7SYR5NINZSbNazG+a8mm/
BdDWxdvvw3Xb2PvVLh1ssyQhWleR1eVQ5rCnMNmRqKNz8BIoR6t2j56XVV2RyI3njWfgSMX9irw4
xQLjuU/oM9Vfv8IBs1aGJXPfw0S57McZ3LplRvJazoDjdBZw0M/G0/MaFsNdkAfdWp2dF2dj8YT2
L4rwn3tlR01rozbDKAe5qkJ1A6U4f2f/K1X1TYJ5gRdFw2QbTYzbFUkL6wWweAlvH8ZEWfvnsTGP
z2ywSqJvcIFr23XdT+lh/rBy6JhXYj2fOP48944Yc3vRI12/ljg05PQGd+uKuKT52cu9FWo2JTpA
+RhDfzr4P/ljrG8nZOe+RA3lcfBb1zIf78v/X7Tk9x0xdlftcjm/nmpwdEw3a0wdP6I0SyKv3Njc
PhT6U/80LN+0GFWSorcukQqcnr2+AA0Ca7/Q1UWcQ4wOM9PmGYCJQvjPk2OUSpEodSAokAzfPxF7
jetaLB46a/7ZeHt4l0sMGJsY8OAZtr/4S/+wyQ7XYDEKZpFmYPMUWurbEqJooFGs9jjCOG1Av8kw
fnMB2GwVY9rIhBZEWGhb2+t5jQ0S/cadG2MX4l5P1/hsYqHxo28f3dpCNytyLZpNHMc6lHNMbPKC
Dh5TjMpQr1GfXqvq+qg9qYgy3cXJ+lTsOYbgXjHyyjtC7lUxykPWxEYvVIhIXgCYLFzXxyWm63c7
zlVNtBL+EEWV0RtiJJdhSOlADKEzUAdAZ+zcsRzPXJgwKJxj5NlTlVEaiV4NppCVsCUnNOjebMnj
J/mN/DhiKssLbfuDo0f+7HP6ySGjR8xIUWItBMWUrO1+XbuwKVubQ4RjrNllZEmAVGxbQjqONnrY
HskCOX+M9GJ22Dcc3jueSL79ZInRH3VaS71ogCUf5N5AL3L35DNw506O/kC866/dx4fAgbuaVPeS
ZKgiMr1A62EkEkNUNfx7SIrekuIIKNX7Rzj9okffZySx7K95oHZ40TJ5xgTD29t2gYSeQtAMZOAo
PY8jihPQADjFEUFGFC9ADRCR+McTQ/kLKGU0sLdcw+le73NGD+YPVTWiwwhgBoRwtWtxcKqn2P3L
/Y9PZMB+csGYrlI7n/RZdjs2AHhiFHolLmVr6ZkPPeG6gpNKcMQKI3itfq21boaB7zBD2gBFQl5i
YloffVNg2whC7O3BjmmwUyKHtIVa/6TqCMkDQIrwdN+kZhjRYuxUJ1/RBImtZY+mm2xLD9XOiOw+
eM4F593ccnYj77nJ/nv98iGeq/P71z9R/fhx/Td9O/p6WAtdm1Fn+dn/v47Wt9RzH6v5Yo5E/Gqw
etvZbE72yfUQ5fFYm8g3/qTO6ATduDZY/4MT9NG0PCwyEVPoZwy/u41l1e+AS/Q+vMOT4HNHguib
ufOm2BHFU3ZuspYGR0lrZcFrQ87XbSe5kcxRehyBv2ni0fGa+SxPQ+AsP+pbY6Eia8qRwWm/fSSD
jHI4i8MsbQp6gjZqGfByt4itGhQyettaXj1e3YKnLm7yNGLo3AGdGhDVNGWmY5zB/T8lazuqtbT/
VRZgxBujLVQzV/TcoPAQmBLQLXH+ai13u4ajXqfjxW8y7HjiWVX0MqVHGF+IAFHogViIGXhJ50Tk
PIPB4uv3ZvUfofNtwVG9YLmtjk/dG8aYuBZ+0r0d8cTkoC6xWIiniorFiTxXpFm56gpehY50MACe
nPS45Ibd9JN3nhSbfL4CChfwobgtZKWIXZOLfz6YawHNLrxRsOnIeMQdozbqSmpPaoJXheiHBj+f
QDOD8+JY3pe/4yEKTCfBRtQYx0IwkgFrMsCYjVrB2j05aB1a7Gt7/rp0lldy8BCe+B8cvUzDgT9P
k+6uVhW6KpGxLVJ30ZpSRPQqAzdxWx4eF4hPpAVxcH0exoK/vvpbxo9DdtrYfJNl5KaM5FlpSDey
x+NWswpsIXDg1Fvqhjr11hf6eEv0mQseyjK8ouJE/YKag2/qTIwUo4k/k84NymJWs0oe39YLcrFA
/3Gz4aFz/cVd/KbFyFAip02oDqDlP/uNTTvDYuLu5w1KDdCdDhzv+0f7F6H9JsiIURUqlXCmwTON
OKE2AcOq2XPkv3bahkNrOkoaHSTjmsons9Y0nVp1YX7ETN+aOsOB+zJ3Nr8ceMOO7XG4o1+8J6+M
HeqMLkku1PuGJScniAxaN+a/znMuyv9ffIbvc2Qc1uok1GU5g2p7bn7rRMbrWMxzb4Cn/4I9IYOl
uICN4rD3FzP7TZQxRXpU/yeZWjuN7UfoUDFWZI5Z19ayPtTFLrQ/nnkdYZzngDo7znxka5smUjqT
+rJn2z4K1lr3tuijru3LvOXw9xez/l/+sBnxJykp0k+nE41l3sxtYC+Igpy7dYuoeY1mMj2qv0sK
Vhv/JNXEPaAOIhp82q69pS76/jR3Y/8NSU5kYMDfauV4omUdPBs4a15s77InXgptOjv4zwvR2cl6
qHT9dNapgcTbdx9jgnwMGZbIH3DPdtoWf58to2m6mT6T9TMVWCATYNAy9xBgGxuOxdB4ZBj9Ysih
3J97kDFSYkaYPjteLfn3iTR2hi2NqAd3NgbWarLIDfyMxe/5fPW6XCIuOjgOWURuYP/+/YIBliP6
Yc1dsbI+AgTNy6WD8LkteOH6dIJqdAGMipppQZ0ENLttA1avXGDKeQa3YcdRS9Mh2vfZM2opxhTm
JaBJhwIjt9bsTXCtnccD9aIa555EMxpJF/PCCGkIPSwqOyAU6/Q+G9MJm9FhMeqnC6VGqi9gIyVI
Hu6O6FWh2Hl7TJmRBk9141jxA6AlDzufi1J73xPBOOvP95qUamAKNEJcg2ptmY7w21qGDeGwOO0+
/nNTN3kZKbvUqNPkQnNSAHakPha81XlHVkjInq0DQCF4JRyOStdvNcgRweJ6QeSbIOXmv1V0FBsO
1v5BA4KTRL6W2K1wSOb3WeSJ/C0+GFFsywvamW61QG0Z9ETcQQ+oPeIN+38kxGicJhLKa0PD6mIe
vMLcY7uBd+AKxn1fUWeLtIlwSQ35AsF49ktgoJgb4TU+ZNbu5hve5+gWj995YjdMu9HRdTMpjNUZ
lY7n9VqEycdiHTJPrdxDbfhgefKrzhMQjp26mcwRyVQ1etHMcYh+hJZeq7bDxx1PPd33mrDk5efb
CoFk36QnsLW2Yw+pj+3p+FW9YLkGQgou/O1tKc69Q2S0SNTIfS7mkPiLa7/5mJtcbx8X+3j9+Zht
9+hNusrk85MQq0aLOZDEzJV/SA9Xz+OdLMcVxn67n2wnNaLTnD69s+0f37bu4wN29sDoH3b6IrM4
zjDv2d0igdFFXuV4yCrK9sxzy4gEnuxYFJuWc5kcK8Dm6dQ4CbEmHc8BULidrayNkgyZLfDeNo8M
EyMlbfCfgovrqh4K6aa1J9avJWr4eHs8F5TzBm6h8ejohvC/isRfo9IdPAAw7v7D5jmebCKua5Dl
qTW8suvcRkJpu0jcxv8NrU8HHXi93hyNxWbjLlmpDsYFkhAvPzEq/sHhhXc1jLOhlic5rGgN3Ub7
NjUnaB+fO/RmUHl75hCjH7vzmNlEXHTJsJb4Cl6ARPD2iLxpsFrdyhz+6Z2XTvpL5uof48xCwV5L
M5ZLKtvtyRawyFXzEtXLLqvMPMgVZL1S5nmzv2Lgrbbu88k5UzY5l3epKHQi2PT7L+n1vPnivNqJ
+eZxzuGPpZdtG2dJTt3m0681us9Ta75w18rchSjuwznKz2TjYJCpJ19osOJIP5c4EwuVM/Q+n2tw
VzhHlCse31zbV9ZiZffWUDpBuzO21vXF3nlfh2ydFFBb/v+oHdm0XdMm2mCgUwJqywYoM7xktHtk
+Mvh9S9p1n9k6DanN9Il51wWL7VCbzL+hTYy3ZKO6FrjUOGJCxMEIapLiguNY6vCKj2NFI9XXs84
RyfKTOByjXQjFlK0rSAqj5f63ONpKV7czy63E3MzUcMaFI7r00aw3kiJnBQAweezxf3HxYuC2Ra4
VlaaVqNAIr2FzRerkKTz/fxhc96jcs8hJd7XV7e0wOj6w7RN+x7m5NG2e40M6CEnv5DJjDhONkcA
FMa1yGZV28QDOEIwWQDWFsGKwqnpcLJrAFH+6b7IM6E0siuSpL0FYBt7i42tIflEPE0wRbpJbm0I
Nday8UDip0MWGRvZTBVDdMZNcEZnKIVioIdUDZves5s6j5r9iUSNg6o9zZbwe4on3dMRPeY1BZdZ
VCc57kwl/sUzn9L3+0IxncsbEWDeUoPRiAwT5pB0TAG5b+8I+lB1zAh53aBWtvP/nRSOCDImOpf1
1GgDeoJksZgHLrqmSOBc9/f5mvQzRlSokI7uyShP+aWIqVs/2MCJ46nsyaTG6POsHx9mWWRW9Clp
u3iekVtJgKNIebLG+ujYKPGfYOHoA6WLNsd/IhxfWWfLOyAzxONpMsvwzRPrpPeDbEQ9zY5Hq3dc
jY490L4GLBfTFl9rXiVuUoWPiDFmVxXMXJL+j5i9zlzht2fz+JlUdyMSjJueaalpxrcsp2KJ+xdk
+RGg8tzzW9j7hxM4oqL8FLQ26+pTLOPUMvsN63w+L4C/IoDnQQtPWDr3hZpLjNEGVdhfr7IBYvbx
eF6diN9bCjpDXeVVMLbVwqtbl0OR/vx77LHqocolwOiBYgqk/GJOkB0mKJh46oIn7bzrYvQC9n3B
laYNvSiiY1AHLVFzFSXnFYolCEvNRY/B1+f73PGEkFESMzSP5EVDX7FyJrMUsyfckhPv/BhFIcdm
2ZlUCPNFvL74pnVB//AXde4S/OOI/HSO5lsYWVe9HS5aZZqg9rxGXh9HCAxZew8ALPxF5YkiLGCt
QEsElKTvH+V0iXZEmrHIqZTOkqsJQTkDppQClerIk/aWeSi3Ibk+/O7dbjks5XWYwoX2vPvUp6cV
RtRZdZJWRXei/ar+2+mzdlVI6M5wnnmwGdOJjBEdRqcowzWUigEHLJMAkPabU4/lO0vvEPOSsdMJ
mhElRq/EUmP2iUJlc03bA4Ekn+ItLFFX83i4L9MdWyNajFpRTvJJFSL4AGf72Dooc8EwNwSrKDAm
hxIQ5644r+4P770IsQCWqn4brY/vIRy3xR6FELQOYOM8Vz9zLDXryauaGsyaK6i11roioSPOseCG
8+6mnfjRATKKRAdDbUUz5+0yW2HtwZfsqycSYmHfBjt0vrg+FI8pRqtc2kAQYh30btPTmW2+zR7u
3xLPL2S9+CGVKVMg4W5PDpJcHfmNFl+DbJDq3Xny431yHJlg/XnD0HJDDihD68wWNznR9twMCscl
ZIdS2ri/Sg09NHTZkf0nHUVw0K3s7M4co8kjxCiJQjNrXS9BaI0NtouYg8HH+zqjGMpElmSDJqx9
DXim9eL+RfA06W0TxshxziSzzGsJn2+tfmlf6MLz38OyWlg+z0Wnj+JP10JDJKWYdME1o7NjFR1S
VYIYzvhsbauwscuBt3FxMkMnf5NgbiKYaVJh5CDhir70kBGJq154TDC3UQ+Y9z0F8FrQ8rxet2+J
LQOw4eVK8jk2saEbCvkizg1NO0rfTDHa2jDS/ixfQVJ6y7BGePXgvC4tjkGdjj0ULIUCnC2Ac9k5
E3EwIrErW+r3ncjVWsMfQ79MQzD/hDlAmCGO/zCpAEb0GPdB7OVTQ0cdH4ffGQZ35CX0JufceCQY
eZPPXVx1ZkevCngCaCPbYlZigWwj8m0wrCmvGjHtjWG/j2zKJsCWWSwytb4qxUDhQVvrROKaDB6F
E6Fe2VtkG7Ef/F4eMKMRu/laTvwdr4FtUjRH5Bnhv2pB3rURyG/DHVyUr5BjyKeTMCMCjOzPIs3o
xIAik5JotY6srZvY7dOC7IUPdAJe5gcMX2VPvBTMdBZzRJaRfxy2Hl4H7fJ4sQdyeorn6LOtG3i1
HP4m5WVER/sZ2eXmZSacDOzOe37WcWuGfd1WLxyZnDTkIxpM0ENbDBu9Ai++HQCxCO0vKHurrx8c
MvQm/lC1IzJUVEZKHftZz5FC9w5W+xjLWva3HkaUrA5XHkP0Ed2jRA91RAnlqj7TT2Ao6YBJ1tQW
cdPPcB6qC15odSsV/Z2UxPZmSaoRVdoA8fPRFKp9phLwrpV4fg6RPS8igs0tFOU7coXNh73TE8xm
+ypHRKYdv38OVmKbtvK4qeuriIO17awkBA1+Ocn3hwN33Q5H6iW2Z6sEFktqBlg36Jedj8rZCbrD
0xc7jqRMehcjhhil0SdZP0uBCvaYZG6Yh6TuMpIAxrdbKAIRxWVsy5ofNMen2fDQyG5vLDg/4L6o
/olrITfRkCf0VteCVb7W8SYD/shVR44wcPSSF7dOVz9HDDPaZEDB8CyaOFclXhhCTsTUaufS7/Nz
K1uCQuKKXOZL6ePiD44aHTVenDfpoYzIM0rG7PVA6xUAKp++4pTED8uQZ8qnI8kRCUbHhFgJrNcJ
ZBRzxYB5Sn2YcoIlNvryl+wcbO5QFo8lRtmkah4KekZv0O5/YccwTY/39sU5E8/iKDaJR4tRN12I
pTlGDFrPNt3zUDjY/WIXm/VbO1jGgRSL1ap0WlfbqmeAF6Q2L/HAoc92ZsVnDSDbNaQnt5v3jQMz
dP858Bhke7LaU1X2ZkqN0PEYLBexA/3tSgsU7miKwy4831tqrmfZ3FQHlbw76pVtzroA7Dou6MOw
1+XH4kIe28+QuKUXKBagtT318T6n04HHt5iyrVlGmqDD6HKjV5DeibAXI11pbo40GYfSfcMusTWc
Mlaxt5XqOOqXXS2soF2V3u+M0I7bza8CC7Btjnc7nTcaMcdomaLQilKJ8cwL51n5apZlRpbcWa77
Dp90yx6PbG9mxnWrDHD4MAE/+61Yl+Wpw17o+6fHMRA3fToicumMoUzo63b3X/e/PN3iMDokRnGU
bZ9VJV1ncLZb3b7GVrrXlfk5cLqKlM/mGk1RrVfwcPC4gsfoEKOaFXnX4NiiCE4emUNdofcLiT3e
0AznRbH1nFY+Xy4pvZ/0V3IYfnn3j4+jitjyjZxrsSxccTHrYO7q7omjajnCxfZWGXpaxQo9JfT9
pSjsvwKU7T4DHMli5yDV60wMywIMBAtMf9ScLbCcaAwAqD89U7Fru6ve09dxXPdL2o3drPLYrTML
gJJoNd0dLMt53eznpcpTOJMR+7dgsx1WWEMkmWpDFc7yaOwQKZW9/cGbhZ0O2UdUqPiNXqZSdhj/
OoFBoCyL7hsFOJgDVBnlE+y7sbgdhPS87tiHm+UakQN0SNzHKT3PzD43xJIIzhHZYhQmuW427wAZ
zSDOQsxhzaAZ2jM5HovTofSS5yE4RLyYj6eo2TardKY155aqt7NbrwMkO85zPhDF/agP271/3pQk
FkEo020pVyxaeqnWVUesHZ8M58myw475pZaMVkIs1i/XmmU8pFaH+h3mua42Ts6XH7j9rbx4iMWu
FVJZyE4KSOoeMsYOwTSDZ4XuB69ti2cr2J4pUxUSsaZPqlftAmt0N4cP9QMFNVon/B9jIrZtSu1l
YagaSF+Kglb83GErX2d3WCV2BcbbmRjN0hHc+7rw5oPceV03ANXR60rjtAiDDDTlFuAh+4z8bgDV
BOghjtXgKF22GFO0sqTMEixVMhsSB6TmKfW/xFfoIsGmFsNU2CmfKu66XDKxNAVoIXbuzvbp+tXC
3rflIXZtLv7idNkCoJ7/Jcdo+VYvjBYb3mkhgU4U7lL/0Vgov2OsKjRtb5kQ7+DtOKbxL5f1TZTx
7tpSEM0TXUoybH134c6sYY9l9l9cDU+D7z+F4psOo+Hr66mTuxk9Sx/gnNtFYKNlnCJSnbGtDTh6
XILT2ZxvgtTnGElhAyjLMgpA8Ix2SDr/hgFNCqBJPWXYFZgVjNPbHNGfdmS+iTLKXsBMUisbEMln
HyTddd9j1+ZDcJBsAXD61q7yeZtD/6L1v0kyLmAlVE3UC7hAAMzUxHhYUag7gHxxOJs2mf+QYaPF
CIh6w5kGHs/Zan21Bhf5omJ9jemaYe44KEdYbjyP7s6sZ7IqJTO6HMx13/JH5VeaksD9VbQOhy/e
o2NDxTAVmlyhK6owNxT6quti9NxbkCV6DQ5Pm3YhwzPgtfdMO9PfZ0nZH7E3K8VAMQpIyUm3A6yf
jmIOVzzNxYaJeoDV03pHVQl2rUrkqMxR2X3ujbnmIp1uc6wMTzYYHVKYadij+AZF7GPUL365L3o3
W39HdbCxYRfIYZ6qNxVlH6Ultmhjyeg7hdy6YOIkthqMl69OC/T2ZIDfsrM55j7v/wTueTLKpGyU
Mk4v4LBcnTbvuQ0dUq9WLyuYA4/XVjsZ4uu6gS2XBhadss5+hTWrUlkm6A+tgV+GTQouIE2QAb7P
0qSDNaLC3Fl26ZVTLwEjc9ZYmepUhaNiCViySEr/1HDEcbJRXdVknW47wpY1FqUfSARVpF3ptLwN
HdW9Fxbgy6D/zc2nZj+gPTl0Wz90tc1HCMBTw+Fc39R7G5NnbE+uVgbqXCCPHaoFOrOiz/tnOVlN
GhNgxEMM4ivAxlEB9Nfuu/upLRqPNvSitJlDGD+eZ+59gpMZ9TFBxs6I+inX+hPqgcAp8hWn9OIH
z3++T2RKQsY0GMNyuTSKKcSgcTy69gX4VEnFiZon0xcjEiyUftqc+0SmF+Ovy0PyUv1Gf0ZYWx/c
pchTdnlMiAZpI43btWJnxBSuAWMKwTKwH9AglJEV9Uk9zeEcHBUnVl+NiVHPZETMuLQXOb6AWO1g
XNvhWY/JQEWXVRXA/yLq22y2RAxbEbDTAm1z0DGRLTbEAPDaGbzsZiXB6AWHnylBGNNj+OkktHH3
MejJMUleMhLtcuCi3he2ySc0JsLYxFA895dOApGze/ThrbXOW/4aO9JrbZJ40ahI+vfg7csLBCuZ
V1xgiJsVYW9t/AOokRvdWh82sabOBiiJFPmV9Xs1JwgDxTkZHM8TOS1K3Dtk1G/dz1QUNsAuiDlr
G9ju2iNN3l3BJUf7Tbr4uiKhtixquiwZTMguS+JsqHp6f2DsKP5HCSYbcn3h6Yxb+P/HKY5oMQ/t
igGDU1CD1rOvE/etfNC9ZHtBLc4+A67NPgQOmgAPluYCJxBGjZtHnj7Y0Q9ghDVNMUHXi/gB9vEt
AA4iIgwP3rDO83mmHvn4UBl51cJTIZ9K0PGB/VK+hIf772HyzY3YYKSxSGeX4HLG5zPEScKitR3v
zMV4nsrljHlghLCNigJgGiLOCt1ebwsSzztLsVcvOaZprZaIi57jKE6mPsYU6amOHtkQFkUVFKBI
0xFH1505tUsOB+4MFI8zxiBfYqWXsCGGQjxh3tsEFWup7O9f0aT1GjPDGGFFv17EDHlr6tVgZBML
6RUivXAU46TrOabCmOG+FIcQDQSgUqI7eYA4nKzcnztPSy90eaqCvo4/ni98NDRNGQbGhBhiWpFj
zkqVQayhSzQcEYVPDwqRc3JUsO6QYZOIZmAmiiAqIEP7mY4XW98oBN3lqM39q+P75ohNJNaXTA2M
QaccuevcRi38bD1YJIJL/XH5/+jLn9a2I4KMAgojKZXUUKLjXRghO77LtmJn6Dz94rE22baujygx
KuiUCYmZpjhFPCVkG6KHGqgGA1pI/AcBlWvo1/gg+KD7oTm8h8wRFDavWBhlbQSVBoh9O3gY5qvD
0vtSF4bFuz5qL+5JCqOigEBvpkMHOn6/NF2MBLwMO9HaqWhZvC+T0w7I6DQZ1RTHUlpXJk7zOUWe
Hg127gXzjKY1n883eGtfO8+w7pPkigqjpUqtKS5VClGxz7Z6a+y7uLItLfJnyV7yTnJSJY74Y7SV
HEmhETV4CHZHcQzkTXGcqdDy3AZv3uNmdIgyaFWeGNDxApIO3WK2yfz69+arR+6y4m7J4V2bwjg3
3Uwsk9MFZ1i9yS+Y+1Jk0jjkyZmXcPAbQGF4hjLfIdEOVVNxM8STZvr7UNne7/KSKLF4BvXn2sFK
8XDjrtu5fCLYOTXsXoWX3TOv83ja6oxIMvolACRoLmB9MG0dg9Lcv0JrfmENxDP3IjlvXGH0S3bC
rGhVqzhah8K7lg2ZOcqL93H/FUyFZiMtpig/XQK0RM6KoMe7q+R53MxnmKdcCC9ms75PZtJfQ782
Fo5hk6MqMM8bjrFhDJKBzuP5sPH4o6HTh/X9feYtp40gaZ2G71eODfxouiyjda825lDv8zHt4I4Y
Yd5xDBCKLjBBCE3ulp3uw2W4HgRLa8l5vUPlf6M+Xjht+39RVN/MMU9a785ZIsqgqQJ8mwgOFjmj
CP3bIMuoIh8fXFSBSZnQZIixIOLcDOYwFSxy7gIqeWd4pu/59vSkYq6iQSq2eSqtEDDW/JFLysMf
lkYzDQMd/ci93QDSRq6phLGExgywXxRgCsD/nhHVi0RLWlzOWJBzJanr7TJLEv6VDRiRZZ5zdB46
M5aSAZ4q3piYWC9Pltf6nsxVzCp9r/c4ZN6z3GAXj5SAlK29FUR2cxvLR9w9hiRePlFgfXBeXq+u
aAXkablcouP0SEMbuDCofn18AMvN2rwiltpB0XBs77R8jQ6B0QEhEv6pUeCXrWVPhUbbYIEi4DLE
Beft0O/cOwHGm2gFwKwJ9I7B2rpYSzIJF1ZpfckPha85HGKTdnDEFKNxeqXTKikDU/A8j9h6hGTC
RsQBZhYvPT0JioiVbf/ILvNegiHqDO1KSQEFx5gfZeykCFMnWHkU2cfzLIDbNkTrMeiPUX/qF2Kx
FMY7Wh/xODc/NalqR7+G1VB6FKqZgKW5R/tt8OXWNa2b+Y+elJBwJ5Zurua9S2WUUzPTG1GSQY5W
aQc7chf7RbQ1cgtZsTixPSjFwDIkrwQqBcT4sKQbp3bPPI940hX45prNZQq9HIlpDNnCFfTOW40N
YcFKnmO6HvVNusfr49+FUSOS1HkeqayhToxrdgXnQUrcaikkZAYfZO7E2Nbhqa8tt5uAc7M6o6zC
IMK4zQwEfWUO50M8oeayFPwYG6iAV/HByyZNpwtGDDIaS0mwKXToKD20ySeH69bzAObJ0T4cxa8z
yict40uh6iCCAuoJEKIo03LzzxzVqzOKB6l6KWmbkK4p9l3TVQXLgSED7isPE4OnSnVG67Qz2M5Z
DW6e4Y9ip8qFhMDhp0PvnGO7pZnvvDt2N/ap1zt09wa0c6C3kpWOuSRoHWRsxY0A6O568bVDKSew
NIfrmXL0uM5oGDVoa2F2xnGmWNZhxzt5T+cuMX5i5TPyv6lxnVEviaKFeNiU1pn4x7WUW8JHiRI7
VpgS1f53MeG3yLPJ2jLPGz1PqZF+q+fpU7gGAOMB8E09ma142Z5pN+sfs2Ew+iPOo1PZF1BZa+gs
9z1HxJv7wDiND57/Lz3kEWeM8sBM7jWdAV2HNjFG2wEhNU6QNzjGk3+DURmXiykZRUjVsJ3uLjrq
ImiQtJEv4G2f4FJi9EbbS4bUniH/GLG6pRmBf7RCscDn6nl6MndemsFoDz0NUzlRogEFJfTOAJqK
gnDDb+H1zPD0rcEoDykvs1kiQ9b9Y73uSO6VBHhEEneeebLrYuSwsA5+oBR5fupwdtd5VBA4Y7Ez
c3TTClZ5Q8qrXZ6JRuoVvKUPP4o3Zmfdf9W3Zr57R8pokJluFkFyhZgg2YMRUc2SfWxSzuzYAYza
IqisAGDHbo/GUCl2QsvwYFFD+BI03uEjJXFliVEyrSidUq3Cq78uXbeyzCtWxQNbebZAhQRbFe8z
P51S/n6J7AbjdBCHQhYgT0hQrrEwagGE5/X+xSDYXWYuPjjUqNCwR20oWIOhyQb2cN8C2pGXUrWS
2g16BndQtou1jEHBuRdvc+sjWX8gzOFQm3orY2qMCA9I4hWdCWqYqiG5HVsvV3gn3Ah1Ki85JsN4
3ENWdOhKOd2chhlJgQfpXd95NaZJsRhTYaQ0j/I479Wb/4MG/xgYbgCnRzWLWyCfbMAeU2IE8Fol
YtoF4OeM8mAzYOUb5tot2uiI+OELMYuJdaO8u5qKkEZEbz9qJBmZmgfXSKV3dbQ7AfytIoqTiADp
gyeEPFKMqVONIQfECkjR5O7RNpG+6El9VE6g9vyRHf83KWQnDnQR2YszvbhgHh3kgWgn1HVptSHh
4XdMdkeND5ExeGegoIdGDc6u8wojZL6LyWIDmy/Q6xgS1bQrdNFbgk/J6wsdLcbBLenLxZeZ9AfH
P4Sxh2kkdVFDX569tpuGgDrWlOPPF3IGSMB+PHMc0MkmGEMxTER3qoZuOuZ1RKeZGs/KGk41Jqgh
rf9FWuLcJf3df+qvbzLM0wjNpp0ZXQ79hdkuDNwDLu+JlnN43hiHDvsaFHEQG4M+QcQh4S7EuqIY
YIcEB3efoUnjOzq320WOnp0eoSEglMEQ7K5LkZYu3gU48MjmUZuDtIDPy/FOznGOSVKtPSJZqthj
ZWQgicZmQNm8rWX3tFTX7UJAJS6GXbXv8zjZFTsmyLwKuetmRt9THrNtBRhlb3edc0jw7ov+/4in
/qoMWduW4Ok4rNKKmLsE3hLtG7U/eFuExGkj+o8QsmM4maKlgtBB1p+PUFm2ho4AwBt5QF7gcEWl
+Y603ybXR1yphhBqUlzR+NEWrG1kFRU5e8qjvvw66K90L+z/x2ZYHneMNZ2pkgYcJxAdts/Y50BT
zIld+ukqfQSuCq/1cRIzaiwcjOIImyLOM5FK49HtDklgw83Dyi7UhF8+vr64wP3TLsn33TEKRKhD
VKAVkKN4JEcbvqanW/0jV4FM+iSGLAER3YS/JTACea1PF+2sGEglA72s36mOurQSyc3m3Ph7kqMR
JSYgaaVUCQ0whQNUXxIMUGF4arYATgFHVU0Vu1R0wIoKFr2IBlZV/nxjUnTKm6BR8IyV+WP5bu77
13OFtiE/fL8v91N1xB+UGAfhctZms9xQQck/bt33x+ZlbzqfvwkifYDYZ1ZPVK5nPPHWMPMmCqJh
arS4wlxYIERFVYTm8KghV/M8I4VV9ZYBMF2nsp8O5bqc/2eW84OnvKb8PdTAAA4g6bIioJHw58HG
1+tJTJVCgEJ2g+UjXW9NXq/25he2gHCx/W4TTYxS+UGNUf9hmZ+z66UVbinaAivJ8MJ/mW5N3kOS
uHvg2GS3nYOvv84bw8XIX2kBf8XzEWrdv+ap0EeTwLgEFApR125iMFJvcaeWbd5HAqpn/lpyKgWF
cHjVAih6X+aCLmLiUKTKhOH9B0XmkhvhGl8uWN3xmD2gMKzrwFtFOhg9T9eXHfzqZ36iZcLX/UGR
eZ3XbpaEQ5AItBS5lu3gkSKfId3CXW485Un8oET1+ug08+w0AOQ3hRR1yM9uh8GWPl48q/XMxw/Y
QYkCDFroFuVZKWXCYGiSKJmoDgPiCSL8k/C5kGSEeRkESiUXt4MQDyvA6ThYda8TWMjEotVRZGUw
KVDNjVcDXQHv2Ys5t5KL1fselt0AEtuKnsu9ddoe7I6XNpxqef/xC5lL6KJTf8ZKLPzCdonCBFZV
rCFvw3neOMAKxNFYxDJWJ4WodNem8Q5Exo7X9z6lPn/8COZ+qlRJT5GAYwKctUowvIuahGuQhOtu
0fP+Q8hH98EY8CQJzeJs5uAWUXd3kF5Pj87TV/XOC++nKl0/OGJMdz8McO0icNQubdszGwCPo1ob
7Na+SmQSYbCxdNO1iakCeLRzrHBeY08JBGL2rKeexa0aTwU9P34PY9ulFJZY6+g12/a78jq8azZw
WIB22ZAOI480Z+QHJieBMxXzjamyTS+zOpDqTKRU/fV1E++kCrCAkf2gLObh6oI0ATZzRc7/Y+07
liNHkm2/CGbQYhtQKZlMQRbJDaxYLEJrja+/B5w3U6ggJsNu37fqRVnTMwIex/XxkWBxBNr36v2H
b4379p0FbatA8+er090vkeYHg6HjZ4woIiIL4lYbzxmwZdXA6jUGjM4O+x0Noxn3ej9PDDUpedhn
PHcvsrrLBokJ5qDbOqYtDkVFDmIbyBXXfglykBZPJCL4SIsPJodxDgx0mDicnzF3jX1d1r0DUpAW
g4yJz7sCB8zJaMe73Jw2Pnk/OUFBFLTePCQJyS04qYV73Q2u+QDOJrMNQYc1I+wc1KNkr5vxj39S
vPpL2ygoK+p8MgIVbw54+oLqFWa8sFuPbbcYIPIF+gtrokWxD5YJ3Lx3HoWCpJ5PdO8ztfzICfKf
vUf8yeIignUaxm6U3xgKtuLT/nVKCsLywpA73sP9IxnFm1zoyB9yiC7RKXdY74ZhvWQKxDBwmGSC
Nn9qa14cavuY1j/M4Vy7CVwWZM6/+5teSZLKG7ogKhrd+MS1XFv3Gm41GR2DJP2D6v3k95pm/5P7
W8ih7k8bBA+3BznPjuVFBFkSHr3Ds14yBK0iwUIQdXu9NPRGUFfz7c0GPt61zmsAa3BfzFp3LdzD
P/dGITsyho3ieRDTmo3ljA/S3gO544H82sKyZGTTHL8yF8mRmSxZ1cQ/kulR20jW/a5rIXnAWrQf
vz3H/4jINJgJAIi5hm310S2EUYFAq4ILQzBmuBPt2gxhtzzADJYnXZnV/JX4dHmjX97K4n0nRRdg
vQrOJZHjXkAju2K/Vi4rgcG6PQq/Fc1TFLmAFO4E7+oV09Dod0H7hXlfP9ZSWn+dhsZrowID7Kzv
qmZa4m/PAp+2XGBKud1y1uZjbnUJT+czQ+qqyV18LgqLdTErkz6c77Azk5N+aB3xpXmwiqdPzvoI
XOb66rUSxF/HpFzIVE+FqtAgEKQEglUf25ZcP9t3YBVz7biwiouLw1EQUtcZr6fKLAtLqd5K4mx9
koDr7crMD64RMP51LApE+CnCEEIKUYXVOPOW07A0MVhsENWMbe6ShvvJrM6f09Pmmrmf2tw6xLAC
s4Q7uPylX4vXgC1DgWHM+jPHobmp/npmdaCtBfnLQ379+0KEDhaOtGwgojW/NgAj2uYmjLZ/bsCf
aX6wqG7WXSfknXRE1rwg6NSTSGOFq3vMqtzUXVWQ/pj/jo/p069gs2ti69qeEPPu54Im4ybXWmJV
cSGXehSD1kZC0UBucNi/VDckpKQdEhnmFU2EjAe4krL5SxT1HHh/qMKag6iYJDfhAeX+6wfjia8i
8uI01CuIPb8qdB0iCut46n5oNkblrpvEZeUL10PUhSDqDeglnyitPMIzqDZITKYk/kRVCHN7cw+h
aFc6ES6V3VrxzbYLzKA73LlHmE+eWD3Na09BElQe69NQQEJqBk9loaehFvCeok5zMqqITakkFssJ
Ws37SKKIaEzAf2SaSr+OY7/mG31+bc7F62wPTb2Va36eezShYASY8Q3XnK6lOOpqJSWPxjGHuJhY
b28TOblgn07Iw9OG2TG0GoIuZVGOCjdyMOL1fDTEwMeX080B3bXrbWQwnCB5zvS/Vr/Wn6ukg88E
iV9dSf51lao5pHCGEGnffHewQbH6cQ5YuZSv2I6GysUJ6TgzkbwJsYGG9x0S6T2edpxgh9jVvtP3
O9vFeN9vcvDIw47MLEOqujtbSOV9qBfQov30wU5iMb7uGggsf8/sgiz0VdQrrhTmG+dTu6r3rnsJ
wN/769Uc0Qr5aTai84+GeNWlTMqt4UYpUpIad7B/eQmQJCY/HnbixntguE+so1EQrktcWpUJxOD1
twJWW4XDuRF/+pzJV66hHe7fJEt3acZ+TVJ9Hx12ePk3n8yL0GwjMreuS9ACjlAvM6PfwPCSydOz
5mlIIhpSBGFOBqvUbXaoRWJviIdghQOzMnkB6RymHfOBDKWJ0gxLYdZ80qU46lbTDtapriEOTlR3
GCIz2phnD2Ns2/v3uf40/xyLMoSeluddPSumdrmiQRETo/f//qqlXR6EMn+il4Qg3OJwEGsQzeAq
uOrLTn7H3vuNf2IOd6362EtxlCn0G1GN9BlqsBQ3saxC3oyOb9qj81pud83bhjk+vsa0iGf25wYp
4E6jXseIBA6IQnVmYf0PdhDNlJHu47w7wJyr4z3R7ZaoNutu18KjpWgKx0cx9kU9CYTb8+jCHGN5
Y9wTlaX6DBWh29SrXK+lvMCVNtfeAjkFGgwYELIaOS8Oos0HXcBjWffFOGHNCxyYmaoSBOfmPEx5
0Q8gj8Buvp9XrGr+YH67tZr/8tvR3elSF45Drvu4QKu1OXw5ZO1cltu+Vjz+SwoFHdkkKlWXQUOe
rbckItjT7D/y5Ikn6J3wrXk7Fsu9nf/id/P3H52ky4SDPhRSZeA+24oIxNtO6dyrgQoCaq6fjI+3
WjKQsDcDdRUZnTU0VU80VWo5KKlwa0fT4p+EuV71kD+ausOi71vrNlWXoigw6ZpG7FQjEWaTZvH+
NsTQpN2edqNgM1vNVhF4cSwKSXQxabA/I4NuvFixXW0k0wJvGSM4WPX6FkIo8FD7oRfrFkIsvST8
L3VzTX8wAHi2FN90YSGCAolOLqYkrvB5eujCxrdvNSlNfau9CeauUZnUL+va/kceDRdlwYtVr+Mb
oZ4m7YVN8VikZlEWNmdYQbofJrvrSeUYsQVifbHA5KYU2Xn7eP/YX+75nWPTkJJl2JkhIWl629c2
Rt2LDqgyT0y3Pnn2XMw4kOz9ckEx2YocBfRS6i18wQzZdmeXWzUn7RZePrMnZxWwF3dDuYFqmhWt
MkbCrdBJ3G+myUSqaSSfasow66yXolGYY5QKngqHr5CJVmBgrHQTnDe7p11ZECb33qxB966a8lWU
pNXScMRVz3mR43EbgeysI+7h8LrbMVka13r4lhhAD8aE3JQilQtpxyEk2HUZmfKL94NFIbeamZAU
TUJuAtwWKr3uXG39RmqjHM/G9B8kq3S9rXTJNsNFnpfuVghqUS9D/UT6iIn6dF951+3hQjj1ZsOo
Uz05KwV4MaA3Pp5U8wRv99Igt1XZgzlX5zeWfPlHZuOPWJpko0iEssE2LOGmFJts82AOvinv0VYx
Lxf5RwXgxQV/VSwXNn/whEbyBFwwGlmOnZMTrN8yOgv5/z2T/GxVQ1UZSSbw46Fph7pPRQL5hDdW
s91wRFs1EfBefhGsE9tdP0GUev/rrRvEP9LoawxFr2jTsRaQXJqLcv5ueJ9HVOPCQh8BQ9aqAVnI
ojwnIzWKSZFwsuMx8i21t2URTbSl89S8XWOshXFZFms9L7KQSGFYVHmZMlU4nUQ6JxPNww70tvZg
iwaKN9bHdL1/Qsankyggi6rCyyepF25O72Yb2bnyjO3azM9FwVeYxhOX9JBQcdb42IBfNsYGne2e
NTW4jsmLm6NirSyIZKnNcHMW0nShjSIxxiDRLc8mR1912ReSKD+pqcFdoNSDgGTSizVHqjeB3Mqn
3NzqB/enacanzTWxr/A+WX0267i5EE27Ta3Sx2Lf4JD7t+ObcxtLgk2KxEw2AeHnXv3zhgVbrDdA
OVFTnBae3OC0uFdFMPmShE/Zfp7+v44NuUa79j1/v6+Vq4UHsEL8G1Ho7fKBoAVSYUAm7yJCR3ta
b4dHozI516yLXWKyk2ir/ugfiXQSrZX6TAsUqOkzyHsCE/3yk1tu63edFVZ+Palv9nwhicKUqPr3
fSo5WClQ4XBmdH7uXtGVdMwc46Jcfl9u2CrZPg0bLkCDUL5Ve1SvWPHtrKb3fggFNWLeyNUgzLoE
VofqlDgZKP1evj7qTHGKXg7GV2W8G5q/RPOrKk8ivNAGnfvOW7M1SI20/b6Hp+Hs1HdU6RgSVyO1
xV1T4JNUbWhIQzu/VOGEBdfjVwuafJsqZpQtsa6Twh+xDgxenyCrtCtnXgrxkh1GUwc3c04wRCe4
IHF7HWz7hyuDUgizNViIi9KPYVl71kWzlJkCKEWUVTXw8Xyyw6xj77Wpnio8WGbEOJ/pngpRcCSg
BT71DJwZRPayC9pEsK5FPwrYyMw2/6/6SgFR4wlCJmkQFiXmce+8l4pZFK7+YKErNTLDf8KwrS5A
SKbcmnzmblR5qOse3iHiupAYJizkxkO26b6efrm7d+6R3pBZ1KOs5OFsUZ6tfBec6ghTX9vtKbNK
k1NI45pwEveJGRzBuJkcP5hdsV8bNu79AgqV/NSLVLUdYaad4x5bX46n2nwPSbzbzqTwdrLZFUR0
Xp+uzKkzhguiUDDkp4OedT5g6GihH7f+wTJgazQry+/49e8LV9jrBKxuFTp8x845oldNcgonf+oN
27DROYWo7dq/Z6bZuTu0gLq/OvPx8pi6LTpSnwJw+IChw51c/vTQ2dh4npib56F3B0ZAvZpZxRpW
dY6G0MhPdwWFdaNx5cjPSMVtMMCcbAerji0ldLiE9FvjeVdh3fr+zMovrdakl4KpJzx0gdEI/pdg
/qyQLCQY+Hg58iPIF3btK18eMVrPSkmueoVLqdRbLv3EEEqQDd2QGXw5HdNL7JtCim46mfG0Vt3C
pSTqFadho4IpaZZkoM9dNrPG7HCXO8kWjtrr/Xe82ge6EEZ3CoFXu5XzGML2GEHySyd+C07qLQ2s
dmvmGmxOaW+wEiy1HuwHydxl9gYPW9UIy+7NBVr6NS9/B/Wa+QCBd17Nh64Ci7skIzGL3cxidP+8
q5H0Ug71dgU/K4fUmHBejJGdTqV5wdYrVzNtsoNtm+ezI5NVOl7Di6VMKmRpm7wLyglnG1rz3YlQ
DEDD9o7Jkc5S0a9GnAVslHL8/1R031wl9xWUg2fdZFnq2QG596EopyGNJl/Fx8IFGqfjMcYsNjp2
A2Nua/1g1yznz3FPGuUXRF1eqoEHaV5FMF2/23Xuz2J3Zmjfmpu3/EAUohhh12SNLwg3Md5yF9Sj
p8D0ONbE99qAkLoUQ0GI0hpil+mz7j2jNemE1qTthTz+sEGtBEahPZuQmvWtKCSZBiGqo2T+VvvG
shQQPzyhv/pUOoGC/ltmVmXNd12cj27CGPokwQQ4xIFFyXCyPUYksG8GzRH33/BqCVFVMfWkKrIo
KLTvIUxKIEhgMLzl00ab07iROb33gfW0Qwk/gu/BzOCsecpLiRQ6NULOBbkgwWvcV2gi5tCwgGAS
mbDzmWMUtFd1cXE4GqCKYGrbflYS3KKcmQou8fn+Ba7i0UIEhUeV2nHYNiAKN64l5VH5Acad1gyx
8PYfWbKFoFk/F4CUTXwShR3O0ptW8pibVUXmOdo9k5Vtzatffh8KlBo/0DovxPfZdx6Bl717wHbn
+HS+zuxBzErQqp4vjkWBEidxTTRwMmyV9qt4FbAQIhWsmLeQPGHyJrI0j4KmIOgaWftSh73zdppI
CXVABRn0BszogXUsCp5KPjdAcIBLLCywFE1W7mpP3A4wwSoQzq/lG6gv7o+CJR4E0bneKHPG8Njd
hMtOtJ5my3tfy1czTwulUKmesLwIKz3MIAYJZdl9Ob69nbYYw8Cq04ONiuSTuQ/c+yJZyEQzQHYx
l3V8DM0AA+SxQigr2kHlRA/7IiIIhv6PF6lSWNHrVSsZPMQ9v3BE3qK7AB0b94/EgCO6zSXQyqER
IogIItL/5tE1YXYiSyPWLSMqxto8U60pBoVI/ohFMjEYfxFReS5s49bZ/n4MTReGEeRLJhaSsvNn
qx7nQiYFTtjgKDeBr+IVY/zrrTuMDxwo/lm+35fT9V3Z/xyNgqahGcSgrGcxGN0Erd9ECgfLtZGr
8kxWc80MBvdkUcCUVn2np4gebiDjFy4e2TGDvnV1+HMaCo5CsVKEoNRm6ENs8nIs7eMQgNRXOsov
6alwPzdsL2Yd3P/IpHAJO44q8NfjVEg3vlQiaQKi2clPvyBX5KsZtnEdb/8Io7BpEhs1aBIccBZ2
DLf3X9Nqmlj9j9KpPIVJQ9tHUSzhLJrzjlbqy2WbbeZsOPr+cux3MxniVt3nhTjKbyl0ufcmBeI4
eBMvvV1ck331DC4XiyFoDdI1FEdncmQZzZuUXvB9kCUjujEwxmt5r4+phcQ+5hYZUtYs1FIKpQkD
pgjitIUUlBIMJPVlYks29uExTrPaU7iUQylBlJS9NJaQ87VHBmQjty36YTHv+/MnFqmzmkFXm1MX
4mhDFYsTaPhTiAP3juX48CduzkkjLXpYjuMZzQoaOc2jDORSv46PhUIe7fFQYWkqRoI32fFc/gDf
0f2rXk2yLH8TpTkpVkKXQT1/0ME63jBhT7AOFk1DQGSQkX4YB8a7k9ewaymQsmXKoMUSauwivA/R
jUciv8E7SD9RYejt44mEx0tuJs5te7mATn8wo2fk+BQTDO2pgUZWW7DtjDyYqJ2xWPrWEGH5wyjb
VCgDJ1Y5fthzhTYQg803uIZvSwGUIRqzNm+HYr5q51ibCU8k91/MhsIryxqtpj+Wsihr1BlDVvPz
O0XTKgYHkQHJrO0NhLf866/oh0rybYFx++fSY7WgsW5x/vdFKCA3/aB0s45L2DlvPCT2fX1dzUYu
D0YBkJgmQT1+faX9y1uA5c8XzT5AWyNsmmemJdasoKYZhmhgGx3YA6hb1BqBHwe4LLeq3YHPSXSa
+aPp8UHXGE7sqke5FEXdW8e3zZhhJOa2B8fg21tmgdXGNtzUwuQyA15Zp6KuENTDwaBkEMW7z8d3
+RY7DFxdbdVZHobC70lpMHaeQEJx7WxMFsyEEgw9WDcRfz4NBd3GTNCv+RBhzbiBha1bNOiwe2BX
g4vFUeiutmEqZCkyulmfHWc83oLTb/Jr7nDCzOrnuNlELuvz/BdI/s/R6A62CRxAAz+1sEovRwec
i8BC9xEu8jy4x8p4rNZ3luej4NgT9U4dBJwPxBi3/OwTf5cEaK4nqAW6WLdoXouSfIL4nHucu5k/
GLq4mstcyqdQd57yiSYR8kcXHQsARTSrIgpg2d5ZHWiPeSmGwl5NaTRvaqAumHupiX9s5noJQyf/
C+j++XAUXCQ62CaiEmdBGgRbs0ncglQyIqljFW5j7j4xRnf+DLEdgPEW1ry/5eEo7Cjgq1dtDrlQ
F2C8/tpt+Pf6nSWGdYcUbozDv6F3b+nnF4Mc25/NRm7QlRbhq4F52J27ZxhnW4velmejoCQVhiAR
Q5wNSw+OWPaXk+An62Cs+6OwRFW9uChmY5mT5FFGBeRrcI2lHeuOz3+0g6ZrVqoqbnUJKgg9V5zt
e7zD1MB0gLtnmHjeweVhZ7Z7eS/uMSPBuEXGCWn6ZjVTOCA+IGXvCHt/Z5ilEzp7UC0y5Kxb/z9n
pNAEpWKxFSbc5B6VzKEhPTc3UVjIZYFC8z1tUA1n72NcncRY6AhN5DwZA88bLU43s6ah9+iLqBC7
zzCO8evRPbzagf01jFEzAxXGk6DHWPlCGVGanu91mCxni9ZCsG5cuce5vx+M1cxqPOs7UggT99Oo
5RLuF60Z2B8rbbCHvTbR5f8672rwHXR2YQf1/Y/Kskc01XMiagWyGzgkZoNBAwlbe/vtgjLnYGMk
n3Wlq9J0gdcVSRYQ0aoy5UAaUcp58XzE4+QgRYRuA1JaPxR3hxOi7ZYwTrd2pUt536600eVkDoDA
hLdD8rAmN7SGW6NEFPOBd3YmBhUNNMKwcjhrXhimnzVRkWbnUhH+PqeYFEE3YqczlNZp3zQ0qBes
Z7+mnUsR1GtUojIUpFqAdlrW6b13rgxwXnWOlgJo4z0ZvqgkEICc1xxkoC0D8TPmn2zMnGCfEUPe
GoIuxVGqweVd2XAhrkyvSOej1/w3Q8Bqj+tSAqUMrRIMGP+ABFSNUbl7J+nsAYFE8L7SMeVQFht0
ZJ3XdpCDyP4FzJmBeXO1M1wf8BcwRM0/mfZ8lkeirHYQjgnSXF9HsgCMiSO4YM3DU2Jl1FZDs6Uk
ylS3VRlgr+w0gxO6BYUaFO1yMyN/QHZg9rXYbPdrzsFSImW4da3LKyRV8LlKIt/g0LEtGuOZ0jmb
vCmCWOkhop0b9OA7whtHxvoHeiTOn8/3vxVDv+mqQlaUUqSFAy5wtIPQ0QX2Quh1tPsP6tCVhJxL
6zz18I2Uxuar5zhytYEEnFmFZimATVJLLNEqhtv9gzGAiC4u5NVoZP18iWDriEBLtduYrG0Oq7m8
hS7QdiPJMI2MdzVnPF5eVFMGTSWg6GCHtwdsZWZq+2opYymPggq5jWO9m8HIehFe+M+cVNsTOlVT
V+7NCeNFm10ukKcyIOfrB/OpsT4jhR9KPclTP87CrR67m2bGRhZurLlyy/PRuDGUYyLy0BSMTtSX
2pzXqqWPDxuskkWXM0PzWYCoUtjRjd4oJsGsIS/HAdSMzk23Li4Z3KcPhjuzmpxYHowCjbrIsLVW
wisDu7u0qX8prx/3tX3VH11IoHMGU4eVCdgtjcMcYXelTUgwHHy9zJMnaFtA55577bFsdc+q7DKg
nk4cZMowTUKESwzdM7MZkgXv9MysIHVxybf468+W8msfbJGvRjWyu8mKmSSgu0Oah1lV+y/e4H/w
ih5nCxJPVzj/y6YgL4aVJiCCffftV3C2/LTNesuyzAwIpgdoJVCPD1o0ezTVY/h4ZfFJs1CKHmKL
Ba1K0Kgz63kO/yK2001NjiT0ieQTuQNffBvDCWC9ZuY9UoBRxPEggRJiVklsuZ42gTUv7v6JZcOb
Mzp3/o/PmV74xHdDqk4FXgD8m6MjWLcS+4YVbArfAqo+WFDFsNH0jidP6ZUyEr/em+Ic34IP/xw/
xrd8C6z6//AQKAApVNFPy2EWZ8FJfDk+8+6L4USC6efEu6AgFmLr5H1IYT0+OnmgVd4EitgvNEbm
xTldXPnm2rvd14Aek+mNYV7odEGph9KYaThhj6aal+PRQ5k5tzdGZJ9Z+y8YroFOxShl2jSTLH19
O+8xPyA9wKrrrFbmF3BMpwc6PUfLwRwGgS0ewTIY1V9R27qiXMCyLavZ1KUoKkKJ07IY5QzPDD1d
ICZDbI70rY8lqI/6gZDDK/akYFsPdvXMi4FYVEIscKGXP6GbOPBFAQcFIYSTWNXGdU0bHVKIYObO
CkYQ88WcfCeyoPMCnRJ1SjxCXGsiUY3UODZEDwQjlo8u+XHIfsLvuo4/rsm5mJn5mRNnqyQOy8um
PJQk1dRB0yA/Jhk6cGTLC8knggDGOVkOg075JmCdCTlOmrETtfXUDtBrz0pPM3WUwpRR5TRsWZp1
FCHGtJHcJ3SOWEwjznJN6H1OAlKdoVBCTuW8oHkEcectQSXasy7bhsgWQXHVtM1NzJmsZARLXQwq
4dGBc3SKJYh+mftwnPctlqDBKgybebOsO5w9x1XJgJ0pB/MBgw+k3nOHj6QnrIwPhThQCBEbpjRD
USRNlvivfV/LCmVQgxI0r5pDkjhKuXkbYzBg1ZLZy3bIasygnOgvWQb2WPGSIfKaolBBgpJPzTB6
TXuIeWRCBcM0MsNMHdkfzfsGYgaWxVucBaHJROMNpM0UQaGnZb2hBv+NILaHpu2efX1MHcPgJIYQ
Y+XqVF6fKfFxczIoP/7OWbXiWOR+W0+HSsm5zlSlMfHNJOvk98RLisZSIi6THgbswEn2URS1F0MK
dMONOzXRjrmXywrRK0mfCBYrB61Vy4P6ITWFUtieooVvuhKhow6NxdiQMhjNRAYMLTxIfY9CSskJ
5SWtMmxPaYrceM6HQPrMx7z8BcKD6ZREenzLYrE6J83I2YnvpeAH0CQUIMWhw0o/KU9yq5ja/hKN
bXrq0d+ObLRmcK3dSX35S8zy+D0dvfAWeUGSESUr8rMXT3JiYtBaPUogrAVPdlcFkllWYfASxCJf
Eq/rebQmB/3oiFPdGS763hLFSbs8Dm9YXYeVdVJijMcKTNGyE4QitxuQEXxXQbrfkCBvJP4olGFy
7lJuyh6ykBNSc+JHv7GD0pPRKpT23M3nw/hlQrbjrddqbQsu0fEFgBQnhI/aLDelrNJ/ZlGSlHad
5p1gcV6ehHbSte3VL8WOdwZdigQrVYQywgRpliMRFDQ1ts+3ovpUT5hEtOssyj0iCIbxMwhzJd60
wxhhz147cecOdS1kKMOyyS2jDoTGjkvQYpKpU/rXMPPzadvi7lSidL3UbMfBTwWG8tGNI7OKaxhC
Qje4qmPDx1clcfFusfk6qEXwphxUTNsNpjB2eU3kXO0Dh5+MPgGVsMZf2ipHhiFNjPDa5I0W4kKk
TCZdm+NTCKXR1aY0CulPr0gGg2hxJB5EbDRLTUXIqgi3osiqJRaq3tkJktSY4VDDVCNCrDVHPdb4
lISIu7H6WtK60pR5kT/qWEljV8VU/mq9qSotAxWQ31zhZ7GVdTpce73XDAz1xGKw7wvDu2phmnIb
oU3S1tHqrhrcxqja0ZKSZMgIVlFol6Hued7iRsVP7G6YxhwLump/KkhbShoWS1WVPjLm4VewStNV
UcGyBAFAQidporErgkwd+0OvFmbTu6oUOF35m0syVgQ+p4UpsEJiWwbvp6EDSHTKcOtonsWGD384
6JEvXCZOHYhh1KozRgVvZ/ChSNgOTUTKTEdPFAekaD2Nc3INNVVeMXy7l8uoIf9rBJ05IkASoSnY
N6lSFniQhlht5HQ4oCNsNCWNAz+Tqn7eF0KFl9BhScYoA4yPqMEqKBSADm1b520oTwdVUxy9y81A
a3ZtrSJ9Pv42vIDxZtbEKTyvwziohibS1n6a1E7OJ58/5KqunFpPjhytgPKm1dg95umkmVI48Pb9
M37XI5ggXhYVXZXB80EbiUSvtb4euOkQFpFhK22LELfK251Sy7mVK4rA+HBU1uPrThUen0xWBQ2D
+bO2LXChq7GTmRcD/hBEoWb6vlwcjY7rLAXbTXb3j0YFmv8SJeg8D4jWYdEp917rJcmoxIg/8Fhm
vFXU7KfY6Bi5DEFFKHvT9JCpQmMmAlc69wXTs4JfkrF9F52XhoI1EV/x/eKQPJeFPjaZTAew3ptG
Kdq83m361jiDqsYc5cgSh1vXxOYkbcO8HkgIHn5SeBEj1P76eH8/XUkReDgyMq/KBliH/75sg5dq
A0NUwkFWJN7ENgtJJFqvdiQastIOBEGz26JSTUDlYI5TWJhG1NVOGrYx/pfBJ2nf/S5DTTZbocn2
actzR56fpqemr3sHS5wqC3yiyTarBmOTlUFxzdCgScZs9JwsjcoH3c+b6/3L/e474UwwLvh4cGoM
OvfIF6FY1GLLH6RhfCjE8kdTSKxhzxUlBXmRYuDawGqs0yQOxRhWLTya4TD5TXMUxcGzoM/huya2
LLKp76JkHqJkAfVThHxfqYSFqqQgt8vBUSEe8riUiaE046ZOp9SUUcRlvIc1USr0QDEwcA6LQUVG
fKbm0QDv4WAottqbtef2KeN1f3c5cWWw99jeA7OKNT5/K5wmGwGu1ZAOFR+We7GpR5vvFPWSpVK9
h0egErVVG1MZVN80prELGPLpBiW8vPkHKAq8dwws6CplrCojqRTJk6SDMDgKNqYTz4isPn7nZNky
RrvWC1eealLwvdP5uZmN2/vauf4DDEXXJdnAcTXKZuipLhmpOt+AnFrt4NtxC4J/vtxp8vQs8E+l
UG4zTTpEnH7i+5p0YW3f/wkrnxmul4z3ockaNmhSsFe2kD92AmAvT7unSpDzXaQlumwGnidUjAtf
+eAivAMBYvBcQPP89wfvJS1qIrnhDykvoRE30iYsKe1k2dHiun/uudCza7GLnUyLUlOajJxx2O/m
SxZ1CR3uhihC6eiCnx4MnAdt4g9dLRh7ZQw7G1pew6dVk7cs43IG+ny3KZCnaALoZWVYap4yX57A
8VNpKPwhzCJ1owlZtkMDYOLovtg9JrGXPnBeL5/0XCsZYE4nNmbVluZ7FmVDBKc27Y2ISK73aP/j
D4mIOdjcOI/R+Jxz4Dhre8wjGucgD251pJiTXDK+8sqpIVrXEU7OBo22pKEvB4PO4dQln81Ogel1
r3l0wO5KUmiFGdbufRX+L2f9I3DW8QUqSqEninILgUbZE658jfXYqaX0pBeYqIrqXRiEu6wsM9Jr
AkP2yvORNEHF94UvhoBA/Fv0FCdSoHKleFCxIsECd6tgxmkHZk6kzxiivpsyWdZkFUsC0VAiIOvw
t6gxDINWKjPx4GD8yLx/hXQNYVaX5R+nbVhYtGBWRFHwMOQ5gnCSDe1Oz9Tj5CUffFg/oIHZ4uJy
W5ThpZ8CW3zv++5HZNS2z3O2F2OBKz+RKfoUy9H2e/Xx/u9bebgyXHd4ZbPTCRP499n1UdWKaGjE
gyIFZqfmZli+RRky2JhGvS9phvy/nSBcxEISpUvtBE6SrIckLbALzoo0wj0Gyf7pvhTWeSjc5/NQ
5UulFw9x3Fl8d2zUxvGUbWFo1j8QZAgKEF6Ae0k7DGpRGvXgVeIhq42HvnqLmsLRe4UoAiOTunYi
GFBMcmsSup5oakUlGgZBx+b3QxIlVqb+zAt1I0m9zcUaQ1fX3gFCS8RyoCzhJTodZnia1imyLx2U
qMk2vpY+wY/oNvfvbcUyKyLWSSPkwFNTxa/2qAWmCDGnCn4SCwep9nyz19t+i11r/kQqVWxJHiqT
rapDval0rdiORdvaI9zQY68bzZMhax3jer8fWoEXBiSXFB12k/Zjm4CTu6CK+UNdixPBBuDaFcsu
ZmjLdzRT4AeIMqI7XtQxlPf3M4tjDdYTH/KQdtF2Ur1j07RbX2V4lt/tAxxYQKWEHbXIStBzZs2Y
cvGcED/EYm03ae6UhYIs3rQf+eGnV4pnaWBA53flVLBPAvfG6xpcb3rWI5WN3uhkAZENKGTPQlF3
Vpx56k5X2+nA9erwv1ZRRFFw3RQdayZwSgqqOSR89Hyq4NY1YrYPcrU+dGqQs7Dqu1KovCwjFoeD
ASeaDtiiSsvlkB/kQ57KitXIce32uf+/f28aslw6loZBKQzoxd9KkXBV3AU1pARyqljxgIxO3qY6
48q+qx6kYPstMtwGMgs0H9OkpZk3NJJ80AevPCB0FN7x9o1zWdeSff9tf4d4qDGkIcWnKnACpb8P
VKfCFEZJpBy44n9Iu7LltpFk+0WIwL68FgCuoCRKtCTrBSFZFoDCvi9ffw80c9tkEcMKz7Sj+6Ed
wURWZeV6MrOha61IYbHETNykiaysR9qNz6HQ8qz3En8KonzYWWTZze8i0Zk+GXzDT7O80byoUrvU
CVtKRyIiw6wStc4DjWPGrkXDMJE2saDzoSQR3FzymGcjVpL3peZNKUYpmN3Urtq64U0LWWIK6U0L
oSjyBQobI1pF3E0lULCegbkT+XRvxcFGojJHKy3dF6J3U8HAdQNrYZjiUqoWjSY3qe5FZlTbXacm
Wz1R+o3p5yF2f6IYUJpdwBGSBdYsnBt8d1SUNNlipD5X9aGzWlXzYr3oHDMMhz0ixIKMktVwSC34
rwZoWVhvLSM8wfSVy8tSRi2uVN/SvNI0knWejsI+yWJ9o0tV67VGFWyzJGw3o6ArttrLdJ8Oo8TD
ny9YPANpL6A4VSQyJUjq5VdEQxcAuZrpniVmiAqGXaMGrpr91BNPzySSSw0JdFQuiJI+GdygYem8
Yc/NOU2tIO8w//3Z+ygqSwz8SdS8MDYiQutwcNRwDAl874Jz3oukEGujVoiV24hRLkkFg2AIbWvq
nqmHprjXlHroH+gYJTKxhG5QOMNgrp+iCYdVlFRLl3XV+E7/nXGWJklYqrWie0Lu+6cqMerfxeCL
HBN3zdRMBd6BhlrhPFbnkql60gVoV1H35Mqs3uXOUlaJgnIXieK65TzIRY7g52GPkgUVysLbc0PQ
kkRIDM9qwh7jYJS6z1d9Drw/xygsEtINHcVcCVEWC/6RSlPL6g43BWOdPSe+kW5EQSwOt+0Bi61A
8DNbN9QFTGQl8AQZBVNTFHxyPfI9DfuLX60C3cgmrYX7qq+6Xdtr4j4YJmmXDcLoUsxnXMVUTNd1
mraPpZRsVYrRkGLsJ65BS39tCp36JjZx80KLsbg3wl53uqqJPw2UFjlqfuHWFVNVTRVXIYqSNavO
M9ky+gqhf1T7npEGvp0HSKfqqfakJSPnyhd0FB4npAu2C/69xk5RbY0BFVhN9r0G5ksikhiGrzps
deIibxL9KnO9PKlhW3aOondhtjIxH+a5izFpgsMy20073xYcVLjDkAiUxNliTp6g4UKkoen5JkUj
LRUHDHnGOEHHDOJVSQ1/g9GLvhOncOuqXqjcZvTvotSq7vuwjw9JbD6rFVX2CRQ/J0xduA64L/DH
5pE1cJ8Zz0KU2s5q2sD0zFYfT3qAsmSeBsVxQrKF8zSujSKiORMWHpKLdDyL2GzaOcuVFfGht1Jb
T38pTUCqNiZYYEv84q+Vi4VeTQkvECG4jP9eitmoBHWr5UZ6yM073cLKiYnoBmfz7vXZzSUHZAeR
RYeeYpPBYAXVtViOD1OGymw6SJ+q1E22HiBndfu9X0UDClI1yKBYYAoRFVvEUmIrA5gqTw4+jOl9
Ekdz6jU07MTX6A5Pp1vdpjeb74uUwgxE0cw5/EZ1ELrs8vRC0UjzFtX1Q5aK6tOINIvTqa2BAXX9
78lvNKBTmsmRQsV6lMUh41C/irZAHY47Et3QD6hOMIahLf1GqZouP3RxoB5oNk1uIQ/Dug6b37EQ
Rvd5KFZ2aMXS0222ryR0JgxHV4E3AVvB1u6UNlWCKbXyw1B21kQUJShUgBf8QCKjjHrRKp2a6jct
hvFvXyEIQ0Eh04xYD3Uf5hVGAq2x4iUsDu2UAWcCj9KFOEXETPqG8zCu1eJMSxMlTTahgQE7urxb
qmVUTpS0OGhl7ztZVVheM8BNww4E6WEKxfDL7Ki685uBYoVpEMkPEsY3bG6fNLueBT4FvsJAnRRF
RKid7zG7Z2agN4MQUIaiOExSpT+pAmArojbM6AVDwQG004H2Y7YSxbx9SjVMcydREo9HzFpIyGTF
+q4RNGPV+NaHHEzZarLG1aBXgo1eveL99rdePfPvT0XFAYUXJNpY7V1EnWZhqFdxiH2quols3mXw
stdFZioftyldOQ+gBD2MaqaoiKi5M+VMlH1iSRe0/DBZUuSUepcQJBhSjh6+Vibz68IoV9VEpx9q
c5cCEJm1X0Z6qaAC6mO9adllMrK/lZ4em1qkva1njTZsb3N2fYYYEK3IcFXm2iZgdZc0EYuPCV61
7pXqFExPWRljflMGfFF5XwxYOen+LTkVZWERkoX3bFoiw6KGKfVT0yamF/ctgFYGqrbmAXvGRY1E
YhjUf43WmOFneFH4BQtWjM11FWpVl8JoGl4gx0pEfNGkWEqhW2HA8cyvz1EFS6AhwX7C/WMeL0Rm
quIsMr0BED9bMw0slgRULH7q/VCLOIJyLY6XxBgrgAxeqGHiNHY1A99DEFFhIdpAzb/W9gjd5lWG
MDVYb8q65madh1PaCYYXYVbBWpmqDspWkzoSqfPwt96As6A1KjqaFD3mgIyuFT7cUGS8UIiBswCX
mhFLn45Vr4WWN5mDU3T+PhoioAPq09RJ61I43ZbKhfPEOGFdN2RJNcWrXGXQjHlP4SF6bZmMBhk1
MRHsxtRji+MuXEmJqs4xjgUqojGnjC7ZUk0s+ezMIvdEPd5EBuw1+uAF15J5dTMeIcZS66WpYA1L
nnuJ3jly9pX3R6OIOLbi6tjADSJEUZOwoABTw5hYx/fHOoz8IQdsqKErmuenTGxTToZ3kcg33AqJ
cwsRyuWRVaGQCL5p5F7bRQAyakEb3YlBlmV/+6ZmZr531CFdgYQeczWalSBlZJm5NwSRv+1TK7JR
V645VFi5hlWHTMONAahLRCGXUbdhk2JGI0KjvT7ahRTbLYa0+9StjHE9BH+p2kELMD3szZaRiMHD
ZE6u10dDKzRf2yfig9kMdukYTePcfjlX7sI3EX0u+FlIgABGcnk9YzLOmQpL34tUF4BhDenzpBrZ
c4eQaFeOVvDaIFbdTcDorQNlimxTqdUXsdWDoz5UyboVzIxUalDvsiKpsPtX/ZXnllITnaqBznEY
WP91/lgNKBDdBDYU5me+nTPfBvGdT80p0/fBs1G4K20tud2h+3n7SFjsPAAgqE0h06AaqA7MG6UY
Kso0VmaamHuA+1Ibe7ryrRRago2aT7VGRXBwsrEq3WYoTYeaUXyn1/WwFho9C5ASbP1dLpuli82r
4Z2BFa8HQ4jyUyXmzWOSmtgRNfbCeppCnzpVHYhO00gWloeOrVa7qgF8NwklIHo5mov1TcCUNWe6
TQOYT+RNGYUCcHU6DZNu7lWMYs+LtSTXW6F9i5HfuH18PELsHYkjcB21Ye67aQ9og630Ckmj+7h7
/i/owIwiQ4isNoqal7c0yVnTRCroGNqIHfa6a2XRW6GW7jAZq9ukFh49wsM/pBjVgtEfuZiGprlv
rPbBT/Vno1w146HRMMVI7jn6kkeMuSjBiDHhJAdfmJknBM5BqB43Da83YumSLBhECSA/SDkbj8lJ
GykdUN/7pJuw10NJs22dV+bGHNs71Rglzl3Nd3Ee9c7CB/gHxg/gquBdMc6V2CkhNsGBXF9ZA4n1
rHUqOeKNp2bnMiGCkJQZOC4Z8izoLH4pRs6LWhhz6PVyVJR2pAV+4XZh073UQWdgc7TRy+91X8+6
dEzCwR7qsW1tcZCb0Y5zqz21ppiFThX0QUCQV1cCTLfLY1VB1+Y4fXR6mhx1DCpX3CxWZR/uU6BI
v8SiUoDQH9uqNx0UfRDORnJQ8qpiV8pPl1ASm2dxIjcJdCHzsFJFHSaNasIeEP7yR2cQfSNKtkDX
fs15wleRLA4SHq6MQum348h2IRa1TjPTbAMPAziaVXlXkuxjrJwdJsLy7M+VaADMi8KljFQZgu8r
OLY0tpFvSEPgWRSYnM48AtG/USsNy8QygTTSW1cGTq5QVMbSlwn/i+K5q23njgIPu3n18i4/xWCC
xBTpGimP+sBrhF0qUrh25TqR10ZvEkPI1n+pU76JGTBnAIlj8CBDrG/yUQubMfCi5CVSBLcbv7rw
lOTJvhteb5NifUncJna6oHBl4Dbnpp5LTSk0GMRZAx7uSbR0ZH83oM9hDO9vE7nSKDrcB5QzMbMR
vjFcyksiloa5ZGJuRF6VmofWf/aleN2HKa6KE1lcwZPADiiBFwuJJPgBjILsLMv3w3QAiEwS9pqB
xWwK4oymVPKnvlTGdTzkg5tIWrDSAyl+GEKzXo2hGZM+NLs1+nHko9gDtp5LcK1LeC4PPtz6+zZT
HvPOMh4BUMaus9unw84JnlWTheo/ytmzow1H+PJ4VB+9I1EfUS9E6426lQJv0Lao96YP1k7Ckp33
+tP3nZV/zH7jm28Tn3/7Qvt+00YEDf2Ly2GzqXrmh7WEwoTXpsi52XXuTUfMrLDoeuhJyQGnXJUO
/8Xp/1PD/q1LTscIEHbMN6FeST/DoNxGxejIk7o2NHNlWOhEGvddbDrZC3RpYkwcXhfJoziMTgBU
A1EpZsiXaP+pRlGjnpR2RC1zgNJ8lC+1jqBViZTiALOgPWjaz6B6aWvVCSkQerfPe0GPWOefwDyF
XIpjLdZ0nPf4HtBnAzsKfcHpGtFWeEirBZuAkGoGTqPON4f5l4cdDoZaIM6mnj9u+vJr8CcSdG8p
uhzl4IcW81qsrx+5jHz5rKtVRMHid+vWmf/dZ0qTVHIbelLkdaZuYx6/kwETrqUft49wwQKBkozw
B9AuQPXZsMT0o0Cm8KC9bqUR2S4PCZZahzopnJojsNfaEVkzwBaQiwcIBPWTyyPshUI0c1XBKtde
njsuSCr8SHlE2B5mvH9QmTdr4ZKQpGNLslSqJ1QQg8jr3cHzd7r9qKtu4AhYfEg5lmXpks5JzeJ5
dkk0ydAbmoBUmf8WBDs4Zta+qTiR2FWjyswQAMUmlBp8LoWtOel0rKM8qyNPXpePyqvoohuPVMbq
WH4kA3CS2Y/bErF0Tef0mGuKy1GTaQt6OQZOJYWThCg9jbz05rWqvOSKeU+xNtZUqEElmtzIXQHj
JLnV0fqtcrKNbB/4tzzMYSY0soEELuuAC0agGL6uRehFeTGU9EEM8nVuhI9mFa+KybKjrLYr9dUK
ioGYTXU/jcJXiT5Uod3cPtcFhYkICoEhQmvAEsD+pbiUcKMLI02pZ9xL9/qz+ak7v3JH3FR2gD+3
iS2J5jmt+ZLPRHMaxsKa4VZene0KGQ1NxkdVtqQfeCtdlqQF7xkeAgIOBLuz3jwjlERlWCZmTz0d
S6ayPiKtho3wlOPzXJWf50eAVgkk/A38g8jjkswMBwiyeqIeCs5H+qDvgAlNH9PH7iR5pe07eZyR
EUvP/v4UAZY00E6AtD9SnpdUQxXLiyZVpV4gtkSAr4J2Z4IcTadyXK1FrTXj/RS0MmKJB+ukGojj
JYhp5L1qK30k075/QLck1mojAOJorUU5PKfFWM1iooOUCKDV2/OavLeavMBLIPPS0J5joOcDunSI
UKQ5Y0u+PMC6EuUG2eHIq13N/a9+HMApVJSBwIH1uvxxUerkMPDR41DT5iGXUkxThmPm/L0IAJP7
DxGGA0SHkj4NFdxJLSB60dwXSk5i6xhUJkcGFs8KWXzDQph2PaZTVsvBsuKWetRIKakEei8KPa/K
s2juAb6CUzHPyATq+PLQhjIvqirBex3lblhXoQQzaU2aUwEgjPKE+WvEYA7UTLXEbbLBcv3eohyh
uPba0AYEiB9GReApI4a5/ASE8wPWk4nQg5GGjYWWua/Qhu6GovI11oXmDJhew5H5JS2FFTmoGKMm
D8+DUYf+hO3Hfjw/ZGqtkayZNgh+Y5tixxaHuQXFC+8GMAfg+dCLzZbB9UJsyz4LYk/SvnKcH1wC
Ja7suZH2tmAusHRBiLnIIGzbQqUC9TQ5cYFR3/m95mEghnubzIKdnmNNtL9Ic56HVYEBuvS7NIpj
L+qt0i38LOjJOFkfOk1rG8XIkFDTl0iTmX2ALv+eC4Fa5vPPBzBXNwlRheAmj71aEl9lQVy3onaf
jMLGF/WeDKZ6R3XlpQzKzdjWAUGJE/hJWiZ2StvQGZJUJBGQyRy1sPRV80jdORwAAIEtQGc5sHiY
7hB7YaURY6BuMj0ahcbJUC4JE8ptqDojrYckERPLllQJW2DYZt7rQ1m+h8q9JEcbC4ma27e8xI6C
FAkuGthM9PpcPskIeahItBKwo1SuhBmj8Bfq8q9LOjra486osAq7VYzer9PYa10dGIgw+yHVv3P0
WP+4zc0s+ozVQYVKm2G1aN5AH94lN73SWbSvpsQTZCuzq67IEZL27m0iS0d2ToRhZtSaQg1yMfHC
xFZcGVN+/v73DaTrkApDDzjcn0sm0qBS6lorYA7qVzl5pvKmol+3SSyJFypRiDGxDxJjFJj4RSpT
rNm2SpAI7lL/cYi3re/o6fY2laXbAAgWxgagAlljpxSVra9VgwaNqORT8RvNa5h8qaHPmaN4l+Ik
AGP/0GEsdVUXudBLYewVrwm8QSEkvpRhnIxPxKCxq1Jc+2myS4qSTKOXGOFdJqmc97pkXS++gbm0
vE7aAmOnsM4EE7Q+UbXSf5s/i31lOmHuhsfbB7tgR9G8jPw7kBvAHrCuN6LCqNZ6Gnu54I1Rej8k
ja3Xmz4O3bDgtWYtiDsSqEgVoBwII8oi89sqUgOMcYy9dJhIo38FdUYSQ+M8qgWJRAsP0LOo+SOD
9j3U9Cya6IQy7P1qxB2aH2LSoCyzwhwaXCIPz7rIDpLB6A4DYk0XGc1KA7Mt60GGmW4rIueBPU27
MeNhHhdEfy6izt1Pc3ejwjywvsyimhoG1KqpQxoDW6yr/+LEcPWoWQO7owJdf6kmkr6mQVPrsVdW
v6Lp2HURzDMWZVRPt4Vt6WbQmIe2aYgaHDfmwHTqq8AFW2AFfrDSh5gTFNhKssaoLs5DXroaKIoZ
u4mAD/NdLjlCoacaAOdNPC3F1ij1xcKkHoP+fWQ3q4oZxzsPOmEx7nFXdn7a1SCiY5as6VrBvRQe
yoSHLpmPhTFFKCXNSK65mASELcMMukqGOgWdOvZJFMVuVUXbWC+dBs1pebALW3OHRgiOu7sU4oEe
OlsgFrDoV91jaVuNUy/BOHnyER0DLRHX2b2J6SpO+9nFgORxLu06PTrjJ/4QZMSjECkarOKZ4El2
E0f4MbmZq2xvy+ASkRmdBjQcgiS0FV4eZqxNYpp2Y+JN0kM8EMOWC+D9Vp9q8XKb0JIe12AVkT8E
zh/5XuZVUWpie3anJGhWIalrZo/xKomJ8Tz9DmJ75NUslt7WOTVG4jOxKAXkTSGMXQBU+YcatKQT
a5ufHJ1/iRXHc0qzwjrTr1MeSKEmqDjBdj8ZyWZ4g2nMerfR7Ty2u3gf0VVdOG25i1e3j3TBWF2c
6PzqzygXuqKkgyWjq+lQhN7g1p91S8yP/40I89q6YJqiwMC1DfX6jb7HP6fc9h9v01hST2iERugM
5x+QFZaGWIWtNSapVzf0M0fzTT2hm0mvnf+NDGM6hFocwlFIU6+otU2WhdspGd8MlfLcpiV24AJ+
g9URZbCKEFA3X8mmOPV6dEGTFu01q7gP5kKDxsumLVlD2A+AnOa5inDNL0UAqBEAoKQs9SyF6rbk
o1FXx5aO2+e28JYAuUdEBhwpEkOsBzEElWVhpwsUbh3ZoYZBArVsozQKTByH0lJmGZ3AUHoSivco
0jDP1jBLM2nNIfFou2vrkGjNnZy8lPm6LYC8+CV2uzH6SIN3lJ5LSbPHhudeLPI6D/FBMmeeo8OE
INSvcmXoIe65uDEQtBXRqvejeWHN7TNdqKkiJERNBe4fgGvomby8ubDGbEf8m2Its7JS7cn5SHcD
+U0U5K0z7JKMUV7hkFwQlguSjLBMcTDGah+lqHp0K3HXu6IbkbAhD9Ku3A5rbHfnUFx4CCCI7nEL
wRAwH/MHnSkoSco1qxOhGv0kXeeYB4bqlBA+3GZrQQtiPos6D4+b74udPNTqBfo+Gj/xYkVF6+56
SrAiQjk2/rNQc1LmC8YSbi0md6joP8GcJ0bhNiXwOVqM15Zh+A3p0oBiJCBN1+moDtuiRTyZogfz
EKED8784SfRiYbIa0rJIKDBmGskaWU7xj2eoXtf9bj3a/T2ABO1mwKujxg+5xOC0y8tSOj8vwiAM
vbb5KADDFzW0Qra7FK2rFgrRty9tQTKQkQVwBPi3ub2MeeeYYVbrwjRG3hQWdlbu6kAl1cgJ5hbe
MrxDuNAA8CIcZ/OyGPKZyrGmoh6mHtOpdUTtS7dQ0/h79Mjc5/WHDiMWkRHCMVRRDjO0R903nFZ4
p/kjQN0cnbEg6dDxSP7PqhEyyDiEpqQNFcbWRh5GnromAgYn0iSU5iU4n2n8NnWFxLmmxRP8hyIw
w5cyodaSUqDvIPIKI7FVhP8yfcwwY1UXEw5viwJxRolVh0lBMynzUVKsfUCpehEM6u9Da3CCFB4d
RgdabTnMIwMjLy1RwVOoo6UII3mDQea3wviEcGSQnlEBHUSCjnlL6F/zY83MAKKotGFtSfGmU3pe
mLpMBMhENOsAlcheTtzXmthTZLNQhZ304MuIx8/br3RB34GNPxSYS+mCIG4TCRRisXYT9R0TfO1K
NDaCdMDcAgehnX2b4BJLiIRRlf8O8dkBCa1F0QKsgyBKvfcZJiOIY/V8m8S1ACiztQWQaYZo4PAu
RRozf/xBSqHDhcK08zAmTfMx8Goj1wc3E8FouHkaMLDpDJGuNuKpRZ7cywt/lVjaHVV+RLq6D4fh
PkwbjGsxNrfZun6pgPbDQKCWC2UEnXrJVuULqgUMd+qhSZt0METDQ2CeOvrXCuGSDPN81NZKGqHN
Uw8dBJivbLR3U3Gn81ByPGYY6xAVfhNWWQE7q7tJokUkqpFhTMuEVNbv2+d2rVPB0FxYQvXOQJmY
YUi2hMSkYp8CEXTvR8Vzg9k2xVCDLWBoQ925TW1JLjBqAAl0ONIogDJy4YutAK8QnnRIUdmPkBwT
hucS20nLqvlCvxM/KXMl7vPrRckM3uzcpMhOzxMCo8Ga3qL11IRWTg2IpoNJXflGaQferKAFUvAd
MLkBuAU48GyYYABblY+h1Hlx5KuHdEheBxrIq8nQ2vXtY7xSEzDpgEXMIz7mViY201j5uiyUZdd5
KKk6glE4YcJJi8ym9EKBX1JgsRGpn+h1VYAXvFaBtK3YuqBYraYsbjYA71FbECt5pWq15QzxIP24
zeB1smmmDxOPuimArxo72SM0cymDE9p53S9VPqr2VjIIhqcA44nJmXaFnUK3CV4J5jc9pDEQc6G4
w/Y5mWmux6UJfofazn+HQENhDn3rTALHzF89N4bOLENnEUFX+iFaPmXQGVaBVhJDPgVOpdzJ3KL8
ojQafzhinprSqlT2LXAEiS+fMVh2G/223IZUboQd1aITrzh3xmNt/vsz1oIgCssOAArvMP16CB1p
99f4o/nsMP0bmU9UjWHCLgnAYw/qvsTZTb/yyJ7sXHbc21JwpXcZCowyzAtkHNNZCmp9n2CsqV9r
GG2KCcm/btO5DvMZQoyCR/d2K5eagucVPdLaiaoHVSXNxvM7UiQEuyFeBmUda5+8MU9cwrNmObuk
QiuDKQlAWLuXrYKIdr8KS/ulXyniRtv9rN4LwjnTRTk8u7X5788oTk0ZS6GEW2vE51g5qMFzonDG
vvBIMKKe+5E4RlTFaSoP3fDRm4dceePc2OzpXynEMzYY6QZucUrTWfjiMHUw9ssKbfW1qEnsNI9W
tvZljqJYUvGYiIiGdPjPiEkZnjAlnSqYvdp5YjQQ0YcxVgoOiaVjOyfBsFSHaKemQdR78kD6rb6P
OMaex8Ksc89uHssYMtAACw19k5t72j1y7oRHgIkHQ0US6lINe89H9qHYonGgDO+U9/7UHcw7cf8j
uqd2crxNlHNo7Ij3pAkAnTWC3kuy0sml0s6BT8x0Dm5rkQrmbWDQ4ZxtMee/Pzu6IsLsgSTD1fiD
LRMAASpOoLFk7zBk6h8CjHhhiE6f1E3ce9knsBs21U51uu46t4rWKq8Usah0EKJhL4iJYh+Gw1xy
E2aJL2OSUO+N0ps4jyFfIUOFDYtYA2Xa6hsuicPdkvfyD8G5R5oh2MVDUxkzQbtQbDGyjY8GU1p6
rJZBhowj5stH+W/uQOzKLLVxb9K8RyJz/LIIGb7e/14aMAgJMS76MeAesz662Ro9mtkgc0V1zOgp
CQ8jPd0W6wUmLkgwBinPi8KIMezUk6WfefKJ51rm9zX6/x+knPNsF4zsBan5VZ/JttwW6DrGihcv
TWokOt4V8+eADSISLwZdpoNiL0qx3zsuLunMyq3vFLwhiIDVm3ZmIpGHzTCqxZOABc8HHP2hxCi6
eQKGNBp4TE1O7Rj7etRMcGPFFvyB6JzTW9B5GBptIqWCBmoLWJ5LrgJxlEezSHpg3FuSqRPpkf26
LQuLB4fdPd9hNOYZMspHk5SpiQsIdC/u0jJYYWQiUfWNOqSb24SWzg0Ja1SU0QWDujwjCWY5aL2a
tAOa/lsSDdukeDGzn3N+TWr/3r9Hehzl+Xl/xIwDuTy2JKd9FCn5AJx8d6oFkkluUdrAm8R/DU3C
IL1zSgxTMs2DXlTrwcPGA0yiUmhot1XGC6Svq8kzGUAN8C8qh3CMLxnCuKfA0KJu8BrFLjzR9fO1
KGwGnUzJutzmvO7cJf1wTo4Ru95MjVwYcFWhEu/1T0EOnGh8kQNXktZAGXMaLBbM3wVzzG2NyEta
QwzmtI46aS6S1D92vNmHvN3QrFrFxKu4SjqsuouJczh025J8bE9bUjqkID/vNHtelnt0bos8e2+Y
ezDPJIDMz8MQrpupBUUqLDkH0XDbOE60q752G96WbeYBX9FgRHDAVBcKCCDWFL69cJ4sG5hf/Taj
HCQs68J8RPz26jBs74MtJTt747scMuwgxysyM4tnRqITZL/GFDasMT5oBDt4B6wJ//XgEftug727
n7cv5RvQdObcX1FjPOEGC8EwgRnU9lgTvno79I/328dfa1dY3zX2sN7YPDFgp1RcUZzf2xl/oxkj
3zAfo3OQVtV2ct5Ce7vdkmLjkox0rmL/oOTpy9pyWGWbQq4IM77YpIpjLFYz4c7pXiYIeb/hcjcr
n/98niimXXLn6//P3T7xsGN1dcL+yC11Hh9+vYwr2xZ+fnKe1fINYjodNokCPoH5rJcUzXpop0oX
5NNr4xxWNbl/DLGZHKu8C4ItcGR3dJ55sfSyjJ7RZLRUO/aZ71NfPmVbcVrfjd5Pk9y5uVPfzwt/
n55E8rR5vi2p3znEq5M9o8k87SjpMeGqBU0n3B6KzsaSxk9pl39CWDaBc8TGWg5BJu79l7ycEWTe
u9+3OPTJmpcMo0QpO87Gtz//q5XoZ0SY104DpQd4D0RUW3zwH//XQ2OeNybCZhQDOOVT4UAa48nt
TsPHSL1Nst78sKsfx8TmkWTs5dWxMe9b6VMhahDan0Y7TzAR//WXbWcHY3vc7OyqWB250sj4UlcE
mXcdW20VylGgnBz9c/P1LHH8J7ZZjv19dryCgak6qoj1LFhNLmA/c44/65+yswvJxuGJw/KC5j/y
cFXMiQNR6ya8ZrT924eUHO7v70/bR337++EBm2/f30F21xPnk+f68t402xiL0W61IkigvH8dnENo
r7bbB+KZ5Gdg2/YnR0rYYQhXh8poEKlu6wFNiMop9PbO21ttI81DHvTTuhkJVr5/Bh/co11UzWdH
yyiQqlLyvANW4LTfr2BXu6fEqdehI1MiYSd6v9/ETyMJ0NbMNQqMU3fFLKNJKjPHjlVo7lOzej4c
wodDvFlhqfH2UXXWnrH2bMmWncrefB5vqzDOy2DxMUEc6zkGJcmnjxNguaThJB+5l8hoFzVqqiSb
Tc/BGZwVVvo8rh+I67q7py+up7Lsfp1dH6NXDDONgqyHxOzf6qNl5w9O4Gw4PsJ/eATwElF8wVSQ
b11w5pxgp4JEFSlWwNEbNpRj8irZPsCW7ijWFR03xyNvoBGbIfq3bPyhyBgACUN9pHGmuE+2b91W
zWw4Xt1hJJsjbwrCf3AV/tBi7quK2mCQMFXllJJn501yTqtHaJZfa4Le2B9Px+Mn5zi/EfnXNvsP
QebOfFXKglKnUM3OR/t4jybj1gkwEKEcyES2RN4Sjwzue/S62zwBZ/cVkuQ4hx6b6SEmsFEcBMiy
afrzOYylsPpCleIa/DvxZuxJuk2fnOT19pv7D3L6DxE2TdqUGaDwDXjO403xolUrsvmx2zy35H9j
5luUz0TVlFujmXIwo33EJ9u3W6I5HFZmJXzj+thuiEKtgjRIQ+X07Nzr1O2d3c7pyabrCUdQln1z
TET/97tjuxSQ8Q2nIsOhKQR7nchr7yLGknrH4dgd7u2ol95yl2UNDQsQ2gtP4ZPfuj7ZBE/HSCR7
Dqn/YMr/8MRo/WJI5Diis/AfXrEmmIw22MrJm+i+pT+SfXA6FnCWbTu5+2k/UZ5unhm5dXeMXulb
M/XFOpqf3uvqbbU9feuyNSEuwtYfsHf4w5OXZTv3h2NGv3RGUE/GTLO1n/UdhtTc7eCuCA/7zw3X
XVn2zv/QYlRLPrYljQvI5n4/2oeVQFar7bojaxcB5A6B8u2nwNEc7BikvuxLTJ0DNWeeg3Rsnjdf
PI54oqkwoSNSn60ciDNHGul3h96t7VOBYixynTzdwaXF5NC0XJywImt+2YcVxuFQG/p3JZx4MRTP
nipMcDo2gHTp37f0Otr6+vD2QU7k4eXnz955RwDOuSUuW4xXaY1ZGurxLPQSXDwTsaEdOYntcPyq
71nkNx4XC/JrrTDJxG9D8nootm8fAkGMD4eOGO6amOSdkh/YbmyPBC4DR+0v+nQaZg4AQA6wF5vO
1RToY0XNFQQItTsdnT3n92cbeMXa2e/PeuXMrOjKoKT1mMAxtxCBaCRriPg5bnk3tfh8z8gwylGF
Dva1mY1nOMPG4c6dg+vbb3Y5cDujwahArLb369gCKymGAUJJHFYR6fYY/RSf6CFcF87w8D9SZBTg
EAd+kKXZfDnyunFeMRAkJoONiGbDMy/LjuMZd4wCjNrGoLGVKqdqVTnzTQ1elTg/njbHL15W9bvk
fksoGMfJ/D/SvrS3dVzZ9hcJ0Dx8JSVZnuPETpx8EZKdHckarXn49W8p7+F1zOiY9/TdQDd2owGX
WGQVizWsBULJTlWhyQZybDe09Y0D8z3wFsU5fGzvFQgg1FHVsaYIeFnHp6+OBB+cLeIcPLaVRrtm
RndNIeJ5q1LAUZJkAPWWy/Xmk53cUdm3q/phR3JcoDQaQM6wWJ/1xVu6EnqS7Tyv4CltPnj65yR8
j3L/EGWZZZr7GnZnu41EcnUQVQAfD1cuN+/HUx7jHBJfKNLGhKTCOdt71+3JY7b+kxAHES5dP+fe
/c2avz5+rIzxEmPlj1J7hRIBxUvOSG8uHx8N+oC5lc2rN5XQuds2XUj3to3xGXEx9hgogcTLsy4s
eup43sE6pi8x+Xd344/FMc4iT4IgqhQoM54iXoNgdcvFozpVYRy6gsfg3FosZPb/fWr+EMh4jALd
QqBfg0Bxob+tt3t3WZNxV/2h3tfh8C80iakEDFGDeh24kSr7Dmp9C0gFao1wJo290TWIeggLu5VX
dWqbL/cPyjcF7O223Qpj4hlwXKmtFBew6vUZ6SskdpaLhXVAzQR/ODfkTCb6VhgT1IBfrUjLfBKG
FCcZN2VIQntJnF3VTCUhnrjpyN1bGxPUFJVatqBBVI5VCbyugcqrguQTqPp2c6HyUevxhqGc+5kn
kzH0QM2GOLqUytECj2rm5KpEOvGpsDhiuKpkDDzMLmnSS1ibfcbLqAN+nFMN7ipznjwPHag8Vf72
X7c7x1i3FAmW1DVY1vq8FXWSvYsbGNr9s/j7DruVwZh1VraXoMsa+MjOds/olXsQG1pTel/KzPV/
K4Yx5qHsc7RiYykdXYs0xh4FJKXDXm1oIyHg4Knudy7gVh4TAhhmVOtCBXm2st+Wx1gg4xb5MK6X
4pw89hU0jJjoKuXvLUr/lifegZvUcseYWHzOK0KMUS+wO0ApP+MQwIAROf05t7bqpOEjj7p62ux7
4hhXIaCxYLxOWts+X95Dt3vIeE6dsy/sOF0bxJUE5mbEGYfzOjqqna0LbvJ8RWJhzTnZMwH1zRlg
nz2CdjHS0YSs560tkC3xly3FE+upI7yU+UyzwK0oxjEYoVzrpg/FCRaJatI8hJDDywbN5CdvpTD+
IExztc5NSHnenpvnt8GxyHhdAeRdnx6OTw7VyWtCyE54XW/Xwn67tmmxR90YlZ//7X35/a0/ojj9
knfGpZ8O/kUnzeJvvAQ4u+Px+zB4J4bxHLGYmM044GLuKGqCXbQ0qGXQTCc2tTnmxvGFCuM0GjTZ
VnXQIkdJ1va1JeZm+BM/8VwTx8hY6OQRINGgiZiOpUa2trkACOPb/kgWiwiUFOSZ43ink3fHpFUm
1MhKP4xFEft07gNHI+XGtkhwpYKjHdpwy697TFftPXmMC6nkvJTDHDrc2vuwWG1QTTWoLT1YdsNL
4M0UCG7sgSXIFAu5EpNJk7hU/DeE3Dlx90uUdYLlZblBbxD3tuTdY+q0/B/H3mj8OijQrYgI4Lzd
b0m67ZaUG/ryjgjjToKqMP16hJSGdphrJkh61Skhwgmsbah+LLgCOZEGO2tYDYOVtApOybh/Ng9A
mPMabipo5uF3u11MqFGGee13XTUF9Gd7RMart/3FFoBV9488T3mMwxgzOag7a/KSKaBUM86v81y9
yjiJ9BqWYttiFelzrhNzdbnSylyqF5K71qvFu8M4G8My6mVVNVha+a2z1hafLVf+bGQie5XHKzjz
jjbbqBiZCZg0FYiytwhuJdsVt5VbvOIm4yUFWQYRPO1uTgLLPN8M5QXkThClo2fgrJcAorXIHlWu
iiyDlfhUZk6/KGC+X9znEM9psEDkRaZXynDFfQI0bWTiZQf9XACXsNOt4ViLpiXo4z/Rhl7tbMtx
xpz7hSVOkbO4idPpKktqRx3pUaCJaWsj7zXE3UnGfUg+QtKmhJxhMrTQxvMrcZGzRIjFWdFMqu12
J5mQBMM2Q6r0VwUdO89b0A40j9pufEOyLUDpjZtwY2H+fh0cxoUAtRav2ekBhqaI7fXDJFMwt+ZW
uaevvnOJaYwLQR9vmooaxHT0+WzsXVt2usZBMWp0HA9sdPcd1kym41aJjEsp5XyI9enJ/KxJiO/X
I+a9Fh21e8mJS4+SiHieYfOIbnj+mEXKDBIVeFrypMwQ02w+pSKGpL4ClxcdzztkAFtj3BZ1ALbJ
MM77qOziAcFxQxORCAe1orygagpjfu/YPzKYMKe1pGYI625yXuv+xUGKg3zx6ij/IW3zjxAmtinM
tOxHH0LOUxdoRZcpRdPRDh1Hq2zh/cv3yz/ipsj4Z6wRd4pYDYgC1tvzNt3SyqZPSCNyVDc5g3ua
YyIaXc8UfSywqOerSDC+xvMQk1Lu/T7jjNpaNmOpxO/H5Hmr2NJuhzeYx+3QmjfZf5TFOKIib3u/
Bx4SDkD1brnjeuviD5pM60+LZrviQroNHTzcZqZLv6ITx4Tn7+l/xDOOaTBSXy0biHf3Ljqgncbm
Zpd5G8U4pUtW6KGqTSs844JGI/L+eETTW7Bw0ASPttLVl2V/cQ7HvMPVgZIJ+CcFyEXTun+cQQEw
THVtjHgSAet5E++SV/Gvum+WmRNj6vYp8rj9izOaBAcckEImrhDgjzDL7LXUCvx2FI+DX40OctvB
awBOZIi/iqjxjRd5k5vW4F0sjDbkIAHaIUYq/7tBrumeAdr1xEsIRFIN/AO3y0afmKQJgiwer9Uh
SoB5mTlm/nL/zMy8lKYWEgPMkxZmxlhuCuPiD2JeFfKxj4+gtyeXRuVcLN/I5oztQcQEAIWZa7B1
MsswNUwYyEUpI6yPyTlZImv/FpR0n6DGGOz2S2n9KNBF5m1edIKZO4KVym6zqTY759QunjiHaXbB
BkhQv9FdQd99q9Q4ly9a1lzRPBwiZaAUtlbxoKHm4hENEErgiACGBHBNGBlJCsiooA4Q3dX0PNoR
JskM0gGSDcDl7mqFHvo+svWdz9H0jG0CcU4FrhfgVIDMwtzggSkHalPKEKsqJG+9FugEDTdCnxw+
s51APQBLM+aMJ1wv5kKoe/DNFGD9PNr74q198TfCavUFzjbtwb5/NOfM/kYScynEWheM1xCSSndt
kOhoObFkx7a3BmwjLd370uaeA5gQATg0tg2IIyy8bJ4UKgIEeLaYxGRbZE4rkzFAYkRBl8xjS1VM
WlTjTthiaqpdnFDisjlHcy6zj44VEfDGoOEAMgizgUPQ96XqCwiZV/Luo/dqQLl4CNANcZEu6cXN
qD3uO+/+wmcaQIDdixFB4HBg4u3XbFikifU4iKl6VMplZHlNp1NxE1c0erwuLB3EVrQxCMjNOWJn
giXoekKvNzA1CJTvW0MUuzgVDF+yjkiMO+1aXhZLAGa9HHi+/LvPiDmwQH/AGkGUBBBclkg2FSI9
6wsFguxhoHbxLk79BeVzQvb6MkBTpUDS9xZ/U7ZSSF+iC+pEykokaCc1DSI98O7QuUj75oMY9xBJ
VlYnAIY/gq9st03cy6qib4EnEGOXAM5hFzl5SA68zsTpV++pgdG334W+FohQQ3Ih1mO8gSE9cY7S
TIz9Y2EYbr7dUqlRezEBzNNxaG1Qa16Sdb8GkIjGi+ZmwqwbOUycbTZAcJcCyFlHy8YZLNp2rrVT
SXWkTpLZVCnIKso53nXSz3/WHzAvbxcX1WoaNAApOkLm6ADPuBXt3H8Hv6hPtSPHOO5vls52LIG9
Q1OLqz6dWXmFoWe7q0jkplTTyW6lUEc/5zY3TcsTyvjbsEuEaEyhVrtcCk5PdxnlsTzMGKMF6PaJ
fmriQAG2060WwbclJHnnW0fFVki2yADmbgOEkgYnYV8v2xdtUZ0ivDxBaaFtgXSsZ24c0wAFuuX4
eH0DpFVN4uQYaAv/732d/1494BVFEaEK3IQusjlqse6DNA9D/zgWtl5taiNd5qpFpBZtwkniGryZ
3N/nCfIwlw34VkDUAIzsVhN9Jsp1XsT+EXxqx2MIJHNy5l3W+rRlt4f2VgjzItDR8mldSwh5Pu//
uu7apGvkulzJllqSevli69rrLcYQ9kvMtAZeuH94Xa2ccPe+2+2UVfqA1/ghQnfeanVx6Wr1RN95
yZvvdsZ7nzjty4/gPriMge5r+EQbHfYfHxay562do515W5DjYrdC09S4Wkl0dDy0CgSUCy07Hblf
H6CBYXyihkCszThG4DVrcln6PqqBo9u2RPNGr3u9DiTx8r3wyuthmd2Sf8Sxj5kU8GrxWFr+UTWv
NNLPWsF5NsyEn9j0HxIY9xgUSp13LSSUbra8VOStIKJTrApq0XAXvF5J/1xS2btvPvJvp2wBYcwA
xR0g1EQo83YfL8XV7LM8U6ep2JwURKX7C3EfyQJ9RxscpxM6ZniHZ2aaBjEEYlE0waO3EwmsW6FB
lfhRdenUIx4Vko2GUrTnFLa/3713JHcax0As9/R+f6XfJVvmwNwIZSxXz0BwrdYQWtqwmopgLOny
17eX7va8/rTsz8/cs7vWK3KYzSqj9KCnBOhJh+f73zG3zzffwRi3KUitUBf4DhWJIDdfJfblEBz8
hyUZzpmjv6gfAudemvGRNxIZW5VBRzRERaMeswt5uypEX5aBy4uCZ+zxRghjj0EkA3dPgxDb2r/p
fx/HhPQLFNEO99X3O1i5OTpsr1VYZUZfyq16NBfh/vFBWQmf9wXwDic7bTJcroYvWpAw7sW3Gokg
xcZEwXJBVHvTr7pzQuiJx0g3M0GBZelgS5ZBugB2s8n9/HCn8ZDmAoDaoT2MimOGIXCO1fZIwA1K
+vXjwqALqtEncT0QcLJ/HXgECTNt3rfyGYsU1F4OU62fjCNFA+JUxXELekTwsl3G9OFlmrHenZ7C
VQg2vgNnT2eSo7fSGdNEhJZdohirb8+Xd30Fy+w9NFzCqTsPL5t8uQNQA0BMORs94/pudM4YIt76
+N+TzqcBVNvda95xqQuYg3s0HAdNJauv4WPSeGDb3CrWrLX82G/GJBUgQyOdAdloxwhQCnxOnpZk
PDhO+vCubiKkoKn1b/ohbvXM2Cg4tlpjNLDLleNm9hHOb6GiBfPV4J3nmTcxJCEFpyJSQtaeHbHV
wSGaBaaEHYX5fEjr5SIhGwAROKhHXOyB8LqPZnA+bgUy+Y0cSCm1NELg2t6CmHKJM/Ro2o+6vUCL
qTzFrBQJCG61Z9a1/lgnY7egsm7R3A+x6C/ZXl3whic7efNpHNeH5G0aeuIVROYCrxvNMpZqjGlu
WD0kNnRtu7FXLFqvf8mp9fgX3UOLGpWm99Op3MbQsrU8aHtjaTqJo+44Dn8ucrj5EMZo5TrUpDDF
h8ToeNm67bL3CQZDFpfNZqOsrmSV2+gsEv8Hddj5K/SH1hnLLSI9lbQYogvnGf1smKvIF+WAgFf0
Dtz5q5mI/2adjKmqvtL2bSVO64we2uzY5FQzSCk6sb7XY85zdSZ7dnuOGROVBUUATNckbaRtBj8o
Pr2uKrQ5HqaqqH3fBfIUaTJPfw2cLoEPksupTORKQPtHhQ0TPdM8DxBDOG5+psf9Zm2mdHvJmaVZ
jkoJp2duixVQXghZYJoIw2wYOwYdxMU2lpz1/S4I3EpkolsgX8eXuIZEDQWkN3cRLz2OhNl45J+j
aDJ+pxrr1Ew6SLjaruYFRNo5zm6F5w4iH16yc/6e/CGM8TYXRSsVLcN2tTbYn0C6bh+/44MH014I
i8RLXQGEGlfOKZkPTn6IZVxOaKWRLMUQm5L1dothEsRD7tK0CflDNp2Np97KC9xPjzeMw3MxJuNi
ErDOJEMOwc/nNUIS15XgYfKT4JDFn42DV+XqSbAzIAtGlHdWp3379Vr4sWbGxUR1UnVqB9E5CR9A
OkMwsYDLZIM2SefdoU9I9R14RL5cc2RcTTqYEXLZECpOI1XY22NKH5cL313sZHRVcY4ub4mMq4nC
OLHUBq5mvdY7wC0/eVMl+t+MR9wYIUtRXWulGYemrB7D1/BJ/tRRQxVeO7I+8A7qd/vjnU1j6WZ6
SxJ0EQwpx+cQ2LfxDrPV2+a53Ej2x7KgfU0eH3E/bnYyRvF3OkE4v3GMxasPau4J+SP++N9pmE2b
RUEnjc1kr7IjEWwnielig6nd0FEf74uaaU26VTLjh+oM6LJ9AyXDQgUivrvLnhByoTiup36BGc3D
F89EOM7VYrxRi36vRMw0vFmubrIHiZG4RD+DRwXbsrv1E3B3Att6FTbASry/2O9OyXv7zDikKAq0
Mqmx2LgktgGA41qwH10kJ5tF4QOolaBveaoHoUsWdrS210/eE319fUFoMtLXHVqM7n/QTLv4rfYZ
RxWqRRleRdwC+rZwPgS8XJbSonUosicN+bwvjBcBspURU7xW4VBB7/EXeA4dJNxcYGEtLwspJfKf
12lc0dggmWF79B35YDjK+x8wafee9hkvpYdxkw2Rikv14w/4Uu//+Exn0a0qGa9UKbnSBR32NoLZ
EuCzObt3574MzmMBgKu3gUg/1hfwBcDzacHaBeflSJKHkGKsREDZUCBds8AjrH6MiFNYnkiyE8d0
Jg390iC4CHWQosrg/GYCIdFvgktkWTDWbKN9qH+AGsWRMBuW/JAg366wHJQaPQGQEIcHGbwPjT0I
VBPI831Nzt9YP+QwbkdofSNURpxFkaL+6CweXl4kOjVfIlblPdjnj8YPYYzDSes8l6fn1rG2SHnd
m19tepJGBMmZUx2HNRgxAW5xf4GT4d7bKcbTWObQZpUEPV6+zlXynAurxuRs1fxb+ceyGOdRhlHl
S6mJSi45TzBYE37F4+k0gSRxtot37pigRuzrQK8GKHB9yexxrdqjadvcKJV39hj/kMlxlISSMYWL
Z8wa9SJJPnoH8BgX+6vzLIAZPXP7EedlGsiogPFGNVnUCjGycBWpoYaZLTvZwxHiIvrq1njEeJ/c
gv9kPL8Pxf8Xxg5ulVor5F0MOG1MiG/txERm0CQU2BVcSbNXLJCN/9+y2BmuwhwkGZwLGl4XGESy
SH7m4jjOvzh/yGBcxVCChFiT/e8Uxhv4ktE8sZDJCuBEyYJz/maaFuDcf8hi3EU+1pI5+JBleVtb
QV+WKy97J33dNbxRcWXecv9RHeMs0BKSFaIswANik6bS1Nt+2zjXpV1R9/j4+Liw6NXZLDavzWYH
FIvV1xcQArlzJjMt/7crZhxIb/lh4Jc4mJabTVPk/tJtlvKa10Q4gzV6K4dxIvFFbZrID2AA69Yu
cJEhhwyUjmyNfBBqRyv6lNHDweYBbc1HPj92lHEpUtcmvjJgfc/n7dlwm+142J2m40O5r6M57zW1
+ejg+VZlmZ3Ja5u2UPwuAYr9CuXQnOgD0iPC82WpnhFoIdj8XNv3vf90RlhDl8EYPNEzKAZoA29v
0UAsrmWZKtpR1XMig6Kp57XxTNEMKwEMvegSRP0NJJnM8dDAsZgb4rQmcpVISei79Jd3h82GOz+F
MGejbcJEMNtcw3w6sd+q93gn0vM6/dqeL+iTQqrHHjb/A/jbOTf5UyxzNFQ11/3rOInd1nZ4mQb/
K0w9+8eaVPYCYFBOTVc4lJ/3N202S/JTLnP/qHkzCt2QTk7TwHq/wZKAKblxTsC14wUlc4fypzAm
XBVzs67L9Kodx4aaxS71V+N7mCwsm4dIMWtp/0j6FbTWldb6sjyp84xeaOUl3qzaE9AHeSuaTdP9
FMREp20aa2EzCYpRCQKCsIt8OtB9Fw+YYpBdjY9lNP3gfzYC9PHdmlmkmrXaTBsWEyARosubfn3y
USi4CmQun9K6tkmFByvElPbZXBgodxto47quw0eQnNo2T5PfQ5/3FsbcQWMUNOARg0Tk6s9bDanq
s+CJYHmzbP0Ptb3nCat2WOGfxQGTtqfTyhnpS5agKZsC3ob3PbNX/c+dZbyNohR9Oyj4HlSd3NTJ
F/1j63hKx30WzO2oigFzbaoAocGA2dESeHBNn3YQJGRka51lwMm6AeoDTzxjnwv8fkpiNlVtBdOK
GkganxA+Cwk1iOW28DRoA4U7nRLZBIeJ42LmrP6nVGZjLXlIjR7MBsfIIkNspwuxRupsfEC9Z0LD
kpH9/eTVW6bfZA+TqqPlE13lwHVnO53aBvOj5aBpx/NZAtwS2LEKIpHQ1Sz76hWl7RMQKtPVgTZe
6gMvlEe1IfE+gNnUVvURJsqqdkQ/pv+eXl352HpiSIP0XRUp+mtzTBIMxUK5LO6re/YC+7l0ZpMj
EMIKfYKlZxVozlChFV8tutk0SD0j1CDG4oWK6IsMDyOPjXb2gftTNLPTSMgGehJC9PWP7PTlUZWX
OlrdGx99cJ0tv5qvlkVFfx2jWzxZ5U//qpIKhtWpxwmtsBLb6i9aGRY+hgYS0QD12m+f88fgECbk
dOpeQtQ1Pzm6njOon/KYBacp5jkaA/LW0RXxeShR3W6Jj0HA6wvamZH/HtwNcJmtjQbk0twJFwNG
vzzlX0y2WWg5lMF+ooOxElHY7a0Ago14Au8zjgnmlkSVhMahc7VVPdVWBq/7OBzUkaBxh2dnM7Z9
I5cJH9LSCH1Mtxl4jgOXGqAZ5wIjrcePEbb2qC7V458MyL+r8W1Vbz1h+WVwZ8V4X8DEFEUtA95P
xhcEnvaCMeQPzLQens/q6ryuVp+BO3icTZ875dNkgKGhGwtpKXa8YrgCVyNFm9ixix8uR9lGQWdY
p+6UxjlU63Chvd4/Zd9YHYwzuxHILHEA71WQtAJOGXq7pZSGdN/bF09sHeGULt9XT/7uaeWQ8Pm7
voSmAbQM1ACsjjFDwPmU6dJjPkWVkY6wQNKN4QgWuaHKDbO3uko4moEb9+D1MY7mRyksysuDhjkl
6brqlNd8NIjWfaW5GzeHqLMvVk8u4pVc5ffiutWikkRwgQmQQL042oAtLM32rUnbfikkDZXNYyns
whHUZST5m/L6Reee1T+X8F0X+dE9NFzzob7qpXCUnqovpV7KVgjI38ba+mDAOQjLwqdtc7yvt7kw
8UYoEyYOoy6BMaYQjoJol4id3OhTkBxtDYJX8D8Qc0+lrXg8iehlOfC6Meee1TfCmbsoCVMjTCys
OGvQbPwUJ6IdPOjK43C18wLktsKjnHHS3jMDADCRfw4KCxlRKGah9uZVOGoyLSrXN6kkE6v5264/
ABms/C3KZfPHJ38MjYwqfGIRSby4g3NWVcY5j4mAyTcZOldA5ybTv4/7qTR5dXrBwRgp+Cg8ziZP
erwxDlgF5pLAiSiDXfcXtJnZmCI4YHv/GJjU3ea765PqRK5hkAT1wp1DWwcdPTTdc4zy+8Tek8sc
rvJqRlooQ24lLeuXch1MrSWPFVU8JFLs41ZEQS1xyaJyF8fMdhfBIkL4HIXLp8SxdDRvZouEKg/3
tfE7Af2tDUzbQBEAZ2LdpCbmva77sn8snq0LMauYtB8oPn0UqV1aT4LYEP3KiX1+n3RGJuMpzbb2
s1BV0Ght/FHW1kGjqxMP8up3SelWyK+MZg7sUEze+UckyVIPl55Bzuur3YaO/hAvMGxjPhi+ow1E
BCyQixsYRb4vwEjI4399wqcvQWu9rEuaIuE/bm99qxjaRM50LFfxUfDff+wnQGnQp2Y+JmxWIY/P
+Xf2nRHI6FcstDJMW80/9qVX12i2bj+brbEdnXK3S49w2e4F2UHZ45zw3x2Xt3JZro2svWY+NO4f
1/HX+hzvcpI6IajK3nz3Jb5MzXLoMpheL9bD4Sk5PB04Z3nWsv9RtMFYmAmSbEmpTP+Ya0SsSC2S
2hEO6QOiGjjs+8J+z49Mi8W8qiqB/EEy2EaOJmisWlRD4bhWF/4hesg2vjOQyEFPE1VXgAlHnylI
MYLFiHmg17Sd6vOY5Xr6uv8dv+Mc5juYmFLCRF2eS4IPOIFFXJDccOQNje2LfXG/IqcuyNdad+7L
/D1Iy8hkTrQZCpIkm4FwtJMciLL9xk3+HN1LTI7LLeneVIW8664nr1fDy8HzEsd4fx/s9xOiXF5k
Ox1l1qmCVBntxYo0vSeY28MKiqDyB0Q6mB15DpAEHI/tPjynO5XGK3PRbTuJrBKnwlNS9axV/Rat
SroqJGLzptpmvdrPT2EyEYPSl4Lf4FOqxNPql16kmrLungKJROCp3QjL+5vw++0KknFAc+LtMq0d
gw63buVqdjXoh2DliFOaHfyo04PoAjWpEAUiTjT96wU1ycJtaYALFULZgDIVjTS3dBwyraYD8Omy
tWBiFmpncSKw34nOb0GYkATLnIJdZRZVX6KmLIwIAQmx08fmrY2RXtX32te7bCdOe/KQ8je4YAK/
s0i3YtmmwTY2cqQ8YwH5VTuGLtWIbApXdxG08yiW5hwH+A9BC6XgXzICkNt9i/vOyqMcstqpt+PQ
eq7idaf47Tj5C4JmHlB/OU/qS75HvQptNR8wm27dUF5/8dzVf/MhTAoiNwujyTN8SKETdRdZK913
ZNqbh8b4U9O0IdeOw2vwO3s46fnH2hlzja+D2I8xRD6vt719/XTdt7fter32rkCzq/YZrFin++Hv
sSpIc3LSozRlBYpXXM8ZP0k7SWOcB17hwFbQQK4pYVLpdickKY9RgNGEYxI4zRX4VWsx2F9rElpu
Yy3MhOr97vJq9bRrF5Xlcuz315N40gWuEKRL0TSB+WNG+tVSw6bp4EQN4m8zzChdaBDZnSsD0/cz
nzhBeBDnswuGWB1TyCAv/XYpPx5VWSTEcd4YwjGX9i1UK+YZLwb4Vd7Fz4PcE2sykd/QdFanVz/o
h6YJT7K5Q5MBTaOlEh+uwllXAX6buQJNHR1wAH7wnCmv5loZKRQ8XFeavNYiZ7R8TrQ5a2+YJzeU
iXzWApPzrZ5lSyrzC3o6TqNwCOtlXxzU7tT3LxWye1dq5lQunuWhJkp1bmU7Gg2nHcn4HHXvhkFb
zCgbQW4rIwju/wodvVgXOuZup28NxW7RY3ipefHiVLtijyWUqClosjfkX8TMgXH11eTSBifFNXxw
ISRn1UDAWGdkbIiaU1NxsnJRBHTAEy19SAJOSPEdkLIfAEAFTVc1GQARbM+hUXdplRRaeEoz1PAe
TCDw24jjsmX3Xqt29z4CedqunsfrVipe6yuAMnQgyxsfeU7RuhIVka25KVAKXLOmjTLlNlUnF97H
x+KUWlQKiKg/qha5OO3giJqTGq6oUGnhbyyTWm4fL/WX60jH3WXZ+AQT6JJl56tQd31MqH/6SEQc
661PQTkUpUQRSHOxw/cO3F/+530TnXVXlmKpJlqaplPNxFZh1fia6OvhSYhouC9IdJapuQppYrtA
hKcwINtBP2JGHvaqnXix7VwfV7H7brx7xlKza9fyuoCb3pm5JA3UyoBiMr3ZgGXCOO5UDlUjGFTY
2LiVruQy0utDY4hEKwOvKLbt9pJSISH5k5nbmeBp/lPZk/ax1mmj8qzrt0vBt8CNWQiDkcVnw+AB
Va5sHKLLqcZk8nU5SHbyjh0u/mqRO8Q9ucbHMqCyZAvaaoqDOlJFLRlQUggujpy4wtLSaBY7UvvS
Cbzo8LczQoIZf2BLiFtQjb41/fQaFXHepZdTuBTOoZv7D1XkiV8Vnt47vyBXDFXnJBb+jH/T+C0S
t1aEYQHRk//rOVgL3wHia4CImKAlU5h4Oe97vay78nJKhgfrCeajbdITygzNcBCaC1B83PKvjgz8
aIvmongyWs69O/MyA9AMKizSdM2BGY1RxEVIx1IKhehUoMGgpdVIc4Pmfyv/JXeEYd0VQBTZtKRs
dghXhfKxz90icDqT5B/BPta2voCwz62iffRYl1TjJCEmD3zrb26/bjpjP66lsg+rUZm+rsa4bkij
Cy4muOBxa+WPvkja2r5v1zMPZAM3AioQCkiNJ2SXW4FFOTZDPYbpKZI3V/BhvIu+00R2Ia7zre+7
cDGXo1h6kkLCE6jRx4IEvA6G3wlO0KCLCsZwNBEVMIkNA/2sjMRWibNTs8jAdvPgv6LFC97V7l6a
ZXISA861MmOoN/KYI5Dq17r3I8jLxC8L1x06J+9r9Xc8My1IReyOSErX2LGRPs0kI7Cy7AT0ygCE
wF/dx/9gOm2KipizciOFOSuSj6lKPSizU2sum0O/Vtx6ba2QrA5KL7fVtdBwbGc6C6xAxTINkCCg
o0Vmkwro96gFRQnzk19+1aHb189tzqENn3k6Akv0h4xp0T8MIL9M3LgFZFyX51omYrTWj8JCXJcD
qlL//S6peFzBXYN+3WA73H0rDeS6rfMTYolmcJDtyoA7XjnSs8CdJJzbq5+yGDO7tkWUaGOVn4w/
XQm/Q8R1GG7i6Fmo9/q5amjVuknu3F/gTJ4VgSfiW7DZI7bDQP6tMqOmUDLrYlxPYUvbEQGEcY6z
ZSu4oB0OlU1b2WnsiA/KV5GMBPnsOj4GjSccAmsjaG8XKSKyRIrAM9GO1REtsuWUJplnGOdaeG6q
5Vg5ZrVsL8i2rAZEJhjRGxAnRjRvnnxervT36UOOEpfXZFYIp9n38DVT2vDSdcUpvNia9pZnW7Xh
PER+e1+IQA4BGQRdxot7Ckd/HL4kq3zBt8biBLRv0vdPJdoMLo9ip3nDMjvoj/e353fJwTIB8Kbo
QJdC3IDMxa04dMMpgyhWxQnJ0LYhhkTbZVguwmanLyu7fJQeNQxmW3GMePNTLxYCz9gmR3dr0PgA
WLOF7B3iFRb2IorSLpUuPdbbo9kOkGgB0v/oHO5Iu/Uraj003lXl3Di/Mb2mVf8QyqQmjb4T0b0J
odv+KJ8+3I/oKRntZC0BcWZVY7DDdaixAMjJk7akUevdV/rcFlvTawJ2D94x1uivVesrUlcXJ220
rz7penMR9+gqtiw7e7/UVKtEel/iNxLzLy3rMhYNABAJuIG325xYSu0XzQCOJlvp3Rx1xSyTiCQ7
5lfx3ACqqCCWkwnUF+0kc6SL2+SkU+n4iD4bclkPOs1QeXsvIuRw5cH+P6Rd15LrSI79IkbQm1cm
jShbRir3wqi6VaL3nl+/h9Wz01KKK0b3xu2ZnpgbITAzkQASODhAZBaj1ajE0CCflDEZPVI99D9p
TnpARhonB/ttQJpx1/urMlnJX3xFWmZV5GaOt8kic9bt7AE8JCfSOSxMAUkbrURczwfq2ErlyRd0
to5JXL6GCfEKq4wGInQfQWaz7ovmW9H7ID31oiF2z8IPikySBNJ+kmpgcLME1dSSVYjyTgXAdem0
gFHxBounKEphykrrDV/ZNJyRaRb+Twn57PuHpN667OtVUFrJFXEus5JcntDSHmiGAsCRshPAyjVu
q/P4BbQESkCunf5gFrj3PqpOGFqcYrsDUdRVFZJoXPOsPRiDbIT1qkttbXyI2a3ImFlulS7xnyTh
kD0oH8GTkJuB8Op1mCiJwvJgegfxT+2aSrbFjET3tWc2pS3Ia1l7VPCo+ylCu0wMJniJNLuKDhFn
jczKjSxeIuU+w5s73w9hbkZtQURfH200Svj4FX/NSHooEwHit1VhsqXFtWToHvyvxjcKjUcqB/88
dMC++tLCdt72dlJKMfnDC0sa1JUgl6pYnvh16OyYt0NjJ4UeI5dmswbIO31dRmirjz85Rvbi9Wqm
dmkH1lL5X5qOjbp7nIymAUSXIELhfl8DF99RtIwPYjK1PAmH7qz8yfbFvnZ8iwMJhHdMtlaKWTOH
gYxWtPd0ZSfZ4R4TVJGeP8X6KwHbJUYSsZhBhl5Dlrxglu9pJdm8FRzChdfjTApSvfpS6mE0lJkQ
VYxSnlilIml1ntq15ef0SbJxqpHlL8mbU/jLnaFyQUXeC0LpYWe4Q2lVqNdME2tH0IKohm+5jmtx
e/EQY3Zxs2CBZ8o0Vyuly5FCysoJbAZ04zF68Tat9DS+i7tOJVWly837ODiIOzIjjNaZBNXgn+9f
dX7G613utEBd9S6SXag/dlpb8STwSI+kM9BAbx5ugh5YqMkZgpNtUiK9u6RaZ2a2EZwJnHL/O/4P
3ZRBJotmMBDzUScgoRLaJcn0HZviU36sSL9JjXK0eBmvzw2uCzvNe4ydPNWbM/uaP/SFUSDRsq+/
2ZBof5RVkiS6tC7srDXDSHd1ptK1gjBgNmqsSWuiQ3dkOLsbty6pjcRo9x6vN1/hYwsjso4MV1lY
00z4jrNVBGAKgKbgld9S9MV947oh1hIlqE5DZ/g9gseznGlETeNVw29ZtiBhwexL5R+/miEVMRRy
CqqG5At1oirbJlIgudBl0XRjvXnpe19XPvyN1z7LS4yuM9WmSZqCNLWKR7Pya/su1liIPCA5TFid
fGR3qh+/5i253pXZK4BBYr4awz9SG+i1YAeYWNCQNOYXIorZq3vxAVQuLvQbv2OzqDqJkRMDJIqw
26kjR602/YKVmEn7Xa+VskrymJa+oGKt7HrHHMLjaLGfB1AHySRZ1VMrGzJ+9dS2T14bUPkkDt5q
ekxSUpufuV5Y59hZYXICXBXxrKVX1cyL4OogqAuEjkFhSMTp4yKHy1dJKOpy/3T/lt4SRsGTKUgv
4kGA3pSbWyqnMtKetfer0WH1XkjHWFpJhyQC/6pykodN0dhMbilgEmKAmNgVNfK0Zt2/9+BFHGw2
ONz/oJmMzfRBCt50+BxUbKZM36X6qV48tDJOX4ELb/x9b3WI+xA11ZgBymxHjPCRWKJqAPHojPsQ
E+k7XqdLAM45HcTTEqyMYN1EJE09LYFWlvNCqqGD4OxvCsv1X8bsj1sBYOD2C++UOVnoo1UUZRoX
LNK5yyKPoq6T/foEPHb9B4EMgww3koWoPyDzvbC9/EzEoE7IVIBUFAS11BvQV6q2z8aiPgndRuXe
1DMDzmFFAfmPHnm2IFVE9cyiitZ8tJBemXsPcpeiqXvNyXmSB2len8o/3FckCEQYDFEiWa2CPCog
ld6IRvYsS3a/r8SApEAZZOVGXXpoz5SAgQi72ALq0mdpl2GocVWfMFnYOYbPEszcu2I/q0gWHxSD
X7hiswb1Uh51j1sx93KWgzyXXWPYYMTvCsyYzUNUXB7rzlEbwkU6yxGlXSlHrV2wprORl8YJE+7+
14FQJ64Jo5sxdVOfmgQFlXyTi6ZYELff5bVkllpIKg5tAIXuyscFXZt+mY5OLyVTBz6kjcxVaDE6
hVWnNymCYiUhyWh6LCqBP1FljPVnWvxJhueq2fCa4w2vSU369/ufccsAM5UCESELsCksK/wGTBcW
JeL8XooVbMCAIPgBLOiiwaek2A2hrp3yj7O6f5RQwwksjpwkJ9moZmg2erWSHH7pCkwrvtkRlNlE
ZIIn1srpdl58ih8FjVBkMOlt9DHs2sJEmlGdMiNDh2Ga4yeTbSLRUXwSvHEHtTOyfHV/M36jv5sv
AOsoEgQqvLtCnQk/jV3nq6Q6cW+ZKT10SAjWfKyLrMkGG7xTAHGqbOCFq94aNuAWsd0YJfnwp8Zr
a12WqIMFbxi4u/M9IvVECWzAB9vu8f5XzllE5PT++5HUDc3dgtdCCdtUZvpQkADeNdkUOcq0HkHU
eF/YbWvVpB8o0KM5hYW60nlfiUsw37Qq4QIJCLJk3RnRL4CHpjG8RcfB8U2k/hbqVbM340IkpQeN
kkZgr6qqUx0hm4iHq+/u09AIlYXHwEwB8Xpt02PhQuHKJswwe/x3bRqoRvJtg7Y4wUDW3kRfhAPm
0q0AorPYTEEpfX9fZw9xQvT+trSDGPJadJzGrZI3bXVS19yh82JSjpASNodYWXCgkzO+0ekLSVR8
zI1drsU+JNUpiOS7lJEsrype7y9npowzbeXf66HOzBNCrhVBpnZCSu3EfMnnsFilwHAIWznV2czx
d5W7kEyciQDBVS9ynMxpEo+5HNdb2HSBJyqtBHrq2jdD2MYof5eEBR35fZBS23clhTIJjdurAUiy
qlO3HohoNj/FxIWdG82qMGsjfvA2wlePpBxHWKslAf5bIJ3TmqzTow+230fPSwj5GdWB1oDQd6qW
qejBu163VkrI3IZMdYq710DBqO32sUVbamAJeEN3bf9vtvlCHKU/XeDHxci41alIf5oMw1XUrzwK
Fq7D7FmKaAiajlPGnJXrNSECD8cao3lPjUYi95wI6KaIlgDBc0I4VYVnYTkk+CXqKHOub5ghDJuT
55qeiIm5NcjOl9rKZhUGsB+0c6H8wqu0D2FKWWQQKTan0oid3uAM8ccHB+mIttQSbZKm6gQkcdRD
5ODJ6D+BZRz0hkQ4AFphiiveKPXz/bs5g/wBxB95fhapBlR56TyY1rmqVmRZc+JSvbCLE/fFNoZn
aqSyauS4FIKkNBqORRY0Hoa03aDxSrFEsmnRGNbrxSZecvRzGnz5QdRpK9GoNamYNieFewpkksUb
plsHUWCooe6Jng44GtIZVqLqvNCtxzfeljFs40UeFkzjnAPAACNNm3DLQKDRD5me60u1bcvmtElQ
aAd3mNMexpXyNBwGdEMjuR6bid5ujXzN7coFNz5jl69kT9p64XxcoVDbiMWp9Ciqj9yu7rMF3z3p
M226MDJpArpheomiUDZ5GMUqT8amOQkJgGb9rs43brOKqwfRtRZUbDICl6K0CYeDHkbUOIDiw/+4
XkzQcqrSiF538jqjfgOcCZAsG8CKFOSPOzRyDlsPbDQq6YwVCov3hd/knVB/ENG3AWTSNM5IoVGr
Y5+JYx4X7TELnbcRV6z+cg8g++622YI3oBX3V5KMKiGGsiAHRE/5bOPGzeKQb45NrPNdss47dueH
mCTm14/h4AA5u7CxtJL8JRBkhRNsBs17lMmSA5YP61JtjgyPfDD6BluxWrDvsyIm3DhK78Dk0KAc
jBKP00gL2mOcoNLL+2h++YfG/XcRaD4E/EjSUAinnniy5jNpEpTtkRtli9EeCiHSPa9YWMdN2WES
AwgJjmbqc2Q14VoHG7nh2nESUxqyXW5VW12r6+5FXXsrzkgNxlTMADNtCocjmp05+b5x/BWvd7B3
CwpJO5rpS4CWE1kRZTGwflML5ka1GhEstUcUWoIVXlQq6Aj0hMG4pI3PrtgtnznNV7apUP3456JV
DXkZDLFAYgbfQW0CG4dqqUX9UUYlITCHXYbp8OG+eYrEZ6k6io3T8juZf5BSM9yDaW9BPm1ysHIV
2CqkRwU4ccwuosRruV+EWdEfg8AnBQPco3pCNaoSnUpZeLkK03le25xJloDGDuA4gA+lzlvtRKbz
vAayFFaHa9XCR7HdiSjWMehphj1H9UtpEyPEC05W7ET0SVt/u5UpC6U+lK9+tY7yl67axOh1FzYR
Z2ep6YZ6XhOZWwOG+8zVazkzuQhox0Jc8j23JvP686mTkkq3Y0oFW1UrDo8eWE5Hxc97irRzHOma
oMcaiT/+jXZwANWKAFNAQSnFDHzRjXy/7Y+RatTVqjKFZpNv2jUvmvlrxj0P4EnSnDbaS+8N0IH/
RjqmzOBxjUhEowNX9PrXCjvW/bEpn8S+ISX6jwdXx3XWXcAeBU7n81WqlsjDOExochnJuhdO7Re+
Y9rYa73R0AsNlwgrgWhTpHRUBmIGD8uePbJ5xJCcFxPEmkO6YASm18eVFCA4ALQG4z+LPhFUIa9v
QpHxzNCjJfsYq5EuxLthsDr2gQvN+5t606uL2wY5qMH/yoEVv5YDNXKjAH997A/ac1bq1bp3KoJy
8NHdqoxeenq7Trbb984ZNv464BZs+41H/BWvwPECSDWlTK/Ft0qLyXoZxEtbr98FnZkH7y2HciI3
AXLHhdXelA9/VysiioV9lUQgOK/FDY3c4zUCcVx+LLiVUqyq1EwEzGEK9aBSSD3mKx9DlKsk34VN
8xkU1SfmX5FwsIslMz97wsBNyjIUCQ95aueFMUozbvqWvgR5cR/bY7grmYdIWFz1tIm0LgEeKcg8
+uxg3qlNHqVCROE04I5SZYrDY3oUU6IyT8kTP9X3fbxhysHwmkPPcDpATEYUJQsh+9wxoxEJ2Bke
uQrQCVzvu6y6udLlMXeMu/Oo2XX8yDcQyYJ9Pj5KBbsQ9txkJadzxr6qaArBnAH5xo1lQxr1rsKC
aBB8KPrLBhNsPg4H5+i0oKbevjYGwN76s48mytXjy/0rNXeul7Kp3U6Eitc8f7q5/b6pXspNAdB/
Pdr3pdzg836XqEqAtSG4m2pM11vahEnQ1UrKHXdYG9ghRRvvHIy3062M2CD7t+0IDNHOkdMjc9TB
ZncSTPzzOXXdD/p5kULo5uH61wchhgKrD46aRke1ihvGheyyR6MFpXJGjh+7j7e3XURG0lidXRjx
vrQ3q+fn/f4RbFuv9/fjpvAwiYcNw1RSTcXow5uu2Q5g5D6quKNSmdUpAV1DLJdEQP49TAuMOxR0
HhHkYzu+J0q61h4WxM/dMQWIPDhFkLXdcHAlQ+shtCy5o4CUZgx4d7kq/Rh4pUet/ei7BI3Kp56X
zFrCsMLIELpjkUyT0O5/xmQz6Js+ccfysG6CCGDAtVIoaEuKfLHnjrxsZbFZdKhqf+YvfGS13SlA
MHNf3G9JnpYHKD6MGFooUc2jbFjZSGqVRxx3lLN9xGEKqj32GrzxHvPh6w4dAKO0EmKjdy3NNar8
FL6ImHgnR3YvH4VEl72tLJEew4fC0WRbgvlwSfkFbFfsZP1urFJ9SMx8afDfTc1oUhUElzgsWCS8
3/nrXRr6GsweJa4OYgX/bdwEKIqJKw4MW89nMCHe36MZxVBQCQQueZr+e0OgAtxbFDOYSXsU3oBM
Bwf1z/3fnznyq9+njmCUvSIVghoc6t9If0jo1XXajSrZq/tibiLzqYb69zLoeERDaSVsByzjA28Q
YzCahfu7sE00sCZRBq8oGPw+Z7iGtuPe73/+TaEOZ371/dSZ19LQsnKL35/4IRX8p9uL69bR/YBk
C7JmHMCVKOphoQldruQaRLm7r8CUduHj/bUsbdUUoF5kfvLAlYRh+n3+7Fuo1S/22SwJmP7+QkAw
RE0jTSoV6ehH08etinYjo9mi7/488Q4ss8ItKPEvZeuFxNH10w7YNRHjhypMedP0A6fjBQZwyB9g
6czB6ver8xKIaiYouTqnSeUvhKJFUSiTBMvE8AqZMJ8r9en7/knNOSXYGKSXkB7Ei4l+Y0aMXEX9
NDxrx+7SZ45k61ZvHkIMkdt0C1WvmQt6JYrSijAIekVMB4xye482iikGOr9ZIlpdkkEphtYiW+EL
kMEWpCK6v2+WNmxyUJRDUfG6woMAnS94k1N3x48VtmZiblI9IOoIQAM2KGoHfUnOzet5aiG7kEPt
FiZB8CIDN3r0ULYWPx3PEezoARDa/RLLw/RL91ZE7RkT5W6ZBlgR2Pjdhafo7HlcrIKKAfFAkrIo
xG8nlQ5sbLddzAct7RN1R8RMKvNqmqd0xFzXJ0DHRUtAX0H6tHQZZyzA1YFMl/XiMsqAtZejD0Eb
78n6iohgdsZCcDRz369ETJ9wIcKT0K0QMuD2l9c7b+Mardk57IKbnLH9lzJogFUIdlQ5BBXiMXhq
7PhFM5bGcs4KQIgNqiHE2Aod5iqhx7sAViGc0DnDA/D5vsVa+nnqgYyZRXkmJvj56hw+ZPY4YDT6
fQlz0RewZ3+vgPLEqsvxtQsDMDXsZzq06qnXf9aa/byKFw58aTGUMVGGLG17ZDqPhoTsSUOy48JS
Zm8HBsyi8oh+kJskTRwlfttw4LMHh2umB/pPZfCLc91mvPGU/P6vEOpI6nQo2riDEN/ITe0fpxEn
Q3jx69RpsEohFUODX8/wUuaJBbodCUOqlqLgmwI/4q8rOdRZeGHQRlUKfncDU4EfX1JHsrgV1y2S
Ic/akYv1UIa9G4UORgvrmWKXBBPhj7ltLBz7rNm9kEGZdJwHmwUh1vLygrQ8kB+IVzDLu/Z0fvv4
+LgEVb3B9tF7N+n5heHS5KB2e3j3Y7BydsoTOT1jRtLmbW9sT+f7S5s1kRcro8x9NuZlF0QaQsvH
2BKd7QgOt6XlLO0eZelFP8pCtcZqQqfSg+36/Hh/DXOh/pWqUXZ+QFsyxujieHYbb586x+NTDb4H
fUHMvKJpID8DNSQPHP71oYyRmpa1JE2TSVN0R/6gMeaULbHszQnhJJTV4OTBKkej61qwjIRq5oNY
l6j2YHJ4GYEFAGzw97dszlBeiqEvTY4Os6HBRATVDlZ4q9veAvB4Tq8uBVA3xq08halHCAAK5lyc
+Lc/4XpYupZz1vhSCHVN3Kyrh56FEDbGPMZKFx4zRz5wa8+oVtm/8POXsqiLEhbgOpJ7yOJtbuuu
MmcpnJ8/EtQAFdTCgLygrD54j8Dq3GO+x6ihj1QXnXBETHT/2G/wC5NhAfGFhAwiMjjab3vehWGp
5TaMSlcQ8AJ6E4zyNd0gG0NygpworNgGY1Ff/o1E5FxUYM+Rfqfz/SPrDXWGsQrHQM92urfOertf
t3uyAvLwUTK+Gash/WHptG5mYPwu9EIspRpD5oYuE6oCZlEYEquHzyla38BuZ5wfwe92PqPzEH+q
lQpsqgROs6Xo9jcbS78CQBX033VT+sJiJmqrZPgA7PRowQW+vNRGtFNM/eHh6YnbP5990zfPq+/7
+81P7vtG7gRRQdfs1HVC3ey0dbuEzcPJHUIyeiuTkwzO3BzUzOs9MTkct3sMUa8DhlhfXPXca+4X
pPIf6dS1l1o+CGse0l9eIH1jcRFxHdnx7Pc12uSewXkbGKm9BHCbjTUuxVKnjakWXC1XEOuCFkz9
TtcYWDpNcLm/t3O2+VIKdaR9kIusV0IKKxuHiYW01/GM5PyFIHY2h3Aph/KXSlU3TNxCTrUGJ2Km
77qnZifFBrBVj98LNlScc86XwiivFtVRzUgxhIm7KVHWxbqwch+0py8wjH10ZvjqGgjXp47vHitu
N4n8kHETB3NOghxDnGqdeUh/QAHqGc/n9enzhFLDguOVplDxRqdRf0UZGAUeSaZMY+12shSp3V8h
3ttb7ChIUim6ak98oP1qOoqj44gPAwcIOkuixNT//IlAVo4xwOUqN2vALSsjNFWo/3r1fZ4SWp6V
knNun8/fizZv3vgg+Q9IgwREBw3CEXgvzoYESaDK5B/zbY9hOMfM9i3/tXSsyq50z3H/pLZA1sEB
/IpGZqBl27mvrDc47F8LePERlBaFfZJFY4yPEA7xVkAza/yc7KKTtisgzbP8TfGwRK042ZabcwJI
ATVHdLvhiXQdIRWdUgp5MSKlm7c5mYihCAKpfOEazoZ7AiewiMEwjgp0gNdi8k7N0MRXYHLUG5pf
ndHpRMAzDICrzAXNmw3EL0VRhoXvGEFOlEw8AqI2OtJr6viEK2zt46yEAGHyOmh2zqrlGfIC9dFc
/HQpmLI1rQpCVmHMxWO5DUzcPiKjYWDJoN0C4TCBC06KBzhNY4GFot5oZRUGwB4p4zGvCl0aXsP6
eQjtQpTs1z4GNJkrdTFdKlnNLA3tQqh/A4CHf9PQ3bQXh7CtW/a40SSzst0/oA3KDksM3TOe6EoK
Zddisc5bHu+2YyidvU+mIS2mvIxW3H8P3zXoKhR/scp063px26deFLAWSxKvUDcuStpYEfAcPeYY
N+LGgqWNL5WPWjva7byU5G35DLB1JRJXOvm8tXDfbxd8LZ1acF4XTV+0XHdkW2NE90NRC5abBXou
OnktEllZlRG/ASXTgtxbBwK5qgQqMwFsjKxIBRxdPDTqoGaAJQ1W3K4ZpdLHbARqMzfFaO8P51Kz
Qg/0Yf1GkjCzQ1OeAOW164y47XfdLPizmVAAnwMSwKmjGDjWX19yEeGKnscrkVb2R+VPJT6O5WMx
rjLmoz3LLWgXnuFDm9USPeSMmbgWSu1BICLu5URAsxi2NlWuMstGb/ttoWA4ZbgahjemBk2Qo2bd
V2YM4aHjQEvIBPqYfg7irk5PC2cyOcRrQ3z9PZSFZIu2C6D9/XEsjCHdKBEcY2bKKZo9Hz3uYdD5
MDMWcVK/seWtWJDUgD4BKSa69XKMu6zg2q4/smveI4r4pFS97fGSXeUfofouKFYhJ/swBif/s4Z+
xD7b5ZUTjY7Q7oSYJMVDz3V67R+FwZbFgxoUC6HVtO57H0idU+ujpa1igQAMO+Et1xjfDhp/w6T8
uHAbbxqBgYyFGv69FdQJKNHgM6Dz7I9e+RK5zwr4npEFRR9+lFuMfFTQPDgYAmBP2IJkXRaEd3dM
9RRyj2X8zPEW670v6MScdVIA40PDBIrhaFi79ppSMOaq4HH9UYsDtTfTJI+IJ0bipzaoo5VKxU8N
bPihlArXZLl+w4RASaKM/dnFarKUhKSMFRJOEngMUJFH1xY4miTqIMoeZL6DUPdbvtyj718mCsjW
92yy8yudweCPhVIZ3QZ9I49afOdyctdJTb/NzNaqSHgAt9a+ALl1Dc7gDgCZ78Twd9rq/p5PJvdC
3f4jVRPR1oEWEvSRXG95yUmtV9Vlvx2KTeCWetqC1LJ4LwtdcL9V5NuapfINZYwniQoLx4pqAeiK
ZJYKG8aijOIm7fptbRS7XP9cL2XYp4OhlnQlgPJxIGppGSbo+20n7CbCjdL953t2JYByY0KmxqzY
YAVy1JuYrEqaXHc9M5IAcOXB/g/+y9y4f0yUVaA37TdKunAZfVeMUcNAJFcIiFoB0CdpIi/5SeoR
cyOFesQMXuxquQivUIKaVngD/97XVloPb1NHjUuy1/trot8g/xEnC6IA5AuqtNQ+1qVYJ2IHje+I
/9DZ7ZR+10XARSoLJDFGYHqbyi7NbLsfkQDaMhv06hqZ9X3/M+gIk/oMdH1cX4EQBV81b6AvUei0
gweMtUyKsjJbdIZGocF6YDJDnouVX+4LnvTwVk//d/naDe4zZsvIa7F8MKIcO9PFaNf8aan2R1e2
blY32dwLzUGPYTgmWtVv1WobVwbXoMkjAJqy/SiaNyHITLaX9Ez7EiNJH1pVV9E9EOXm/aXOq+/f
S6WsjIv2uEKCq9keHxZTHgtqhEfC9QrdLC0R+eHHPV7UmU7diRFvyP6uxlJDhlSIbUfFcJOnwjcF
xBupVWESEsibMAktNsB20RZW1rqOGOVkHG14mlrbV9wSRHve7qE6Cr+LVyGNjURXRTvUGq5ww9pV
b2TeugL7A9D53MJmLwmiDGwpo1si7wbcYqtjdGfdoK/9/nH+H0r191ooE8v0fNtFPq5MbYDODLeW
s4DyBFVzG2NEgYHO8YWoaP6S4hmI/DZwnJJGSVQ5rxHdkO23ARr++jjXy7rU4/anSSSigAEZ41Zq
q8GA2PsrnR7PN3f0QixlogBkG6TEx1727LMGPqX41RNBS+QteBQ6E/LXLf2vHLxRrnXYR7cbW4qQ
I2ifamzHD0xrD6eo+tVg/731PiojbwV9rHn8OyBL1KHTOm7WiYgYJDwKmEno1m0+l7wwlrG9asBu
hYAxu/wsCBKY2SrCB63F9CfGXdKiWXdzIZRyN3HT1X4XQ2jKJ48qkxEJ83LCbI32UUkC1RFR+RdR
iR0W99VPTX9casqnQ+C/tn1KgGPKtwCQMGU6kFgoOn7kYPqlBMmu+tgIkYmn9wdXWCKmuzXK4BRg
o/EEw49qkpY5WmqeWx/EOH7mRN6mHD8UbdfE7jrxFtwDnUO6+bjJqF5Y7q4MPQZE/7BrsmRJbmLU
2oPb2EJvuOWuw5Y8cYOTu+2Cys+6JZA2I3UFBhG0YFyLTZMsccduEut6aBe1a4HEiYcuAO1z7CVT
VZmFPNL8Qi8kUnqAedw8yqOQKD0zq6P7wK37Nf9QGJoTLIQc84brQhTtDZMg9gu0yG6rxOSso2vI
hmTvTRk0g/EeU37uW495q3UhjvJ7aRGkIZ46/ZbhjGEk3GjIW+bMJEb+mJJFBrxZY3UhjdJmX9Wi
AD2R/TZPJWccm5VXEDCSgJFcDm0fbAUih796EdgMBJxoV0QnTeS0I9xRKRj3Vz7r8Cf662kaJkBB
1JHKo8JkucfjUxqbb3cSf8yFBbW51dOpMRLkyigg4TmvUqY5q0D452XcsH2L0fINi7iUery1iVOa
DL8ug41BFX5x5hf3bxwqIRhyCFC89MiUBAQpHlqqA9Es0Iibiu983n7f37bZNSEPA9JwDFe/oR51
B7atR08YtsJbh4xqiHnAzENzABfefTk0ZSBsC5Z0IYg6H56tRXYYIAi3myf1F/hyhdXwIhicHqwV
s0dXaWX9lKYi6+CPLw3toft6/ocJ5P98BPL/IovtlX7zZBcbjOqA3KM7YdjyMvFAqAaGb2OJk+T2
TmChKHGggxuEQDKd79HcokrlGF32iYpkXoOuVZMLjapf2tHZk7uQQ929SOjGsRSlYRui9KZjhgdI
C8vXkn0E+G4hFvqFnV876+s1UY6B4eIgr1ll2PYWBoyatVUbItgcu7VKhr0+EsnUpj+kNFMQIUR2
Dvu2TnVMxwp1BMKLEfjtZb/+nukMLs6xiLQs4hIV34OnUhxarlzpytKq54WoKrqgAV4GcJkS0rex
4HUQIotWDSa+AWNK+nrBbM0Y7Gkpf0uhYmdtzIpcZiBFDF9T5amz08QSEQPFwkcHdgmwWQn9EvPc
bbwOshd56hSasky4B9crE311aHkPMpXICrU/XWgr9T7XCGh8Fq79jJKCHB6XDe8hHi2WlMkcuEQU
UEbpty5myh/RFhxv3EO52Hc0c1Rou0GBAfcarOM0d0HNqYMWVdG4zUMWe9Yccm07BoV534bNhA1I
Wk1AY/gYCKEdQJPXdd+N4bhVskP2VG5zrCrJV0KDUbcHkGzVTItzW/IKM3k6iEWXLegKMTXthgtF
QcCoRClWp+4Y/ZA6tcWamTniEcSYP40l+GTYcuZSUuv26K6lTn9/ccfkJAPnkQSpFQj0eJC5hrrY
Ywrd0QtDUgerhb29Dc2vxVGaAsIDAMxqiBsjMCHuxDLWu/LYdmv3KQKDrsKYomAy4rAafDBmtl//
P/G0BnmRzHRpnYzb+o96AsNTmK0YxVrVpLQ9q8Ys44mZcuFy3F7DqyWr1DWsi9HPszQdt2mQE5F9
K+TX4Q0Uc6TrzveXNy8JfUvohZPEm/GSYtXE8BYM1KR5DpkT63745Vlwf7IlEnAapgEPizVNqGwZ
lX4OAq+1RtXaJsgHf9yGjYIBv4EZFYEOh8sgkYgBDQXIcNzYaJntwDGP+UdbV0tZ9Fv/O33BVOpC
GR2IH8psj/HI50Mdj1vfyczaNzJ/lXPwTO6z/6StXfLcPKeP/s9S5+Vt7DaJBXgMzaiYdkV7Cz5h
a1bzoL8DOvtkvQEibrREUa/B514oa/7p/onO+I1reZTf4JOmTkoVtmhgd8z4XH1mBPlT1pADVc9H
B/mShSCAm91YbCjIR0QBI0wog5ArQpIpeTZuW6u1ZHNXHjBOcfrjiGjp+A4Jq3sL3nHWBl2IpIyC
2gh95XX5uGUJtxENZS0B5bKUiaDRYX/p7N9S6Ka+UvGi1h8hpTHTA0/AyeuTcXV4+mr1d8/gyARK
ie0MU1AF8n3/GBf29DfwujCyysDGdcTCBNQjOAjFAkT+JeiaDv7g3Bc0k++Bvlwskr++mCC2qjkp
gySRtUUe2IxkNCSQtrPHLAZ095j7YOpsbZ71SJ5zDl4KZKiculkwtNP9v44krz+Dep+WVapWvQYl
0tz3QPuKlsiGZy3dxTJp+zMK4LHzi+ksk/xJdV9i4cAXRiQuvX1nMjkKEoO4Cgjz0YAiUxualpJb
xSW0prd8Ir6MgILlq3oVG4p1SHVhzQGdIlvpGpwK1eui9Dl3eSmd2sfOa6qWCSFdXkuYclmQhPhW
sCtXoOcBmhEfALLF0hB34Y5xxA1S7PpS+XDO4gGwMsWReLTK9Dy7JHW5zKuw1TXI75lDb6lAUElG
ZeYTEwtnyB2pQfKJforY6vT0f0j7st64cWjpXyRA+/JKSb3Y3W7vdvwiJHZCUuIiURK1/Ppbne/h
G3eCGBcXGMwMZmlKFHl4WOdUFVobvsrH/hYeYKKExioPVlE4cD6vaZS/lt4yux708zDmzb15VLf+
98QW6mZ68a+HPID/OqwGr6fTkP97P/22xbtcyP8d+2KhJZFIVeiO66ErO7Js/a3Zm9t5X/2yh/4O
sEtYtCTY0vz7tzZ/Bn+0GPOPs6Pz0/bm6SmFO2eW3wvynebfto892XOCGi/p8/L7AXL65eHG3PgQ
Txu2D0/TdXz/VU75t7jz36c/J9T/iTvjKhJfS8wc1O8Pw7U8iJD8e4Iue05+R1Vo2J8V6qD1BTj5
8xBtr8Qi+hWxm4pjpBmYIbDT3jku5C5af3WOchrRna56m+u4LUWiu72EmCjKQzTY/Pth/hZ1IB+D
GwjMSlFcP0/Hf153cK23dNxfD7x7T9hJiS+i659RBy+ZeehTh34LvHkufl/AN6MKWZQe0FN02xzG
g7r6Uu7vL2NAn/9sO4pmdWz9izG434cimWro0Tx1zy5UfTXIp2IzQyvT3y9FTCCDJcrp5d8z95cw
h/YPdA6hcQg9EtB0+Dx1EXOt6n1THTYtK9cXeCrs7Y/wESmV6PNtS5Z9+AIDOLcqVvgd3n7VRfSX
wxnjQzkeSjVnuaHw4rUdSYNplEMFQUVY6F75z85N86Y+ZuLvs7fsCP3ix+522NY7iCnnwa1785UJ
7Z9BBkoamQ+hJxe943DP+jwBKfOqqvXj6kBlU0ALqFtuI+cWABkAzcn/IqT9hik/h5XPo13sGm9o
vQzErQoVak2cE//ukHmTnfztVEYbft8TsWm2cTGDFc7J430Mmd3bm5eYvNx4ubyd9nPpFv7GbtHd
T9YSsuvFv9fDnzvp3G0MDNfPoLCRXWL1GVvhbt3Q6sAgJxIO+3G5//cAf0lUPo9wseC424pqmJ3s
EG6dTfTab2FkBykT+5I9waznQW29W/YVlvaXbPrzoBeHeSUlugJnvFZ/P1yvW6x06AjDNCz/qq3i
L7sYcAjcM2GfBQmgy0MznVom5xT3H3g+kbG7kSUMjUMwAobtv+fxbxv3LEGDTQNBlgSuUp/XbaUH
COMwzznIBY7Q7Nbug2vxgM4qFzQad1/t2M1yiJ7Ca3qqbpxD90V6cPmiqCgG6J89E2qgwOJfall6
MrZz1wbOwQFER/mHauGtoBdigj7X3Rcv+7fBkAQApcO7Asq+WDOVu/ixXmt6HPq9usXpspN0Janq
CrZ+0UN7GQ7O7/XfoS5WyrAY47eiocegqvZ8TkfidM6m6wHUUQp9G6AELv3qinKZal0OepHozAtt
jZJ4P/N4SuuCH+N9g2iLJfrj36vmkguFPX1+vfAc7lGjhHrU51UDKDJQLXOwHgQkW/283YiiLsw1
IF2BpCUmc2mI3shTdtvvvhj7sv/tcuzzV/7PKR33Ywi1MYydBWhIpY/xup2mHT3y/dz+oqtHWv7x
7yH/Oq9I32EehHoOFPU+j7hov0p6B/PqDVs/KrrZJe5rreFjVd0v+4R/sSf+PrsImqh4I4biWPk8
nm4mX8Cxnh5XLh7ErIvOKuL10LkP9sETkw8+h6wymdPrTp9qcSeSNu/t1sLXgIGD3v70QYL79xT8
gS7+nvX//0yXXH0B9V7w1DEHGURL4VBTXY1gRCwTokRz0If6RkDisz1yl3zZgPi3vYRuUJTrzsZi
wFQ/TwcbJjWypqXHiHjmWL+3L9W3Fj5nSU4P89UabHoYvB2CpwXGzl+5hV1K/v1e6f8d/OLbexMM
BdMWg3eQWpHlfD2c5HfIKOfNkR8i2HKT78s1FMgfbpxb6xBoV/174s876b8nPeY9BMfobJd5Nrm/
bD3VIcLjOIX0SNVWjqee3c3Vre8t/8dhLjZ0oKbF6yAqfOx/2SvYQ/77JS7Tgd8vEcNYHoZVZ9Hx
i8DkRh5XSJAQeFP7reJmT8fmC0DvUlHt/KFQo0hCwN/A9oNLohMLfQ/3bMuO9T7dtpv0ai3kVX+M
dkenjD/6I9r5xVVWrMf2ribVqQJKs9uh3IAilThmqOn/+5X/tmE+PY//edUKlXYwHRlR3TbPNn1D
HZDosRiWd/Mt7Z6WvsDiMVPpmI/+0KDlvSNcPkXAdv79HH/ZPJ8e42LqU7jSOtzHtIgKqq3VCrXT
u9ApmvEqaLZ19MVof9Rv8RUiFFjO+l3eWSj2Yh0ZyZKO6pkfGfhweZN7LwN0yRaygr0YkhU+a/B7
CE9zCcDh13LtFqwj+hqckt2/X/uPIsz/exDAu+Fvh+jfec9/TokpEUvA4okfs/nBj4gKbiZq4BIy
E7ZrTgA/j9FXV4BLKsN5CUZIoSA0isp/Bszn8yf35iyI52zhR9kf0K8/QztrY5KrOtzwu1ntgmwT
dkVcPQr+QUFrZekB9yF4+X7x6udhLkLGp8c478b/vLojZDPReOXHgH6fvD5v0S9a9Sd5W0lU76/H
9tFvi1aVcTiC1PDy79H/clbGwPXRQw29V9TYLuLlbBhFqE7qYxO/pAxis1EeeRVp3jRYX9yrStV+
xWX/fQB8emH0JSC0QJ/qLGgIOcnPL+xFPpyrRDf/ZmH2gEfiHAaHuV/a2zhfX/GP337cfluKBgty
JS+GNAUjsPcpW/QxrMhWfjq5JS8rxBfRULwb4Us44WKUF+BDkmtatADKakBjX90nzvDJH88NNACO
xCi5wBj+83OvbQbtMLTAHm37yB04ocDmnn2xEf4Ivee5QYYfoYne92E39XkMAQViWmk7H8ekJRNE
Apv6K5TIuySvJLjzn7E9EOJcGD6guPF5kHFwJpExthyX/O14bYtd/mqK9X0s6Q6op5//mMkLJ28S
M/galtD/UMU23qOvNz89njLiEbJ/e9y/W8KKF0tM+XB3F5Di6mDzb78kuZo28Jsjt4CGcIEV+e7c
VHPjbfG3pvhl8++/xvIsYCLyKf8Vn0LiwwAvIh92E+H/zc3mIQUJMCXw8CM3ANmiEyD67SHYvkzF
N0WeDoKUY/6/3AYXM3KRwqXGRSfqQjEj27V/jJzCfZ8VliY8+5J9pr7AA37rxl+upP98gMu6pGP1
NIYJhrs+vsE/FZT8Z032x4+3/fb+WBxPe1Pij0N5dfV9e/hptq+74t/vG54/8b+e4OJuJfkMj2sP
TxC/DYU5xPn+7bT5udnclgU4xJCPLS3ZxmRLyl15c8ifd4eSkFtyRbbfizT/akmed86/nubi8I2X
MKTJiqdpSFe+Jnn/xev+maJ//r7pRai3LOZ1NmGAwexBUxQ45H6NP533eCy1JAqLfr+W/TWMXfmd
00I7Qb3Ca+Pfc/5ninHxEBeBvk9T7skOD6HbWxfNueh19htSDwQ5erxA49KprnUEzNi5puj9Qem4
gcNp+1Vy99VkX6DEkE2oqArxGJuzUhE5vp40ZH6uG3LMsMMfCTZfjjXwutncDzj/D9vy9mp7eHgJ
8vz66Q478OOrz//nSQznepByUW4AsBziXPgckCprs6XlVhylj/6YPeyteq2K7o2rF+iK6r4upHug
0FNYjlOVu6BWAmQeAJv1cP0WX3yn3zp8F6sx886aryD2uQkKIZ+fJnGSeoqcVRxfHWKLYthT+M86
N+I0Fyol0a7GyQRm+dbs0j0maNimlFQIloVBqRTWnvVxeFJftf3/ZY583CqQp/noVoSE38UcAY9Q
vadYf+QKWvxMd/SIwwhetW3lbjO/ggd6RLutBwXYcjDr8B4qOOOpTMubJhGiEItiG5X6vFTZIrdT
r50jzCJouXL3K7bInyclnhWyK+kZXgVadbHSZz9cE+3X/bHV38agL6x8qOevrDP+DGHnQfClIH4K
iOhSThGMU9bZDIPEZ9T2MYOmps5RJ4/1F9EDIvx/5Gjn+gLWRAzvvXO14eJ8mLWvu8A48yOyGhbC
QTSMVjJW3L8LR+p9p6Gt31c2CzePXRgtVI4z/FyWNBZbUJMqSHEvUh3MBGmnghvpvRnVeTfL4vBf
WjQxPLP0lOFqHMzjRrRIx6dMV6cVUN+zUVML158panxijUUXpTWOpbsARZXt5Ph03nrjqh7ZGNRR
XsdsDkhXCTTaRG4zbhcIgaKQP2vH24vIihfwZVNViMDACbiewuGjm+v02eiOBTBUdgJ4Sg6W14Wf
iPXZ7fq+b/Kkk3ppD1Hbzx0lEHx0618sSCoKjl9aZYlFi2k/rRsdRkrv+ZjJZcOhYuHXhI1j/QPy
SxGSOfhqD0Ud2RWZBF9ggBHTYV3gN9EE3AAHacKeeDGLoabd8zq6CXWq5b7PFAhxXstbODkH4zgV
cSTWKl/WGt2Xje0Dt7QBsp086JpUbv01HvkOj4L2G4fq4WOgWD3oUg41LF+r3kObvYuWuDTBDxNb
x8OLTqsZmzoaeHwdTs56VLL32J55ar7vRGMkGXXUHpiIB1vY1uvvZunSlxXGaj9MKH3YiEwmOvp1
kw3oYlrThy7xs25bu652iFjCYSq8xUJ8RzcWVNS2r/vt3KYNhavdZH7OXpR5RZRoI4o0dTscUAHM
uDYLDxoo1o9uBF679H92UVY5W1DKHdSfldOUXKczCK3J+XPPwZhEJBVyYHkPkTC6hc2XfIRQPPhI
Po+oT4KaGacYeNKvQGybKcyHTLmyhPS4exR9hjg2maY9KcXEQzQILWA5xQO+kaatBrIuwtzpinv1
9cpCg3dq2bDlU1tB/NVx/QWeA9lwPc3uAu0dUG1+NrHmzj7QlQSqaga/32gwT2qyaDf6qLVJNBkm
LbLSdwIREDO7wZ0Jpgp+Xzaq5t1oxmQkputdqIOFDXvXMh3fs8CCkASXt6EjYzSDTqNVCtZ579ma
zPGK70XpMLo5jX3DgbutVpaiZSPa5kObAakOG/PUNDA2Jh1Kf0vhyJ5DIyqLqYVLHBBCH+4qS74s
lg+kZi77FYEmCQtJs0TbtmaelwdOojGki0aolONrbLQHxkMxcugHkGD1xuVq4mZ0jgm4semxd8Bb
Kz3FNRCMaA39HJUY+32eTPY4V258N2Ea70Z3yLZCoZc5V7WdPyxdeni+c0DkueeuqMVxPQTPa8jr
J+kwwIpRzCrizxmwrNFSvL+usMRIMo/xiyunBF/US7qf4EYo3JFMsF5BrRBbf8DpB++NAVwidO8P
vchh9qoHAvgqEyTphQZnaJ6aZ2+Ebk4OrNr8mNU87z1HLpxQGbFrlbCsK9vU0iw/c9V2s85mOK3H
VE94gqXBAnEljNXTNnl1ukAZSCWMwgKHrau1WCvJSrcz5xNeRw5cVT2AD/Bn6J7aNpLjwaa+wGw1
3EFIy3z5IYap4/k4jnhQvsYizYdIejx3Wg4SfqjdbEG3Zlo9orOjQ0GkAnmAQO4Zd7UklNHH2Vem
L9TEMrx0HEs0I1bGe0pAX1wKQBDxD5MMyPvWHnoyOXN586i4nL+3U9cwsHPrBGba7PxRRcZRk0zq
tidyghP4eZEhIGT+YK6cCiwU0qgYAQsOqXATWpPVDXY1eJo/xrnNEhC/KjcqA6+j/IAG2P7KbZYK
tRvcByHY4waNl4fhgg9hp2yKS8+rl6hAK+mEe3K4Dm3uVjJ4jb1Bh7kJRm1JZhY3K9VMfUM479O7
sVbIMeuGjnsVs/qZyS5xtsmo5EumAsfs06yHBqo7j+1WRh2EjvBNnGYjtMzSI2MZh2WQi6hROL30
R4JCzHQ9j7Q+40OgchEjYnHs107H0MV3hocMjjE3gIQb8TD5Tl8fHHfUHjoFw2AL5hQFzQ5R/xUF
6WkhgbcOP/oxyYYSEAH/Dmfp6WGBv+3ZySCN7sYxGbo8VYl5XAeBqkjQzlGUg1UcgL+USNduYU6X
raXIRiDKnM6j3Idh1cO5MKWt2jpcxJbUtNOPpkHhfefFoxNv+2ipTrOHkyaPG4uXdkKZ/Jh71TUn
WInYIZcCHIMHNzKoVoRB1bXHuW/TYxu3NTrxu0SzItDCb/Ip7SDp4U8RXa6dYWKsYK5nY9IvgVKl
okOGYnqFp889rM82j9HBhGmsa1HdjvDveESmMXkECgXRei1Zt2A8E6YLuN8DbXPPB4qcMziwfkMj
dHKv+cS+4c421TigvYCTKOOzOfRT1Y27RjrzXYMmzXrTcRc5kIgyjarOujil645Ds2nPgxWGpT72
eJPCoZgO7ZQHfu1mz6CKrA5JqW9pESkzWpJC0fCNwqBjJhUmOiGuM4XfA9s6Qa7A/j8y20p/wxRw
XFJ5bjXvo87AghrlQQ41nX5c6ANg+Kwp5NizKbcscNEvM+tYXNGlocmd5TBWI610kyG3rWshFXXu
zi4QzyM0ObkJnEWYwuLOq6xvn1Mau23e9LODFmlBh3oL2ZtQlZApo7/mqJnbUtZRckJD0Rk5CZKp
KcTkwMWrj6cOG5SjW6yoAIaawpm0D5e6NoGGSU4DjLIdaYd+B99BSjMbw4YrfAv35MT1Ul333ijZ
Lhrxb7dzldl4az09PCY8VXVuq7Z3z2IfTXdNOXeunYq2H6qOxP0S2WUuBibQVhDTduRlRocpBaqo
w36frWEoD9pZzuoIVEEVAjIAgD514FtvQ2fP3kHZx9IHHTSdOaVtz+hjNAz+kxw0lPF71M7663jw
F4vTfIHnJlh2ncuf1TC7QHPDCmUmZB4IN8PcLVMROshS82VYBzR2DO34oifP/bVa0ap8AfNl2qEL
llOCxD3zNtXQCeR6yEHRySMDy3BL1rHdjI3Hr4bIVVmpky5tQT0epmhHfb+j96vKfFakbadwV2tG
TzxUc+XRwl2q+glUEz3BF6cS4SGxyVoXaz+2dLsyo9EBGuIn97jQ4BLszY1V3x2aJfShwh6SxHHQ
FlZMYzq5yLAa5E/IFtJkWh50o61/o/BUurDJHLwMWB1vfhV77aZa8aeJDVTeaY4rJsnQzvsaeM7M
8gCEmvveoet7NLgpK70qlXcSlcMrbVPcVSwXzQOtorrbm1G698Gcogh8PnSRVgo//QCgwN5Q6FqW
e1k1KUTWJO2QPowmYhuXqbXN2ejBgiFqNa1zriwkATUyhmNG3fk9FDZNycR7eC81A4f1mhMbfEOD
QywgsD8L8W99Kj9Y5YFYLvVofkmhq6cusVDd6RAaRR7wKB1IkIKvh2qTobysZAJ/WLtKlHkXZeUG
gcyF212d0Jsa3UZIXNzOv8UZEgvSpIv6phekOWjos7hULHzCPpqbFdrYkmKWSQqP2wz3D2GXn96Q
1HdeU60g+w3yPUNUq8qutwiMvO4gZ4JUI3vxVRQj63BiNYJaECzHjPcMdxc3WGUJvcRg2w4suxvn
RD63s1dtG+WjouNk0bZZ3fSFOo08WEfZO9e4VZWLsPLCMrDGe8uYC+SGjV2NzzGkYeHWUdjs0oDB
+DzQY8y2CXW7oWQQiFJX/ui2tuTRBOWy2V2hQII6fxgWfTiY6QZThPybpwawusiMg2pT1zpXNMLF
uIzmpnuufCjUAvZHmk9WAaNl4rAZfLp+8KEqM8xNlpSN0QzXu05a0N+iKuRFNGpXF7jMrAqp+4pC
EQB1sLhEwlqWQ2om634uU4I5D3rK4PRWw0N5a+usHxC2cPwccf3SZmvqSO4janizCxwb+oXvQq7+
LkFvpsTGxJkltiF1bF2A7w2ll0RAV0i5IwRfbAgoxaXnTMMPBHI0dw4S8NsNLtJEwzWOE5yd8euo
VPQSDDUuHG04+R1x0rpDf8xgpxtnNJkkU9w0EWoAaLVDv7+dTb5omgqiabuWESK1l/sGBXcSs0gB
fp+6nsIoE9Z5NALjWkYSb5WFkz74I5cZMisvver4OKNTMkajLVlTp11J42awYE158kp9HmjSq2VE
4+28SC+PQpWd5kCHLREdjVGYGqMmJmEv4TCUCu7PyInG5b2iiXBJYDNRF2yIYdBb61bd6aZxPtx0
TICxZVYuhR2MUPkYpyrDohToYM1gyPgABmF414tpSMuwN0lPOofOlBjpJ0eHZRHPlxCFEgLSNuoj
3cCRiU5oY/9lULqBDkRoQ5hhOd6auzYSJ3DMcG2XQSN/Wn9qbryGUVWmrcGWrGOV8lwga4KJLm+C
pICQVwQORa3wTFFol1vXZbXZuD4CDSJKlzxi5bEHO7EUWJ3LqFN4mdBoDVS+Oc2zpqYUKxjJxawx
AfgNPd1KGsJqlnYNxxXKpvVVsPqNyN24VVMeT6O6GWMUF6hXRxN+FAksrrGzjQizk8sIMvDhZQhE
fZ/A+gc4E0c67GrY8m4liok+Ya3bQV4Lu4GTKvQwWdJvm5+1NJ67CSOKMMhsmi1lFq/sfRn79X7g
UwgtqAoQB/6Xur7GzBqKbBAWSzLCpRWznjgPiy/C754OtFu6po7Bs/SaIC589BxQ4lm6PiNaz7Jo
aN0MuyphS1ykuNl9S0UVuuVUx/Ik+TrHZeYI9m3BbRWw0BgNEelapENEMJGeQMxVUCQQC6Kubxye
3U/RGOhtyBuYW4EK447lBK+YMvQRgncSlVR01hst4MUYpvSbF4ZWXeEyoT2khCNwS546uK6isRJ2
yboSnS6TxaOQoAziZtdO9ZKU0yTYeyesvNXAo+Gx2jVBt+tk37UPbUYFDuvR7XU+WYUmEtFJSR+1
pwzfpGwd4Jaqob23HzxpXudGpzgZ+yh7plK2K1TIXJWQcIUmLuJdiysLlWHr7SCN2TVbXUWQyfMY
8t2Uz57INURjVhwegRflveN5p5jWiNyzcvuT8T2N5LpxfOx7qGtqUmnHZwdtPDNeR2bEhREUQdRH
0CCbIdcHgL8D7ZjBXtB44zlS+mDJtixUSGIHGbQkxhIE1D7XFabLD1tb9GwO09xw3AMKYMPP+Dlo
qDUrECdGo/FlTbWe86EzGpcxB6XKk3TcHgjMADiKZDPYHVdB5M0cGRWMgAsPruPgdGEl+LlnQuqR
vgEvgSRJ3WtCcX3uEKF6X13HNYwmCu1O4ibIZNYSXI4Q7VZXhXCoD2hY50FC0e/e9FQnZaXXBhor
UnXoz6yWERKmlMPEw6shs6cmjVxSnUktZAkqB+4xIkYNAQg7Cvcpric/3VU739YuGrxNjOx6wKHZ
hAHsCMFuJyoeh+zUMppVAPub5NQaOmWACWdPIbts8Bo6YFAk0Yb66U4EkXzLvG599h1/AePDOvMv
X64z7jLB6DVFGM5pnlZLdZ/BZDZCEtHg/EsCimN8REfBC7SiIVnqRQ3grwyQVYedrJZNmyJE4/I+
nqPeCp7lBvfpFs1hIuzj4wiBr2o7LiIRxPE5YuzY4IuWonZq1OiXZOzzCcahaV5X0P/I2RwP34Je
zbpkNTUhwfUaaA+bxvV7Oo3Bh1qCGPCNivwH2y09hMl65EZ5okJsZg3JyoAssW5whmaBfLdNnKk8
Pmf4AAeNRADvaXBux9CjyofBAxtAZAJxbOK4PFVycRzcu2wCho/f6FM1QfmtTN25pYWoZRCcvLma
h7xBOPgp2iZziQ1dfdRGBYAGue5ffC8SwVbBlPWYpp3mBYS2QcnmrHfVMWuamO3ixPbexl+mwN/U
jkU9mDVSYZN5VWA3qPVM0CKJztpvjW9cWjhw/6x3FrH9Notq4RQ+h/0BAZSU8LyD3w0/RYtT8+sp
qBUlvedBQcVMuvVJs6Q8zJduHN4DNnhtEQFaScvMR0No3nqSpyVkYv0fKYiu+DZr09mcI9vxyzWg
vcmt8aeXFJakN3LRFqeA3+ox92ln3pzRyZC99mM0FlYJePgpVkMSdfLa+HWKzhDkjE7Ivc4cPe1b
7bIubxcv0KWjxmiXAc1ZCglagEcUlTAeHXEBKbNMSL5Vi4RTPUo/GWIpddKbbnCykXQMWZWGbiRC
Q5GAkQN+6IID21mAz4zUiPtONgKQ8aThTlwPAYNNKRKrlNglnQ3gfh2AoAPqkwaoGaZV7knqAlyW
qKxuss4AGe5wL2OFoBkYbV3kNAWaOSUwPcPC6z7sErOj9Hy16JoZW6zCEYFmdwCa6JdLpBmgfTsn
XTEqf36rscp0boVokPS2KQeulbG2mKxfXzljLB00yzgBQBhMYnPVNzgBkWaF7bW2DaCcGWDpDSTj
J5NnuLXtTBz4fdHo2Z2AfUt9GNjo4hGiEQ0FEJGAPM+q+XvKUsRAurjPAHWapfD0EiBhUiB9IpXp
dE0y0C0HyCkiawNSNKS/PJ7Fhjja9u7WbxMcrfWCVv8CIh6u2iERkTr3sEbfLT4XsoIlZMk2WYAL
v46Bqb4jI1tYzuqZM0narvVhLjB7nAPYdaVzVXuqmzarxV8IKkmowaXB2PlQ9wE2dda7SQELLeOS
wAJyTM0mUn380HReczVREYNm3IZdBLFycGSfqZ2b9g7i39RzybS63CdpnTVok2zQQN3N87KgZDVW
1/UKVCUHvhJA015ouxamqea2SAARvy58RoakdT3d01hWrxFbo/euqlf12iikmbc9jpDo0cehvezX
qvHYLZ5yZsXq9hGONujU+dduVPnV26TNig+muvbgtZO0ucoEhc3yMFmImwVJ1xQUSiHfDIhTWAyh
Sh+7KQVdoHKtRHLizpV6WNpmQliTsgfG6vcLTadcDFpCPCHt40HgP05DfZrCudd76g/ag9CVjjv1
IBbHw7dobcxPTV3XThEhzcWXNprfC6E5urBwW7IfQtVDCoAcxQJc89HkIeODCVQ0g2C9unJTVczJ
cpx7E9RFRhvR8WqoncRHwFbMKRxkq9MV5EG8J6Djw7FLcIHbNsgiWEmNraPjsk7mBxWpWUAIV+Fw
EwgXKgkBWyQQbNwWcfXOdIoqPX5J7mVjbbcb4nkWxdgns72yqFYhTJ/1JZC5eeNR9mZpn/slFhzI
g45B3wUCD+Zn34Y7MY+u3A1Woz+ZROk8VFs09jZe2dVVCh0/iCWwq7ZZ8blG67jfkOtC5b9OGxdK
H6mMUA/yIEWMZwrxuabWhcSK1BMeb5Rxcg3Aru9LZKaRLVI1xj0JPYPuLscH5JE3g43be4M7kih5
ijhaBLSpuk1Ue7Tagh8SPIUJshRMW8qdgg9ieWPQ+kQOObZVZcsVPWTD1pusqPcDfAvV9eylY1yw
OqnrIm4GyV+mFSFxX1dIbyCBDqiGeQTHxBD9DCAzjK661Yv3Aw2HGNK1QfoNLF/vVTp9u3zwgSbV
O5C6ObnD8RrgErKoc2eikUiSmNddraHWCWpXXCCLVUBqkNozZ9eHoQbQZZg+eHUFaAtVATQrLjPA
MRNm6w6Ryrj5mikN2WKrV3ntRExOG9Ym6tRzr0NbnLMGyNJMv0JRkBlf5Lxr1XrfIA95dmokePkS
x/A4BrBjIBDi6MW5ynhm05dW+FBC6lbkEiuEscR+WfF5/oej81iSVFfC8BMRgTdbKNfed8/0hhh3
sBIgjCSe/n51l2OiuwpkMn+XxZi6YjxUszsk51joIXrKtNeQJTJ282+vCWIUuVYz431kLHB8Sdd+
eUr03Ma5nRfvGLfh/lD6jfSPY0nJdwwGsd+ZwVVxXpUZ8shQqvavX3du8rAN0+qCRQGEUaTGJi44
cOb6Ngg2pV6jwTfwHINwMVi2HcVu1YkQSNqkAoRzSWtaER9XxSbFfuNPaftew5uhl3di5J/r1i+v
0zrY143qurlB0gC8ILkb43wcBzqiunT9Tx5m+kyHYR66RcffW8bLyoew3s5Js5dpnsRi/rlH2RLk
IuopueopDipWQTIh0h+bBYBUq/jFA8cU4AVxgutjmogzBgSw5Ozq2GFePUNYc1ScJce9LLkLNKi/
ybPRJkS9uk3IJNhywI2ScEeziybfHhNO63dtR/lLAd89t9tCHea4aihCBu/dND3Y03G0dHqF1y18
pibs1XQQ4eb+J4UXMHVonLwffe0Mvyq/c9Z83IxgdP1YhYeVptscZ1+pF036SJkTpbp/rb2kVBtT
GR332k6mGK4FJvxF3H3W8U5TLuIaqif26/Kz6+cIpcMVqF9ovI8G0UNDLTu1+lCbrdGHrevjjP0Q
qrcMDhqMamksSkKAFFnM9Zj9sDXKypue4v9xx0T4VjUbHF7pTQ6Z5XqzT72jgKA9W2+/qjKh3K+b
HuGGB3J2O8u2i0/ak+1NOWsLpQYnREYFUCbvkUaeNeqE2QUKKKKgaRkWYcEAPrkcgj/ofGCGUthw
OLaSKQFOy+1Ox7SOnwEPss/hxVSXO0o4Fsi98X/F65w+zv00wmB409QVTrpsHGKBrz6XzC1fvJD8
hXTZs3eblp0LtbNZJ/caBdDfrz2InWk89YKtLWL8Q8d9DYRXRV+rr+vmPCWmPtdMemtyBQ91b7Tc
+f2dbW4Dky2wM0PYbqqIqQBvTBaKgbDLbPlbJXAgOeAns1Uqj8kyzIayr0RBSH1E+j9nRTdYl1g7
r56DIuopoukhtpI3XdvgNiHyrc0n02x/alfio+RSBqj1Ij3pCzXkFgLSQ2UXuOUFpNkYmvY0zqX7
PJWTm+TagHMVRK7zftfQ1ctZjQMQxdLgCTLaF3DJW28+uq1s/9NjNsmikksCi9Qu8bt05BAQ0RYM
n7D9u8wzTQ9cyLlPhzPf2n+s6rDZ81k32bkNqBjgIEqMz6JpXtW0+/PN1C0sqpCxsQNNIqlvbHI7
XMap7aE2bNm91dO8i4NXZ0Yeo5WQqMINbPpnbwOMZ6so9SsCge6ZxHzztFaRZkXMV1aDpnj5MTjL
cA8wUP21Wz3TOlK1/VqmYH8QnQ+Ek9r4VnhX78q2ZNFbUNcRjg3Zx/9Js/vZcWvXWL6ZAKqNNWjH
m3VhWSk39L/oLa6Q+ZagMdsqOdxNa90TWJ/6M/WQ69/UvS2T4xxEFiVa3NW/st4sL90IrpAvdMv2
BD5pysLowPxyQinlya5q/IFKgqonZeRkfKCsdCLkAet8q31LpKbW1TYBQzbTdNMJq8dTS8n7ltTB
Pv1Ecro6mMWiYRbnwEFDW4jEmU6OqdR0t84ZTHMc2OsqYwjVfom1X4cX+Aq/hi53hbhZx83Kk4lN
EJzrxdn9S9tn4qtlq4UgtSoKfoPFLt4HptpA/aS2rFBXaFJ84L+D+uQ77eAVHNzeTwB4GZ8XMzfu
sWe8Fg9QmdihjeJXA+YniMvW1SO5AQn0Ej276AIoB5tynG6jnUr24MMI/4wl1Pih5Ixyj7LvQiQT
0PtIyek+mgt9WamL1OgyO+37QjJT2AFPnbPW6yf8ZXYCpEj08C/NIKBA3trlM6EpS1ntMQ9yQ7jY
FWyI5U+fpkIgDt+xM2WrdrzbidpenQKxAoLnop3kh6wgaf6k/HNyNzau0xRqDDIuThQEK3REJYLD
rpqRPH4L9ZEc1M4PvOdMC7O7sZzbj34FP+c8KZPnyMbhf+tk3fK4pN7o5ZVtku9Uepj/B3d1YYNh
4k9x1Dr60tb4RJBD05AiZnKJQLZzuHVQpswj7/O07pz5GGnDIWsc4MkT9uR4PrLsQAXgqkN0dLuV
GOo3h40qrSOeg6Frmqc5GsBGY9ATlBAh6ppb6taQgLBmKAlsbUIURCVXrij6KGxkESjfUrlOafTm
etm+QRpbWslonjp4e5FMmmYvq4HSAqaXn5DB4JK3IZIjWM9EQtWtqffR+d6V5+jJ2LkxVpeM80y3
2OPczqKl6OuM5melok9zJwEi1RkcbwEcn/5mHxtEI+O6wEiaZa4OBHik9sNnGhmxyEIvzhHp1Nje
qsZtWZh7DS22IaOIj1tM11pwoCYrLqnKBgdy0xsekG3FcOiEH5inSs8eDK+Cn9uPjj8zXX4dha2f
japiUo1mGKjnKED4V3Oebsn6rEHT9EFGw17fDuMmuicVu7V73sLe1zeZ0sD1Ym5d5xlJlakvTdxn
Ce2mkQ/pPFQLRbiTbe0HAF630eiMangNlG1c5mXT5TbvXhl1GSMfEkiXlYHwEU8YmPmrqkcmyEhP
gNFnu6vfA9qzOK89Za/hu/XcH4zNtD1nJUPrD17r4D4fnNH8RSsGHOYGbbKdkPk1zhm0MhhOXben
86m0kK1DaPXvLXDW9eQ5pRwOckitKZxdlXVxnZO555bPBcFCd/d8HWZaXTYCXLmfpC7NHcK7RRRo
9MCL6mgDjnCBoEAuhZZZsQZJnBbUHxofkvDxyYllB5FNFzWOr5WoQeq5aPV+9LoI38TUZFdhkatj
e+6mdPlJl1O9JKaCD/GTZvaLGR3DBPJB/NZx6eT2oOD5GZfmTFVFiAKFxY92SxYces2YlideMkI4
2cP+5gKLxnIY9ThkqCr8PQP6kOV0n7U1oyXCNNDtsTFMnuRDBgZRmZoG86NHqjjlifLn7XPnWw4v
c4ky77hGIqhftxX2/EeVOl2ICK0kwDvyhp6a2/Rie1LYBh4mRzTLl+fv20jeUjyx2zYu36KcGsJj
K28mynasyCbN8tKObfMmBAxNUYbYC4CBIXcBteq9fLByCKGLkqSrc3iMmEFGhD6Ht3JGZnsEsG7M
aVwzvKDbmBnvRIWaxkdAHInFgFde3timUk8OJNZwsdhZ2rc1A8z6dNOx9m8lV0/9d5VJutx5Ftty
zjyHyFys7uJ7b0iW+lyVRuyFrK1HSmmMEOWhND0ebVSVZFWtO7P7DrWT7vTbkArNh+MmwczEhmTI
HpfMSdef4Ri0rK6w0v7tTp1D4GsZKlUovqw47ItuoSMRjKzkQjHj+7J3ZZLek66UZOfVwC9e+n7J
OrBSxgeXxTKzf84wwfOaB8IPvRMxlq09TkFUZqyyJUGQEc1hfStTzarUiKzMeRrcWP7zJndv0Gsx
4T1fxiwTcGLzYJyPNOxEdGxXp2zPqDRMd3CizRufOJX751F4XIODl4z6uefrZRepTF9+ytUx26tL
vjsfneuqfOh0SXlrxFb98Rx82fdel3Ayx2DUzh3sIWMKevBeQhrG2mv/ahP7DH2Yh0AdKzOEsKfg
8OUNU3G5wbp5NzBSHNymP+5G997J5Wxe3h0oneVK28D3UW+maBIBqcv6Zq386g9IhJZOjugmsAep
bBnnGxxef7PCBMAmZ0L5J0dmjj5FbkQEu/XbtLqNnWHxz9Hu7e+JLJv94tjWr8/bBv+dzyos/3Rx
hTxnxXXew5JwbTOmeeaxXiUvNBv0xys2q8QZ1wPMOGp8Z1tiro+MyxpxmvKvUpI5WS7OsDrqjm2O
kCHdRdj9lj39WG79yYuOOtv8+BBuawRM5PljTGyake1dPCTbXTa1tIB2cYhlWsI9NDebaRkH44rQ
aU6O7RCMBNEQhoU/Ryh+uSW5Vt3R0haoklp66mBhzwPaY5MLih6Vu1u6OAchJaHXa+nXMNuAPtAY
CLRw2GRQn8dWTnH7sxsW91uG0zaBOSh0eOguMpUrnSQ/YYjD5Bylg/dGf0TGkZ3akKOvnafmEdJE
6LORUD03rQyue3lxDXu/FSaGtooN17QK46mYOqWiO2d3GRFkJA7wW6dyfBbBHgFu+1HX7vkYXvsr
tfqBRbcivfRGYgCwF2cfWihZUVGQOWEUXCuImV4U+3WUHWSJbII2sE+JI1r3KsybcZ7/E4O//1fF
bRsfBdzKyz7EoDXZKl1swGWyf3Jy4DSa6ENfggwy9DyVs/nQTo3BPxvk/AqgPz5l6dSUtECzfWsI
9NDnZpKKQVo09ztqwin4J1lNUQ7MQ2XTeIENoUz3GHIx1h7qoixd/ouc2YaXKl49vjyZHx3okG3I
7Ugi5xckytKguhvj19nCtBVr1ipRlHJBUaYqd3sgI2MjfYUKhRHSNsvIKlysnfLOLPWX22T+T7qz
8XETaLzzVWduV2yojb2Lgnb76/hhOyIcj4UqXBt11QHedcZTmLTTAyHHFcaqukXkYyEOPhKEgMMl
sWiEfivg7hVpYMKyRT8umltginAi+VJsbr6aIUVVVrHmj2jGGIVIB8GC69Tkgi7MsfmXbP0+4Ymb
R+e0VBuqClPP3n5GSebeb+ye7iCzSFPC8i5gnqKA4lXNjX8mADRDGiBT4R9lALZ2WJHscs+EgWVk
rzso5o+H3SLPcmjI/mO74qxO4qUF0klr92YPUod7Mwn6jbiGNLpz3QydohoZRMJdwKWFwsDU1Sle
29QvNp+igw02S+Yluj5yRBND4NJiXfWDsb8arGkDuiVYBe1ZJneULPByszQ81Eauucyi3R5rlOIS
KI4KgjCsliQMBbSsj5TG7cVh6u34AIWevWfw//0xCVcHnfws4qhg5uUe3LTIUc0tzAG7wdmRVR9F
o6kFdDBJdKwtsFARN9UkKOIT85HG9EcFKKdXnXXcw+F3c6aao4pF6BXuvrmwfGKdXlXrUmhESSp/
6jgakdTarYwv/prymZWZH4OlS/9FQ+u8IclJnrdSoTUYZ9R+t3wY8C/T+n1fjLHeUJtPKVlOtAH2
z8I8dfnDqNEd80Raf867uK2iZ8iKoCZITzjCh2apQs+/6eHoWHaQyx4qfLTGR+XO0f5Rp8C3OQhU
QyT1EpBy2oXj2p/meI8ePd5OVgyRaqb7q5bmF5C4YFjWPjVzEcihei1bRUUvWFm3ECWs/SCipzzJ
Zp7faob0MPXFQiael6VyQDtnt/zBeb+nJ0rQvTyIcgSaUzM7vEh22bkPMgnsJdjnCq2tXSSldrMA
L/PNO+dHkuyKzrNrMM1sOgjL7wUm6HIdIhEh1GAJ23PkihmNv+rMm+OEi2X4HpDHt1wCRb8yTgTw
kWPreKTvcxIDZXT2RZRWovGKFfMnkhFfySnwfGVuBUfcOzxM+kdFqBtv+nRevyc0FPVhikJ2l4++
WF8alQgs0slst5eBMUWMlqrtXH8loa71iWcrOQaXwPnc5imJj23FOVxM/RKZWz1UpUrQdoTBvcbN
sSHGUgEWxyZigBsowr6dkq7M4tPWdMMVlumy72T00t9y9c2IClgG745Q849wclwsWhBT7VHG5WqL
tdnTl3nsWu5bThp16uPWczCwV2RMIeAYoWdl2gXlI4LMZj4sW0pUGWVHNL3BpsRk7A0UokWiYyLl
3XEE0V6scL/XcKuf27kOGJ8VWKDGvqdde/QzJrofxqoxqGG0M5EuLpfUP1ydHhMIhlGfvpb+xPxD
W75rBmONCGCbpuJK4CA70hmLO5EsKZdaWIFCU1dhwABO7r+kOy5/qZ878zB0Cswm0duaHh3lD/VN
w1v4t0Rj132HLnYQMClOnsO2atCKQCmu0Gx0duYfRlW9HON6rrpfvMAaaTYd6nowJFiQfsttLA5x
EHa/Rq7HJ1e75hsNbhcV6R6hX5q8LZqLfXbjX6sJpui0cHI2NIbx5Hx43dUlB/XMLS2HMrO/AzwM
T92I1uy3Uq1xbmZU0e4BvV4z3bXkCu5vewWVWTRxC6oAywsefMREI/ob0ORy/ksZFLqnJY2Nf9sZ
I8cnx1OKc83sOsi3QMOPREoFHkoHr+yCu8VGc3lAILjG5OMsW/gajSYk1qPlELjs3AsM36h0gxZv
9Lf6rPZZd6c6nKf+Es2VSG43rmjnBowYAtQbJnj42AsX78DtWLunyo/gxyuaMTCPtFpemzmjW3ej
cPrU9RgzmjdOYXw9NFNvcbY03oHLsCc01cfWjrSihg5dRDpxuO/x+DhaBy15DPe0nZBge3zq0iKL
ZwqHQWC3BxwakOGbPE/KGcJ7lmNSHc1CH19UHkB4PuG0CM+cg/taCPyzziVzPVR8C6owHm83rkXl
auebEIfprVeLWl+yuQ/C46Dd8nc8ozhp+qgvD1qW9d/KhGWQV0vQNA8msQ6ADJas+t4nEvk3yEb2
exsSWuDOuFH62tPtM/5domjrzh10GRJjmML1rcT/hBSjFjPlZxQZ9uKelO5pbhZb3+gI+S/nlFvr
g6uCidmVek7Le9ctfW4unfrjM+NR6uawqvmq32vjZE6/Q4degUXa2y89LJ139jyF4D0tx8y73+Id
9sfI3QYPZYgA5uQl/k6h4Xn+loxHicliWlH49AjcQMGkGetz1NhoRNAweCN4QBglpDu2u+U3OYiM
pchC58HzgGUrdq8XYUOGiB7fBZSjPAkAgb2Y5tLnbMhE97dhvaGnhDtNaH+8ZT0KR3YO99x1CFPr
tjr4lXTBjBkoCzTutQhshfyKud7Bn6nFtN7U7xEe7F9mQ4mJ0CfY8NUxVlY1YxvTHhhjtOq9axc3
owh3fGe4W9yu44jqq/FLYXqDPNrc4ec+mu1duXYNXjNTMQpqGFf5w1diDYtNLJrpglJ68Q8mC4wo
RxvUvLlfG8EC3PUElNhSTPmFNpFNT0FKEAZenWQfTsbO5s4PFe0PMrW9ftIgVR4tcwNCs5JCPPwJ
xx3geEmHpWcWFQSgOM463T8tEyCfBWYlRb3st8mDC1wpbsuwXKr7za9b5sHPvJ2H0FWyejGB3ANF
+ZQ1AiUD5ZVFQDmY9MUicd4+IMa9n7MLQ3Qkw8Ppj/WC1oVjuk64aMEXmDMtV3JDpBfV76TNddtl
81BZQ/MYI56C0r/6bfDcaRpAZmUcy97h1ij7uv0Dse4C7yEaWLPnWBEW99anBEYyynXmfkFenf5c
5la8dwkcD04aIYBl6V+909xlMauprBe/QAi73EP90r3OQyge0T9frdVm9nXuezb6qRJ3F8/wn1RP
hqDl6pB4s/gGtwq4xeAi0f6s0YBzwgN43+I2a/Nob2I8E/IqcHYbT6f36BGg2vo1mVFH0YT1RdU1
Xca9PML9lxH/+h/wb1XdxKBIw6mJkSpRdSC05xRbPAaVOjBED6XX196xoeJFBJP2G6LI3g2Efqqo
GJsbnbT7enZdqb5b2GuiV/fAbvT93tbkSVtP/0xk4u/anUaOCem1Rbul3fNQ6vSHhxXkO3FahRCx
8jAXekk6Rwe5DthDlTd030qvjnfXRB4+CaTszXb0q4wJpXqJ0rxEKxfdB4tu1h+titYyZwsnzPSA
TFWHJG5QOK+hg/p3zAIS+VvZB3Dhk0m/KKsHlceYEkh5Kit8aSj+0UNmpTW8oWQtzdWzYeucR0+9
tXVLNBXYvxeXIj1S9jDOwtM/1zkAHuzFYKpLGo4hntHs6ryDTKKgLxwopBr/o8Vf5iPifonUFjyA
ViwrGGu//JEmTfDbRCChwE3YaPZ/1Evm00C2radqHClHT1WCflbm9FL64Md1T8ob/R3Nd9iZtUib
kvET8zRI/1DWCpuFDGvxNmRxPSIdEbEqlq2diO33NmdAr1HKF3ybLLbM39xbCvUyPbjOVL8x4SB0
7nZfeOrQmrW0j3NcC2pfNWbhIQPkryjBYs4qNgXiDqW85YtRWnNcrAmMX0lUzQZDl5qvkjGu+ms3
O2C08uOGac/qukx11YX/gGt4Dy3+y/LirutE7c225i2ZPfALyMOINxluTBUJUWYdkil0yNrQV4Cj
3K+l0lQFOHXnDFYTQX3j3tkmw9ruiyZ8n6ppYn5j6iPEiatqBk+rHGdlING6vkP8SjQ5PR4E8P+m
LA+Jr/Qd42FaYFGe5BPdefcULyWWIpCoQRTRsOr1mO6tu+XrfHVJR44Lpdtg9wxzaE3/Dmxk/d46
b9O52Vr7IGj6Gi7AsjRnuV0lm7DQ7otxeSiP2wJjcQOtto2EBM7yD+L5kTY9iuQjD7A1oHRoW6FB
mkCdvKwb4Bm20MNghKwRj8Swq+fZWcf+wFB7On4n40Mco1Clv4JgxW4AFIoKXYT+SileET7L5M4d
zzfbQUyoE67STu0I2kc3lS72XUSCBbBm9hUnWfxbuu3An0G1v5bede9pY5u9GGCdPquSkrkI9T5g
HVjL7mXGxOblTJsmU7sFnMuRk4OvcCmh+R2Bmf9w+k7VCSU9lkFeiQlOpimNl0dBb9nvVUYUONXS
mjw0u7s8V41jn2vfk+4BilpM51hk5j8x4UjJ22iBP2R67foBjzF+YEHimkqDvosu3owK/07BXP4R
XYlrYe+CLTrWcd29Equ60fJPwfoYjdD0VzkA17CZJ/EWGtX7R1LSUE5Wu2lvS+a04ciTLrku8Rgl
NP9eUErJEdyM2QNnsIP4q2T6NloCz2nG7xA9Egk4uHzm9leDIhLBIitC3HqhM+mDiqIM40jFvIUX
16UPfw4nmapbzq7tP1IHwumeRmutz5OI5JdhClqEvqsd5vd2DAfn1Mg+fWzAJ7lbG5cXyxdBVLe5
QCNECQRIEcY2hNCjTV3COw9P5ITdqTehPgoJkvm5i6h61gZi7x6o033t3LRXd20Wg2ovwRg0jzqZ
I3VXyuAqzF4zrz72huodI1K3/8FGDH9En0NhQxsI8QxRXP1MZ2on/kcZ/Rck4Lq83XpgLCK/Bmp3
QXR4UbtOs0L2fvlExlWzHjeTzS/aMV5wE8EWez9KVQbv4dLOv/bQ0xM6pXWs87AfaVkRLGRLgoBC
dE6dr13GHMIkKWN7o9ze3e9wwwzpC/5q+xbIDkGEaSds99fCbLmdx6Q2vMYemx9uD9g007epc2hH
NSGgbHRQHn1XcFkgpCovUAXbx+LL4AvopWVu0Lq0BKvPcZoWVV2p7z1NA0Tem2vdHNNH80vt2fIz
o5JjA5oQO4pBfPrXp0KCRpzBcQrk0Wb70k63QuWtnIonmJ8gvJ89Q1+Mp2i57zG/YpHLKo4jmvju
kNnBhHmVCiTTG0DEwJ2wQxGuQejimiAdMz6FLnX+S6Z1lj0nuIZQ+SW6enVADbcnE+uMcIaA1kaC
ujsIbjF0lsRSORJRjcCkuhTuNKjgEgY1SrSOniI5WIi9rJjCan6XXbThn1uxCcH8JuVxCwM3vJnm
YYSyqRP1c1TOPJ830eNlrde1P3iqiWNO71JOqPOZJ0i55f4ct92Fj5bjAODaBuLigfdebWxKHEEm
opn9Y3ZRbK1PH7eGfn3RPYfFLX74En170zn6B9WOIHYJsqt57BDQLP9o4yQhGn1JOFAORton3Ou1
fRxxEXxqf0E8KxdqiTzwfT292TAL0fPtaEr5uGnUf1KTrs0N2V7b367GoJQjWJo4H8Yk+BlJxz52
rmURDs0wdqdtWscP0xrxljT9DiShJ/u9cln/3ZCpxFej1Pos68YZD2R0Wx91v4uqN0lN9BaVFg1h
pNLgq6/H61Fgk1IUmO5kz/ug1EMHiLYyb6aFJJ0lRBZ2yPicSW45iz4jsiZQXKmm+lzKumveAvRc
8P+cq/3b5Jv6oxOpsWgVl/UZdFiNLMUdM81auel2gRACiI+qRUQn18Oum48AkP8SS515mIO9fVxs
iUMXx9mM4gVr3HtPBl2JRtcnuoVRoxaTjW3674VB5RgutYNclavxl8v2VgdEpPI7AX8nfQov4nbA
zEGOgdRuUkBR6y8S4myIF7Ftn8jrzxi+l7qOe14oMR/QRtRfqJFQ1Efj3hKvSnTHFxavTZ2IKK6m
c4nqqUIoPnfTr517nBrM7YI3+sy0LkQg0fa7zaxe0J6Y5hbdUsVfx9rIm5hwmeF+78V6mXalWCVQ
Sg1rN4wRQkMMfJHczytI5mV77PYh/FY+otM8YfYxIbpKA3U7GYYeBEUxqimg4fk9pEn/g9NDLGdR
Ku8/cjsm/2iY/cRUIDh6pmZu1fVtrH6Dwp5Qs32F4XP3CLPIOELwTqM/BEXSjZb4dL6A85ioffgE
IIP6qUotvzh05aOhJnALcNqUamluVpUnYd384QRYvRxTmMnuLakVEMZ+m92CFwfRBSms6F5DUgE2
vuYAGqjWJaVMzDr9kISoszjyRlJEm4mSKm+6ngNn66M5/tjIZat/YVup6rOMt/Ye+VSQgS+SbMSi
RZsxAliaC+DKNF3meiVWIWoRURax3zJTy4Zu4hf7mGi8AZHM/l4VVg8bLIJ73udURxTsk1V3Vyz5
V0NgRYdEIQk+usjPwM6NrtOnwdPz9ApbhcdMpNdoA6fpPPXYB3Lpjmsiox9LW1lCh6nOnkqYJ2p5
hE8/Rs9iatl8uUOaO42VjDi2tMjZ1m0wAEPVS5Cjq3YDFJ6FwFaYsDi6m6LeTybrPcp5r55I7mnv
Vy/Gh51zwKnuTWDbyx7jREuPKm1pcX4Xbug6nvtICAttxGlop6hMkfau0fx7F8zjUwfQW+SyuUjD
RJsT8143Z31Bju9N3nNqV/xVZ6/2G4GnBz+gqF4zS8LCdJcGKIPpFOm3guoY46iPEgwquMObG6b5
pQ5zmyOvd6hTVT39isd4d+kAUT0dumYbMabLOClPTcn4HHkYlO8TS9qmVN8kQG2u/G+cqwllJqy1
1g/OkIXZGxr1PT36g9ZUXm5DjEIwLEmZr4Fn/wVktwy3e0nBAcUQjvJdN6UYb2tOwuiwMn3iOyO8
yX2e4fOvbm0O+fSvswldPfuJzWBuUr/LSKg0Tb/edI5I9rMMNPOfr3kiAC+6EtWv3cZK3NhR18Fl
AfOsHjJN+OctqX+cmf681+Kg3TYxbwt7mkHEMoljvBkkInxOq9/ud3PaReUDDiP8Vj4NKi4uOFHE
EB67f/FzBHnYsnLJ7oqoW7GQHEE+lPMKeIJ1x3QQuLcOEZsmd8mAYffsZBSQY9QjzqmWzPJjodK3
nM5bX4G+iXmYWkgkcZnnPRPi26GsX423YyXOoAnQXbQf0abiXz4mGu6LUWev3rhLBhr7QJ4WghGz
UC9aKhvuHUkjnpVR3iWlfQ7LKNyeIKi4w9iR4cccpIzgrNjjj5uzbQQe8LqzWydS2R9TT9Xvjgew
H2uE4S5AA8jOcVXx/EfUmvJRhw1AaCJgkcpA8zObctc450J//znulVNe/G501AUSz3xuMtEnGcf+
fF7m0myP0iiiV1JUBW9bBtCHeAIn8MWUI65T0n80ayXpSD/dWIGP+8ANe1cnCIAQT3I6EBjUlkfo
bnXZxb5Mx2GZhldr/3/fBZ75mAKouIPya7hMDDQyLmp+b1LUOvPM/0g7r97GtSRa/yICzOFVJJWs
aLvjC9GRWcxB/PX3o+diRqZ1xTtncNCnG2i0izvV3lW1ai0y5VpMr0nRqP3ay+LgC6QjIVFDk1o7
2llhPOnUJHMTVdKMBXgLsKqhBhh9QQK3yda49xyfpbaw/wxBcCbZJZULwnbSdZVIBDYmriTFrejE
fKGQT4FaKRLheA0CEreln9K67rVW87fr9JrwlAOUuxGoCkJ18sUZSUL60g4+LaIexA+Z1Gx6cihP
5lADne7RaEdAFQ4f+alRchOwtV+BoBAp0BYcqLSP3EDJK4bme/Wwkw2SoTSnl15rdxW5adhFpIGA
pIJ++JSUSh+uzMoMxjatohB3ckt3AQUEgbxdXvZt74gpEZdN/CuCoLhGILKMrKKhxG8hWqAuFy38
SlYyR4797g8AemI/D9gpJJmB0airrDJ8Gkm4r1cZKiCDCzuY9hwUcCY4MHe0Z7EzKXQ3nkfgBEqP
fZaAevtUe4VKydiqKsdQyTgDoBPLMwQwIfksGhfKnQHR2Odr1vXeIUN19ospXksnluWm/XZVKHyT
Tb9aEe9eqvacb6q1tMtCCArKsWytBcUd8WJDEwrBixSRinRBnoB0VaAYAHZBaCbRsVlqX/Ix7HE8
DZ5gvljP042lDt6nUjToeqZ8q70YuXh1aC1vj0VbJssBuKsPml6vf9PED4KH/hCy8PD0EWwMJH9F
lyhePEI3Y439ylRLF2QgYzrWaeGWXIEuJ6g7QCODJAQ5QXNpPlBul9My+RKnXeI9mUki9CC9E9FJ
Ix26AEsy+bOVa7CcdVo37AuC9l8ZzQa0qgtd9BwMpSbTSkdzzAIccqNQrQRhvIwk6vzsM6t6ykTJ
k1E+scrLc6765FEu4qX6e5Ha/GdGapgvKC8mQToZg+vPVktLwzWtoj+mpLa6RXjxFOuPLgoUkhQq
9Ctfii3km65S/QKJhJ7TOW6mREV1fknBCxTKtldLKinVRQv8TaZX5uBYFKJy12xkdHVMsPdP0kg0
5F6zoD3iWNvYpdwEFk3CHQirUblNOeRpc+2e6AegbaKDgUTaFCEdYhZBNWhAsap+6oZh9Tv6Riz9
RP7aUumOpbHD6C0IpVoh4cjRaxgI0VpPG1rBQtUIftA3EIELrqyuPgZ+r1d7pelHdForhXuVHorg
GDdpqu7F1uspm9DQEsZL0AwmG7eLaQyU6AH+FZID/mHReXECPQTmmwdFa0ATZNHxyJ/lbG/Q4CBs
iFpame7gOkvcglpUBiMEjTQkJUKQaguPt5RgW2iMxcsyIXDiZIXUBu2wVATZ0RPP9LZ4OZg8NUUY
oUSQ68FG0w5dcwKWD5E5Gz83oTTxB3B/ta2FaqMc/YqaQbCgnzjsuNQCOjRKW8JZp8/kgAY6NJEe
05ZdbfnZ2tJi2hMpuTXKcoCbU326dpTexkywzObl+nUITYfADhOp/t01hXJKVXitE9tqyPLsrwgN
QkV10UUPl+lf6+IJqE2qfpUglKAUrAlCdyZFFZSfwUwGNFQbYAlUJwL0AiZGpkhIbhBelcvn0Gj1
XwmOBgyIQo3CGFqVqk+nQ/4IsM1InK4EjA4mnPLrMs3j2tsknd4aK7h6ympldTxYuBBBcli2GJVx
DuJZt2DU7Muo2WaXlJ7koC2Vfd/7om+RpQ4k5edwUcudfCG7/9UA1iWdagCIol0O19p8jvK68HYW
rZJkL3JBgCd9wMyqoO1W+CqpVZuh58tPe0kM8v1rqygp6dMDIwPCo0k8VlNH9vziXAv1Rd405BZM
KJhk+SWSQx8qeFHmcV3EHfgeYWyIvFCMELe8ef1o0/uc2HXAqjzXpUSUaZU1VAOpYQbfCTD7agVt
ZnNqZaOo3LDTmxawci34GzqLfdHO2+xKTxetCJLwZJK8h7TLswLv7MW5/CvKBb/Y5GaRm+DTLaIQ
Gnz177iUGn6hmpIdbE6+2cYkGwzFpIRWAYwpvmYDF2BOF10axNsgiMT6uyny3iY3QB+8m4XXQjlo
sNMF6ywCjwAxGuxRC41EHgLBSeTHXyBq6fwRqauJz1lR5dkRDWAkJkpFrapTZRWA3gaWTNzQLeTz
ZpcFTSle1SbXKVQ3FUmPtoPxzUmrQE1PpM37fqvogH+EVtHpBzDUzKOZrWlVXoq91u0hnR5+q2ar
hYBz6+jnDAnuSP35nlxVhsIQLIkmyly/8oRcNW5TyQT/VO9BDzfhi5ykbgoSD4NAnMTFIPiv/pAs
m0zamOvatlmpGfZl6R47qSkDMhIRB0ElZPIJhX4x8t7iE1C1u0J37bsQiTigQ/bpBsEK21/OqguM
5KwfRq3I2kjprdCyOCFEFRhWmxh+s++S4uq2JQooJUAsqsId8oJ0EwCtsPBqcV80S0E3vl1oXNuI
bSAffRoVvBmK2w8qFZJsgSlF794QoVCdMplrDWw6QZY1e8ofbntdR+kfy/8KTdfMYn+kGh7tQPbO
ZMP9Y05meuikRqZDqdmb575+zexrvzH2muDWtiG9hpd96Sj+KoWOwc5Qczymc8osd1b6nf0JZy4J
kECGY4EO1B9E1HmNoqnm0tR3/a3tuyUA8zWVk0BaBtbMBEt3R04S00IdW2bs05EbIVJ8Yt2gv5Lb
Q3MYYM0g2PHFFQwEFhelltNX8Jewk7Szm4/A43pzVf7KnbDMs3hmy3+cBxJwojgu96g0PRUkLWva
PFuYy/ZUd45+saSEto+K58erfdeIhHYm+9vQpemmokar9AltDHtJTc8g+p6U5jlSX/6BEUJVygC8
zOSp9Hh88ZVaV712D5ntZ0uX/tC7fjYDZYYkezoWjgVPEJoCDYu8omZOzqsuWJVoajlcSuGXUnqW
jU9mMWNiukMwIYlATGAT1ngzSqNu0o3sg5S3FsricnQEjZrXbklTqb4ukzUYi8dTNj3sU0OTrcgT
WqtNXmXHKD/X8XPs/ZWtn2VzfGzlzoy9G87kqIVoFgxJKUXHqvwph79N6zjMiXTNzdiExF0L4oRa
JTOWqHbVHBUur6sLDFwvZ/zG3Fgmq58LvRf0oRIdjfCTpx089bearR9P19yijJ9ws/pQsfWq1TJd
nXfS/AOLIkbP1+q/PC3TpZ/IuwStQquViBWYBO1EgizD/Krq58dDmZutcdluhhLSLaACA42OCg0o
sfAHEkHaL2e21zjltxfov0bCw1KRRJmTMxkJ+IBcyEU9Oo5cZAsKZ1uxph338UjuLopJMV7jUtTB
ur0fCYEcqGYEUY5BfjRhlI2gHJXC32WXzxj6cD2Mw5E1HIxikEhRlMlpMdqLJAbXODmG9Y7sRljt
zAY6Z1CEQ/7tqpG1o84FS+ZykI+e8TWG4FtJTbunMhOAwLQgA3s89CmZ+vSDJmerrwf1Knh8UDDI
bgIJWqjJlHp9pxRyGusQU/ny2OC9ub6dgckZQwLD0yuSQsfWWsk/LvBLpiZ1zdmZnsrPTQc2OWiD
UZA0LfzkGMNimoJcpt8OdBCkb9YKUj2LBsy4Xxp0QDwe39uOnO5YUzG49RQJsPd0xzZmLIl0hyRH
6yIcaZ8EV3eCYo9+AOj7hJf42fhJpNju0q2+SyFtIg0+pzNyb45N1aQmNz72VH0yx5ESaM0VBN8x
d4LGDQS0VOjv1y5zQx1vkA9D1SRdps9AQ9lnMsdXyfSAHtbJsaifSfku4ExLCNKkb97COKtLaLUA
9CX2zARPpYsMGeUmnjO6yANLl/WJS4iBeJUkmK4nGToPkTi2ghsCgeaofda7Vyl7IjEYkbBpjJUp
/+yL5DSuBQCYKyRh+Zqsx1Jr05mv+nBHTT5q4gzrMLz2EL9dTw3tl9f+NYQOwYJgrCF7IWXLx1Pw
wSmOxnhbK9DrWDLaGe/9VQ4HqJZ6zIDhP5P5WZTln//egM7PH6WhoGGaRkqkLIEYafn11FHFUxSI
uoVvjy28PXPe7R3GcGtiMgah7TWT0Px64j200M1doP5mzAc1djvIuymLbyACaQtrZp3+H3aJxAxD
4wFmTc4GOV8YEC/t9RRfDm3+DVJERxib96yjYEKG9LNvIJ2cU3f7cCAZLNNooBCI0AlP2PcLVtHQ
UlDTH04ClNJ1SoMEZxLkyl4NZs7kPUtIY0tEm0hkIBzy3pJZeF7Z+YV4Un0I2CGW8qIN7OEApfaP
F3DO0HQerUsfq34inho4Bg6w/QqkK+HP5eAmm/pqmc4/sGfI5OffghlzckdfSS4QEffiSa7iRVK/
WLyf4Mgv0s1jOx8uRFkfcwSqLJMeNWR5slSaDzYJ3ItIG7xxrLV4VRevflFCrKRSnpFPbSa+PLYo
f/QdmDR425CVIOiYOrSUDvdK7a7iychgV01U4Wfl6eandKDUk8L69aSpSratKNtt1WqQfpPtK9Yq
WVAHxtjqkEaUtAaJLuGF50fpU1+DdYfDTdvCJ7Jo6vx7Td8LDdpavW6hp1jUlD5soRMOqalFG5g9
g280mgczJ+3eRCr0wkCLxY6XtclOBEyT0YYiiyepe7l8i2L8oD20Tl0e8pmteOdME9vCFEmeBXco
TYVYKccIWZVbHC+4w+NcWua67obDVjF7O4djp6dTpxtgdxqu7uO1+7h0oxtB09zESRo87N4ft6yK
ZWQ7+uFk6MISDgQ4QIRlm24D8GuV8v2xsTcxxPc+8721yZTS7C9x87XDqfwFML3+NvyWXsSttYyW
nqNu5E3rw4O4sH6kO/+1ec235cy98yZ38+EDZMJv4lZN098E5m6e/KoAgQ9g1OHUbf1nyglPiEUK
B+1Zd4ZV/vkQnlK0Xa1NtY72ILIej1768NqQGb2qmJplafxPHj3SjfEYciQQwsZw8isonOiwegp0
ba1G6VcppfYL2zMMcfVPtChWdI45tTJ8/SdfYJFoZV/LCkmC91/QyxpoeNhHTlUlcLjKz+RtN17v
dJG2oV39O83SYPF1M140vGsfG7+303jxIL2tSSM368QvNaE/RBVV/5NyqV7NbWXY1uXykg5/zXz1
P1l624U38xxQdad9RX/b09lCpXOeevw2HZKN0NHnZF4+P7b38SYZ00bEBCQ6Na7HybpeFGBPVuyL
J0a4bXRvCRU0zBD5s9nOWLrrKEj/0vXLZczlPzFF0jkYVDHFJx0LPaPx41dUvaILF9HyJnj5okhE
t8iMOf90d4Q3Zif7BoZBJY1LzApGtSzbVViXNLDk+yTyXj1PBlPuBn619/MSpmgHrq9G6LahFbs5
2flyTn58fJVPDzG3DRlKQ4OiTZ/spF7O2gyWVvF06ZJwZbX9X+SGunUfQxPweGXv7VkiIE20JISM
tOlOSuWLBpqVcavU3+IBmuY1wMm8+6TRw/zY1FsqczqqW1uTbNdQ9nmhJrF46rSGri+UZWzKz2tV
uHwCVHHoZEWwI7XfDUV5pqj1lA7qS5oMuwhOKxue6citUsDQGiT7C8OCs+siKbR0iUcfsuhgqM9+
KMFiKJSDk5FBhOGCwown/Q5MbSUDb7QL2XP1tgOULVczjl/6+OCnVAv3hWmJMtlPazI4o4hC4Kcl
jxJZg9dYqQ9N3HwRtSGy0+SS2+Anf0KIvMkK9Tu1wX1oBtukzGT6iJU1uOxh5m6/+z0KNwDJUkSE
rcljjKcnGXCvEU81b4lFp8mRDbZWnbFy57iaPBA01G8Uwj1yle/9bd5Y6G3FgnTKFvC6brtV1rnR
ETxwVCyhvnu8gz4e0vfGJsFsSSe/oCi+fDJL+idyeZcahwGJNZDb4vqxqfsDQzhApy6kiLI1cQgK
VJBKTkPPib6QTl9GjvE9OEDHRcP8p/4fDUxTLFkWeTxb4mRgAKKHsCEjzckgHoVTMYA/FaABrTiP
h/XRsTCDPGHx5BYVr+mLD2qhZNCvGBqaCtYWuRhWNepWKz9T/JlX+l1Tukjh3II2RZfHx+fNHSVI
1zRvCIBOJfXvv7SMhbYfdpdfeqj/ejyojz6MQY3hAFA/2RLN6VJBS61ZPpYuADKAbNhJuwVOkcKk
lSUzpQFpfMC9d2IYs+BqtnRTIhCZuOY4UeMK2RIZ0EQOJTCoO+MT4lJr1Xitje8pIIIw/EwXJISr
65g+TyWYkWf/eLApm+tEIbhrkxLhZK9cAjoIiw6hEPMKlJ0nTkq1PdX/wUYhijNUnjIS2M2JFSjO
JErTnXziUS+CjFHBE8oXW35+vHT3TvStmcltr5Y05CPdLJ+yBCe4FcIzrK5gwR5bufMuZc7GJwwj
Yt9Pa7x5NeSCByXdKVL+XMFGCvFrDaHqJV3HyR8ASws1RV0djPf5seF7Z+DW7mQWrzn5d8W4yief
Aq6aqk9Gt5byevnYiiTf2ZO3ZiazqOi50g2pJJ8uGcwGpqc4GVpkblWS/R9RoSh61O2GKKg8QOYd
biGgTPexEYe7KxQFM18zGpscECTrLVXl7uFamEqIq/WFtv/ON05XkDvkGoh8YdlZ+KWhuFAQN+7j
wY/nbWLOMojNLa4fVnZqzqOMoscqJIBt9F2BVZxcme33Zzlnx9Z09vjNU1BUM2fwo1FLpOFeU02d
9B5hBh9149topWlpY4uNU1hIa+GyGF4S5dRdpV0cPZv61tJn7N1ZYRgrVIunoEIgi2zre4OKF/Vg
KjvrJEuNW8AAUoXnIt5A5A4lXbkoWmAnzSdVkWyDnl+cx8ws34lrASmbtGSOno936bgFb0Zs0UJj
Ruo1OKfND8060rK6UKOVBCQu7u0GeE8PCyNTjsqBkJ7BLw7XvUHXFIRQBeRhjZ4iTPnb0grn8fLf
mxnDJCqxFIREiXknez+jcxooj+SdYlpugFKJFe/HLcD0FmB8gLIqiSGajb/qy3BOrvkDWmW8CCAF
l8ZIm/fUVKy9HZQa5K3vn7tG/pyXmzy262ZJghEW/L3R9K4FQWspQEJlDass3WvhSRLWfljNHLk7
lxIADh7xBGc8WQjC368O3Tc0SUmxf6Zn0lG0z+JAVqV8yX7JYDf2AHjFzLfh2nG6/Jvhz1y/H7NI
741PLvr8otUt3Bn+Ob6Yy+IKzTmkC5b6HdJ3Owf1J3lzqr/jbn9/5plsyPYV7icRxvHJaQgRM6Gd
TPHPUDjReBiCaoNO0lpDmjJXp7lz0sfHBccOZKFqTOs06HcNV+Nq+Gd9D7mkGm4u/cHorEWix25W
fBPMmYM2Z28yNDVCSwWpNv+cN2MxCnaZy65BqI9ufgcq0ceH52NaUwF4AtaIZA3xNq/c9/sGLJ+s
w4MSnYfrwV8n6ubq79Xob8sCxtFro1Jlhxc/X151/5B0pJBtqf8VOXAzCbYsrCzhqYIU2YNHtcgF
u+hWdAoGMJonUTgXaHxY8/efqkziGSQV4eePm+icfQ6+seDmqfhTfOrdZpNsQaN98oCqz0zPh5fW
xOTEy3eIx6Je2EXnqvumIOnd/Hk8/R9uysnPn/hUyOWMSvf4+WoL6YhZ2DQKF+GPtvn239sxZZ0s
r879qEyfrGZb1pfrcI3OdfdFLauDmeOSUv16Dv1OmFmnD29xxmSqnBcejtzL4mSZLoXW1ULsMSYj
vazEPkugIC2IgYc8W1fXpt3Q9znzyvoYqynAgXht4A7wxqTo329j8UpgCoHcsG9stEzcbsXu3ND7
EM7C1j4cTyyRXFXGgJoEzfRZnGo0KoatL+7JWDv9RjiEtrkU1+HMrfZxZ7w3M7nUrpYRpJGA2nWz
7Z14DXhVnotvP27u0YRFUQNUxfh+ej9nVmikoqCG4r7ekJ12aF5aVM4v/2RvoZza/f5vd+A7Y9PK
EPlKdPMGpi1eB45lyztp89jAx2333sDkqCbj++gqvq1L5wa2uQM+MLMm8kcP9N7G5LgWogVFUheI
e+OFvpCUphb6b577HdP3xTuGtsfIOic8kfQ+dL+ss7foNvSgLI1dM3PIPty4b7vw32tnKu/Xrkb6
t0i7SNxXrkVdwbKtbegYM+P9GDRNrIw76ObJ19FdU0E0yg5xOhfWuqXpqL8W8oJc1sx47p+q/4xn
culBfJY2bcR46D97ihzBNs7yWnDmzNz1Ezd73pwcKyiM6Ta+sIKVC5rHISGIn7j8aFdz21GaW6GJ
R4IXAy7hFkve2Vo37niI6S85x5/yJ+sgbxS7WMpf0P6yHGXm0po7CZPXGAL28KjJWJbtwM6fFNef
n8e50U18x1C0cUE/l7gfltYy7dfKT57f9uVJXUg2dKW2frBOELZajePPju/+tiSjyYMMMCuvlvfb
srhEaqgFybgtG9fbJo68KRxwJEu0n2a8ysfgYjwCN7YmbkWWPYQIEWzYj4t4deO1sfacyzpYK27m
JO5jH3bXv9wYm/iXi2Yqw9g4td88r+duyPHfvnsxTwYy8RglSatCAQqwb9mJoZuy7zund23icif8
8ngc94+ZrhugR0gCUAl7v0Lw4aSCcClEMOTxGsYWN3+KT/nes6MZvzFraeKiVAFG+kDB0njAqoXn
wP+1vWw9e+5UzVqauCgJsmOxGMfUue2mWoQu70FH3ZWrbAbgetcX3kzexEflaNMk/jUffVTvqPZ4
XRrb+n+fuqmHujTXzNQYEOyIm34TOfVC+mtD6PX8P+6GiUOCD8SSIoUBlUt4HBbVwjrEtmSjLjWz
G+ZmbuKVGkTvL17MiBpuxYSmEd6Adn0WZwZ01/n9Z4GmhRUvFxpFtxhP74yXr7yhiG/PeZ47XhxU
IA92CSdHLXuyOkD1KY/S4IyRwI4wct2l/+CYvrMxWZghUhEgM9+2NDxDzqJeLLKNsJm7de/M1zsz
k2XJLQSwaDQZlwXlXlvk8kOTYmbtP5bfANrdTJg+uRV8OBDCIUTBu1jQvm/XO3RGnQhfHUI/TjNJ
YptzJpWPPvWdycnlgEiXCt0UA1OO+nn0q4J9gUl+0Tiis/075xfu3XuUgy2iG3IeoMYm8yjBDRhl
rTHee/0m/5Y/9Zwi40fooNo3M7SP2b5xNv9ja4q27tAeNfL6zVZ6aGFufu7wRhXpCLTEdvKLd5Ts
7Le8SLbik/c862xHtz25rd6Zn8wsEn0lvZFv5ke3njjAR99Oc7FEm8EOiPNmnNT4Ez9YBOwIUpP5
BRrM39+8dWVJlxIo+pjccEF/+VPuqoveRvLdhuN4xsPf3atEq+BCSSBqqja56OuK9HtdxdI+TWmy
Dijr62eNEOzr0J01f1ulZxmEkvKKRO6io+XbEPS58d4JMMeA+d+fMO7tm/FKQRHGcM1KXGeynTjW
4fKTBuvum7emrmqbB2Hn2dlPUZyx+9ZCOJ3nW7uTC3voNQFKDOxWrnCEWbx0Qse0h1134F7dyZ9D
O4VCG/E6xzvWP+Ckcqq5At6da4LCmaUT91IK/ZANgfuFuQfrSWytoe3rBK/hc/g8elkUl5bpDu02
lMeC58uhXMTOnKO6e7RuzE+vD6FKSLghPboPdtqxdvblTt3Wu3C9XEqHFeK8P1B1+zuw9S6rmT1+
71Rplq7S4klzA79P1lzrMlm8Vqz5uXG1dbUPuPO99ehG5IX8NB8nvOXkPqz2jcWJyxL19uorYS3t
4dZDp9jtbOOlW41Pmsu6sq8ugSUJG1irnvpNtxoDWW892BaE7r9QVkwWxXI+PpLvPIWBuvx7GrTJ
TREJIc3FA9NgrbWjeaa6f262wxIVGB5byNRffla/kKJf5Ta6FgT0BYHFzErceem/+4SJf+u8MIIb
jU/oncRBm8DJ9t5J3gx2tL7sEaa2hde5B8W9UOadzYnTIVyrdAF9bJYhzxfxWnkLtOmZd4CrdC/W
emaM4zQ+WPsp0sAoFa1TzFLaf1eeAt7lPZssty1n1tDcek5cSo1WfJqIDEzhOGWHyhZsOGFtyFE6
By3tzcy4Zk6RNgkESshYvGEcV+eOcb3HIyPdtgwvPXn4C/8fBaHvVm4SERBnGWUajSvHYRnD0H5X
2cbzZX11wKbPvaJnN8rk6Tnqw6iCx+YMdq2THhA0elu9zoGLaJvPXQhz0zlxSn09ssYbuIiGi6jd
0KaGGptTO3BVufLGW3s4AeGs8cTObYPNg0Y4ua7ZVb17Kdw4hYmnMn1oDEqdVUWR9y0vBMuU3R5H
Z6U6UF/b1Wn0A5YjzCbzlPGufXBSpk9XHeVCtJ9YX/PsbYsDrtBFafPgf6kdYNLM+pE03xHI29pC
V3bRbpPPeukMNlr17cLYNk5ySA4IuP7DHODt3tMnngqZdNPSWjZD5n6u3Ioc52mlncXF3LV493UL
atiSdPo9eFZPNjld9nHUxJ201/fDL+PNY6BW7KIRsp5N5N577N3amuzwUmg6vYL95C0NKL30y27V
blDTxf9f1v6pXhir5DBeixEHGsqYxWMXMm7pj+v9n6FOtjzc4Q1KB5hvtvBg2iSOufSiOUDr3CAn
OzrSFS+E6h0/ZfNyty/H8Dy6RWQMjv8oErqZ0OmViq+X4JvHFlV38qrtq+e04+3J8skL9Z8Fe8As
aVkAIgu4bLIrEyUhwXSV/nVao525hzYef8HibVrOg7kM3MdLdvfVxpNRh49BhdNSn6xZ2hl+ekHY
cY944t/ekT8r9ea1cKRVsROuLnRL63yfLYN9RqAprLS5N+u9xcQ7QQ1hyBDzTSe4uUKDlKKntrc4
GSY7FNyrDVeWwyt9Ljq5d3Hf2ppMbtGYYlLDPbW/rojY95bdP9eLy/b/Iw4az9n0INxamjxJIAXs
KzViVMYRsvgf7auxjrhQzV39t/xxORRLlSKAZ1+fHy/mR9jG2JR3M5uT4Ac/A2luywgRBz1nh5Y3
qfbkOeVfY+vbyh9xUcM0MmPz7gqCoxtRUch6Tp2853lSXGqNzD0nLNpjtvVdVnFFn7T49E8cjHVj
a7KCEhQyYTHU7Jb1WAwN/1QbAO0zj9h7N+atkcnitZpWSjGEhG9nfnSdPOtXGg+8xxM3Z2ayVlpZ
daMizDhvMbn3dgsb/AIU98wBv3v/3A5nfKfcBMTlNZcpWLcyhd32WJ2VJ9/NyFS1K/VLONMvPzek
yQuyljvZGBDxfqshI61dOegls9vnVmh2TJM7NeSOMynHy9yp43vfd0e33NveQtoXXx4v0738OD1W
/9nfkzs1Riszk3wGVTo02xxCN6C8EKx5vP2PG2LiibPLANPSuLmh69+NOanR7zOoOTc4rsIH53Qz
oMn9mWVSpY+KktzS450Wr9Uf18MYpEKm6MCs7wzZyvr9v82iMYlNldaT6irA6FhyFUnMpPawhcHP
9mb80Vsb2GR4ULWICqlqE1mAKWbaSGFATtSrTJmwO8RrwAw7xflVgwLoHHrDf3zioLnFy4vvnM9z
U3vnAfTO9mQJK4g1Uxoj5P3T1/wku/HTsICT225tDGs27LVuukxWc3M7eopHI54saG0USi73jHjY
UfaFL5fkPTI4u/TUH3QemcrrzGLeybHdDnOa6akgtpO1hGEai73k+E/58rg5ufmhOn1a/56Z0zs+
5Z2ticuPBvDPasTgGhfNWAK2eBctmrU2c/juvYPe2Zl4favvQ/h4GdNXyMO/ibYALGDYbP4A9F18
+yYvYdtE3I/tOgdVU++snvQG8tENkP5TmGcVxrVs9QWTqTaHtCg/xUm8mlmwO3e0LIFeUulWoNtN
Hb/h5g4Iwf1IyrUaj/y/yi7xPn+qD2OVfhZccX88/7E1uQRg+FagWR5t2W8p2GAB9fX4shtTT9Rk
HUuYDbLubUiwqiNQ2gLvJ07G14TXsmmkUt5HekULpCuI34z0r27Mkk7cMySLQGNBTSojrdr7iWzS
Jk6lSJX36qolkqeKSXJt8ww61pWX5BodkSt8ZvHuOZVbm5PBabGKAkyCTenondPn5vNlI7qK84pg
kl26l8/JIX2tD4rbrR8bvreQt3YnC0kokgkoDcl7WEYRbFhW2p/HBu49V+kL+s9sTq5xFGN8Q42x
IMDFOPIhG46XP4ke0iyZe2kPVbsq85/NRdjk2hezcEokgOfw5/f8y+03TK53CDSlS02HwV60vW38
9DN2fVfcj/cT5J240c6hjIHsJmiTuZN/D0vzbvyT66KVG0TlWkXeIxjrxod2o+wkWprbRbtIFnAI
Xx19qbiljbt7nZn6uU01uTNUKZdpIhhvqp/7nxDTLl6fV6sThYF+9dIt5qpQ96ojtyN98743DijN
2EhoyxB62fpqcH4Wi+P3xNnAicLlqHMzl2M8/dQtfv+vk/z2aTemgxpmaunKJCPmRJ1WWAyb4+vq
NGZBfqCfRPL2PJc2mNlTb4n6G5NqKRs95dPR3XaYjJYQi5Jtn4sgPhI6wUMK28bIAUCrkTJlOjRK
IUQnShv3D0oS0a5dHpfHcPHnT+mWLlJNP3z778y+Ga/B6Vvj1uTkmlRqeNBDn9mkVgu8ItsWpHnq
bfmsr3N7tqJ11wXdDHDibhFEq5ugYIBBQEZ6uX/1346G/FX8pW0FJ3cej27O3Pj3N+smq4IRpiHm
tDhbDOJBzaIZC2+3+aP5mzhVq41QnfD+725UbdUN3cxmvcYTkKxL+y86RDM27x51ulgt5NZUmgsm
Hk4gxQJvgC7vL199dAlbJ/8C7LZQXCSE/6v5g3dSI04aqUsgCDKoQL6fv8gSUBtHev01QYDjVdEu
6sb0kVh9bGUyng9WJq4L6uQkVBKpf9W+RuQ3vadOWojKc6z+QGHmsanpDTW1NYUL6BHN80KFrVjY
Cek3M/0zeN/17/JlF5KoqqmmxuvokPUv8vUw8GScGeq0/eVf9iGthQ8SwgB4Lt/PaBCC/h4uWv8K
tT5iTE7aupAML7RNtL9CX7v8/Hi80xLiB3vqe3sXWGpDFrl/VVfQ3GhkPNfX6zJf/UUGm7ptt77+
5Nc6XCKTshY2ycqZy1e88UfdnJAPnzA5IS0dm3qlyf2rKX5LzGMtFovs0rpZtIZ7p4ue0IhcdFJ4
bOLaKbNvev3jmrl0lkDZhIZt9hQHfzJ00dKl2j/VOZrhw/NwWcWVdjDRSEDDBP6jU1UjRK9L207t
7OtMxHJ/02jAz+EbpRA/7Xn2al1vmsDoX+XA5lWxGv8rN8py/D2weyRx5FWwndkq4yn+MG36WAC3
DDgxlUmclF8hCtdkoX9FqV2HkCwrItf0r2q46PKa5KNxBXM/QNf/T3bMjd3JhdAXPtSosd6/VjIU
QK0TXrqlliu26p2MBJ3teNkJXySY6dt9Y20QCkGEYhHKC73TnED/muJpfa1DzGIvXJ7m2qmmiaJ/
bSbCKoriUCuyFu/3c2JqlTq0LEVJv6ge/k7yg4bAowlX5AZePKMTFiUicYU9MyuTgOtfdi0VXiiD
Ni7oviZ2BbXT0H7DRwXt8i0o0c0n3UM62Lw46CYvfD9xlMQVvKcyX4jSPs9fo8qRQjoum3CRDsqT
4SPgQavpNu9m+QnvfJ5Jj6cErQOyVoC53n9eq3eoZ+dm81r2hxQhoTx8Zq/2KtE1zYXK9dUHMnPd
aZvH03Jnj9KSoUCjSysL6sDTWTEK1O8qoX0dxM+VlK0GfVVlEANfUleZo4GevMHGFcCWPmbD6QWh
uPF+iFQVzM6H4BuRyGNONbntPsfCUpd3rfkE/7L6/Hho0zThv+yNFWvLMmXSThNP3cL1oQ0IYb5e
4yZ7gcBeBo2gBpA8qrZIp6SrJEZxRrYpf0GDxtgml0s2s+vuXIxQE9E9CIGwJYnTKD9Xk0QuQ6t9
fTaDkX8NzepslQm/kwGwV7R6PGBlnMCJwzHpvIIEgcoNmf/JBCeI+wnQ93evsX69HAZVE54ToxZg
RYt93e6UOtuOoqMLJUde1UfyDEWk8ZfVuOF1kHfCYBZ/BF252levSbdxnuXLxohMu6mL5qkJzU+x
HKB8IiMQMhgxfHxefoEqD2cGX0ntKihkImWR/x/OrmvJbWVJfhEiADTsa8PRDskhMUYviDESvPf4
+k3M3T2HBLFE6CoU0hsL7aqrq7IyLaYGmTYDOhlD6NHNXyMrCFW9XgQitybwN6CmHxZc/NxGhs8D
lY8EyWh0T95uLqiE564fh+2liZJXEPKfQJsmt6cmfyqJ/Xiep6iFn40Fqg4RfySCbs3JxoqUqu0j
EAdeBMdQhXWQOmuQOmoJ5GCz9g8k5PQyjqGB1mqxzEAUOVoI6qYh6/9+AKqg4IwFc+HPB15FxRn6
gAcZ2peXXDCdToE6twfNSGTJUh3N+dtiWCf+JobOiiR8sfU5rRNTyaFm3L8lgXt8PBtzW1ziQYaB
9ggOxa5JcAAFdLERoMJ0YZxfef3VqwcorhcSldMnCKs+tjXnQcYkDzr+FLA1TmuxvQydQi+p2wsP
QYJBjqDqJCEG8w/SVzPy07pazS8UUOYX+8rmxDG7RcdnKd+0F+IwX0SxAscadQtbd5NGpcUMvQ65
StPnOuokg84D0/l4zHOxCwaMKca+RiPgNBs5ZFAfhJBIewGlgxCs83onRvuwPrB7rjL8TktB9Fdk
Ww6qmsKgJ/vhL0t8/9ltVx8wOVpAIeUgBcZuIx5jiFFMOzExHaisOlbth09yIizE+OOWufNjVwbH
LXe1vXGFQ4ZOwjIHEJDruHKdQ5RKrKWnhZmdu3OvZ3bybGFaiLCpAWa2Z8oVCow6C/G6TFr7IOlI
ZKJx/UCVxjMDSM6JC876/9lX/yzrNP/idDwEbQUMsorM/ajuaajoJXwzBvtcrhZCwtkzilsB/BTY
yZjZ2wllnEJhmhK25Pg9Z1dVeIYOLdM/E+dlMQMyO6kQGRDIaA3vzltbPkSCeJ8t2kub/G79veTJ
GsRGQasahzvojKSO+Set/jIH8p8tCtIKEACN3JJ30VNaJWzV4JBCSb5XgGkyRTyXoLVUa4xKG3Gl
1NW6rlbe78dbiJ+9dq4MT66CLFeVKBVbHM5hzXnPUF62B6i6VYA9QkyHehJkXyAmzPovKeNuo2Td
tvusUlYqgru2CjSoRq4D4eLlx5w9805N8RDhoHXrdNC5hBSKsFpkvRtTuHen6+qTJ1EC5HSqrk4x
V1KjR2tlqKnbriqmXAh95qYG5FLg6wJXEqoZ8vgdV6fY61qIZ5OyuwTqXgRKJqk1UkI2+8URLeQ5
IgBgXZy2+BR9lrZaXJgkMcjgQAAF+FRmjxe8lO5ZjmyKJ6k+doPVklWH9/3jFZw5GiMTFtjXWQ6k
g+zkK8H94HEZM84GWCI3nXMSCYSzIr0XDjmkSf8bY6A1QVMFbkt24tgcf+gg1SjiHEJyHAgi0lKO
pVL4xcYtTaDz+NjczEpjbP+am/g3iYN8VFoL7QXY951jmWASfGxgfvL+MfATgV8tMbQqIa2Ss+0l
i0otZyWjTz4gL2yJ0DCK2sZ8bG0mvL0ezs/L8spaDt1JoewxnK0IsPTj354mbkcPcvPjExcpZKQK
oQKP0CI4O2xp8HKJfIuwTlwUOYRKL6sDA7BetVZwUpyO5WguxFQuDoVTbHi/2of9Yp58dJWTk4pv
khHvgOEUBKcTVyoCIuKiNQt7k02PquxkT14fJVByqngoALd9+N5w4m8E9/JGDMoioZD68hbCuxkH
h7cajgdICCT0MUzORyOAdQ8KuFji/OTxz+h3coCvd11N4NcLSzBO8d1wr0xN4owg71K1IBJORy4f
8mRVveUNwA8QRWCZjf9ViHqwd6D97CQL1+PsxsLL4Sc7IOHquvVUBALlRcExMFynCmXUVqBqBxnv
hfHNhDXjs/cfM5NIuYS6eNArTnth+5Xi92YDsUGtyyDd9u7WFpRYashbQnmNRn2tF8nHEvD4hwXv
foL//YDJWlYZFxQRtIYv0bozm0sdUp9C/tcqtep4EE1i/kIpRt8HEEbSnxpI0GidBUU2KqWLPcKz
20oQQN6hjKmHKV7BdXrIFcohEnJAv0KTpBQphMCYQo+KtyCwEP/RUnjO36oSyLVBc4YntX6utNp5
f7woU2zKf8791YeM4cy1UwGT0xD7KdJCBwhNvmH+uecyXlXyfuCsOKNJhBV5lgOtwbuVb3dD+MwV
ZgWO0LDWq9wcRAhWeRzUPRP78afNbhdk7/HAGxPNU+KhEiGwqvh+dyFN+uar+Xdfbb3447GR2XUQ
gW2FiPRIozLZEgqpepELsA5JxzHI6oJixGF9XSoSA3pwOzXoFk7B7FkbJdfAp44Ld3rWwBLftFCX
7C55mwQbUg7hR+8FyQKIdXburqxMjlqnEieSuRxzB937nQPB521GPMiCi5V6fjyDAplzWyitINhR
wYhFJraUmk0Kv8IUIp5qzMrsN7zFW2BJthnTs7I37Baz+9KDNbuBzlx/SC139xque1P9VZvuOjNq
k7PAD/jH+4AqdVmv8W9jnH0zWm7EngnO0Qj477dOlpsIHRGkDB4g4D2a9rTjkBVwwDR8gmQsVXLo
5T5X+/8mE3djduLZwclDfKnCVmYyaGH/Sp1zQ9ZKchChLR4fMw5e5vGizK7/1TgngVYaKlzoKVF3
kRu/36RdVxgpxO7WEmiWFmKguWQMBocUFuQroOI1LeYVqNrHrl90l9RoN2Chs5IjpzNf0nlc3eRP
upPMxCpXjwc4e26vjE4G2DAdoEskgf9kWmcbOAQy8kUKjoDSEymUt8GvPArdPDY692a9GeokoIzT
pFQSD0Pl29ToVmIFdsvuUKza1CySvRgZvIOsrsHES15jfj3/mePpo5KrEWk6BF6aFasDOAtAtmoo
TLvgDOdqE9fjm6r1QaBajCCQgEKXijT/MVQVrWE3PjoL5G/3vUk8KnNn6Mk+ntYfvMPdvYwUNQQL
IMWIfsHbOyh2+JCrXZj12ZUbg4MBOdPKt6CFrsMZr8UO/TeOWbMIEhJXB+2WLnDHMnlXy49cXjMf
LvOH77YCSMslYenJMpd+GvUa/vm4ydnlCqZJQoKjFDuGG1hlfaqCiyJA/3YdG3KtKSGAeGK4DWoF
EqjQTf77xO6N/clOZ3w1AcsXlj5L0IZgxOkulI0K2qtytpReHOf5fh0gGCGMZSJkL27XgSEQUxAK
3BqO8Mb3K6l+l5iIetZ/tdz/mpmEm47kJgMrjA9jxhSEVxWlEEE5V/GhFEE3H+giQh6e+p2iR9hr
IjaEIrg0RfwRyys2PXRMRiN/y4UN6Ai5hTO+NAeT28xnhFzhm6q7NMhQCKGnJY4pMumpRuD9eB7m
HScCsP+b7sm275wUMCC2xq0Qpmbg70L1Kc+D90w9quhNdbPtwL6T4TlmN0G1cupaD5hywyi7HHDF
x58yN2gByaofWTlUjPjbhQc9etWJKWSaWDnvPgS/Ge0IwClnErdr4lhcmuVx00532rXByU4rKxW9
KDlABO5TKR0JW1FwS9a+6aebmF8qF8zdFSgtsoCZIj+PSszt6JS+InyXOjjBH276WXprFoLKdS5b
7efjaZwzhBo7kj1QbQA/3mRBHUZsFT5r+0uX5xCwgxNjajsr2tWQ+gdFWPLWc89jGVhjJG0gFQF9
2dtxQTavggIoSqNDKlthbbddbMZDoyn1hqhbNeM2xP+jJqXxeJRzd9G12cl0ulxFQtGT+4vPn+Ry
4+dvYWg+NjG3Pa5MTGvkg9j1acJI/aUp39rmUBSdznmmHwlUCS8FSHAfm5tbN2RNOaAQgMgAv+zt
RDK+kxMmZfpL5SGNE+LZB060eqW09cpDpfBvjUG2BLJGOPcodstTsTJXKbrA81jgWQBYKcyG/yC/
Up7K4cK9cX+mb+1Mj5gSBpHvwg6jbkCWPshvGYSHnx8P5v41c2tk4sqrJhKjPgAyBkgHAP0Fh90w
ac8ubIeZhzvMiHgtofqDbOo0va2GXM82AcEjteO0TvlE9AOu47YzoEzvAkA5APb3BrVVpn+Jxa3c
f/fIIGQeo4tADeRCsPKqL8//LQDa0G8gKb3iIQ+U6i5umrYGn+rStNzv39vvncx92vq+KLdAncXp
sR9O1arUG4mmvA5q18cLsGRpsgAxgCplm8NSIa89ZR2KuRG6r6w6qtmzQGssYJNn0FgYGS4IpMNG
SWBlclNgUIwXdipGFkZ70nirMjOK5tyRjuZtfU5YC7zEbcnSNhwoQCWBwGqui0SLY1XsGmrzXPIR
JB8eMr+xuOa9hWrlvW9C3yjQYODcAC069B5vT3LbgMmuK/kedRCIyEC5oof+FYPkRRj8fjzxP/JK
t1fY6C1Acj+y94AceeIGScop5dg9cREKXNHA7nammxpyf1bF50EysvzQSB50YM+Fiz4bH5KTp4w5
VYAZ+X8CcRt4wVesfMv8SUjepfpNIhpTu2ZaLWyQGTdw/ZlTNlCXy+DCHIG/NELIm5w0GGjO8TdI
uIZHsAcv9cFNG+wRzuD+A8AFCmAogSG3dbsCBW6lOERn5mWbUqTTgKqWtM/PT0H7PO5eX1/f39+f
nj42NlJs9E8LQoXvv14W2EceB12f2KRQrru1D2puqVW5Qbx4O+AsqGR1pmiWWrx3Ld+qtsRyTPIc
W8NKWnNGepAM1pIDcCsFdr16/Ckz+Btongrgy0c4gHfNlJ7XV11FitRIuogAJlCzyg0H/XMG816u
liCKs7ZAj483ODq1QVo1XnFXaTzOC2Toy8vShd1472B1WFU0e0oMKGkv3JVTzbOfBR5bdojMgQH4
Li3XsyQgfa1Kl5QeICpKW+3t4NLfAloTjrv3jUdb+vJ4In+wK7dHDTVbEJBDhWOM36bqJnItt1nG
p9JF3+6L4+Vg/jL3YOLqIV5LP8018OVoFjAp3MpzeVytVtpqYxgW2AwKTT9tF+7VmQfh7ddMDr43
oGzOppl0kcFMCJr30gaQz78EK03Ld90mQjZpswRtWjI6ZeTGjubQD4YpwIPzRfvVf+aRQV7JbnhK
AEB/qUKant3zwryP19SDeZ8COFk/wBPcyzHv+l7/tQeS/5Do5sFDJ9qvnH6Ok27GmkJAZVc86Zj3
c0C1D56mh9VJPNZ0tbARph1x/9l74IOGb0HIy01hrEUSSW7fldLF2dfPe7PYRb65e+VN1bCGVte4
3yfgO//0G3kJnjiu6f1M/Gt44lW8qkd6mIfhgdN5Ld2rZ8iW5SHe/2ZF3h5P+0yWCRtMGtHVo2Ax
O31GdGqdpz5b4YTFdNg1qt0O1JGOnbt3XmVfC569bdgvTO19CAxoMMRE0bkh4u9PMfvKf8hdwLR+
5yqXDCsqGnZmLSm9z23hGxNjKHNlIvHVLmkdR76wlgAyDt8ITN9gtIa+vqKathIWuUcWLU5OKoAI
NYlcRr6gLwTsV+6KeSq2oc0983pqYoOCAGqp1/enKjHZKYIqjoKMLJIogCzdjlLi8p53oxKj1AC8
2HqaauTa59ixz2hQaaSxmZoJfc6tfJNb5R5oCHOcg9iCVqX5HOk+aBk6ehStggZGcPIoeFHo+PUQ
caYZmAUiymivgC9q7VZcR3tmXWmu6WjeOjdaembMpc6h2Z1xNaDJ1pfiIvYZuZAvema6Jzs9LJEg
/RQIJlMGRDqEVpBCxuGedjDKKNNXcSPLlwocrGTrHJnnDBqemDFjWIW/PH1YgajP4l4hFkiVLag/
th6trMqCcPXReeYxD6xVr5yndvlenXGBqNXg9QJsJYCGP2Xzq00bKI2fKJGvXAhatWrjV7GGFv2O
N6h7iUAm8/r46M9kQoGNuDI3OSMwBw2+JFAuNRj6SkDzTRmEvoikDTSG+WZgeQZiajD1PbY7ZUkc
HeuN3clJcZ3SEwqCYUqWsqnW6ZNPO9rQwnjNQWfRPC11kM740x+0NRqARB4JjEllfyh8BezLnXJx
rEAnq2qLhQW1f74Qgi2ZmQSjRMk5ZE1hBmHgqlu7J9UK0BQmvy9M38wZuRnO5NkRgVpWzttWubwl
azTgmOEJiNhndy/tBqvWE2gE0RRJzXduyfD4w9OjQ6CbBxQf+JywjBNvg1A+jcReuVS7fCN9SGDo
LgwBDN39OfwSF6AQ4+abGhMQhaFQCswvtJ1ujbGBk3Nt46kXkhsQuoWHQhHNRXvAkiLnXDSL7PO/
libz6VbEg4JBoF5UDzyGogdc664kelifJaMFg+JCSDe6sPuBgaETi4h7d6rZUaJ1pRriRL0ku+As
nXl9+K9m7h8D02p/lfZc74wGpD2zAjL82d2xINxZ2IX3+UC0F+ChgcZ5MJtL0/Q9QCmq3Ei5ehH2
7Ee+4b+LP8FzYvDP/MKbcnZ9ECWM4BzIQSGJdbsT6tgRwCPXqpcCLNPPwZcMbksTxczWo8OHvDB5
s87p2tokx1GFUuOLTq0iPTfCxdAkk57cEwiwtvITG2rFLxJQPqZLL/y5Q31tdnKTBzWjOFAAwyY8
VIfgLHxzv2uWPl6zOQd1bWNyuappJnN+2KgIaL2Gth/oCDsUf1KzWmIom9vi4tj7g9coGo+msAPO
dyC8GSfORQ/B8Xts7TV/7HVN1ModZ2z8Q2Q/HthMoggCZgCVQb0MIpF4i99ukYhtEkapYJDdyDS3
PDxJxW2N+9NDVdgzPMqbMTAARIsP0LjYtp+M+fgL5h6qN18wmdukqtyuz/AFhY6GrhOVDc8kn6Ul
rV+feD3W1ffIDqz8r30JcBBj8WzkS5Mh93Q77l4pYm6QRecis4PpQC6h4DbDH6ZqF4Z3v6DAo0Fo
AEJoQMihZnNrp5DysqyzkrmwarZBHPqVD668ihO0Y4J5hV0IEMZfu/GQApILHLIYeCFw2EXjWbkK
g3oSSj6bhfwlYuCEw7ZI9NQRC4MnNdEer5twdyaQhpfgyAge+oiip8Uo3gM8ph+IeGGGJy7fsNlW
CdaZSmV0ojnMq+N8+/5KDfYsYCbueeiOImSKeRtRmiYTq/tm3Y96JTvnLNIGm0MFG///Lj7SdKUq
57bQWPQ8udu+82ntmA6YeEu9QvOCFNCiNIDur1/DiFaNIeUIzEEandlduCXuAkLn7jLFKHGFIq6E
ZCuO5DgLVzMq1EUVJ+OLMvEUx8jLvtFzGWnEIKsZI/KDfOXxmWvkoKNb2DlzlqEaBQCugoT6HeJX
EDsiOkwhXaSO4Sy+Cx2K7vlsXXaYZF9UY0suw+Qkqv1SoX9uaccOJSRmkTxG+nRyb7RMkbsBsmKA
3wAnAWIJx6FsuBETm3A028eeWYOsLdSkYD+4m0A5QAhdA3s022ost/IYbfCo+Kn222Ewy4K60pGr
gcbMfvHuKlQM0vi0NJn0Jfrj5/u4ctDDadXRuwvmDBF8IZqy5d+SjSicWGUw/YA6rVkoO+glLbj1
+zj+ZwdzY6Z87MaadkhJgi8ipEA6LmD5I95PBbDHEdHrPHNXWVmBZaqJeD0sSLPOxfJURRKrgyf7
7EpxrfOco2iiCpmyOPkTjyMU3FFvkUAOi/IkJjQH0zltErlbPz579wCQEWunApmmACAP5ppJiEc8
vpUGV4lsUirRWuW5+IlnpLUXRTn1AWBvOvAnE6cz1QxnDTn4zBTjoFyYvvv4Ah3VoiyPj8Exkzx1
bk0KoHxQDM4lC+KUVlx6AsPDVihamqKxIMdKhlJ19OQXn1vwPvfJF5hW8HIXAIOV4F6n59KRSM4W
rGvHqQWpPbJqObNhrbbSfbutNoBjis5vYbHLatz5tw4WZjFmbpQ4VcDafusOpDAlbFgmrh3UqmKw
DMpFrcM6Rp82nlX6XAzZ0bJcDZ4jbHiPaUz0lUC8esh0hXjowmvzaimcHIPsySfh3auCygNijMim
Tw6r0FQJWOtL1y5CAZm2oNQkNhQ1tJuKZkHS3qwBKdTDKlcs1WXBqhqUiVn5QbBWen4JoXCfJIAe
pIo9ibtHRmw7Tf25AetnNeA/NndWPC0O9/0ftqThoKGhNMA7S9Db1kh8g0AuQTBKKIHVWirklI0P
EaQ5dzz6v7NVHBgQjQhQHfvuG0sMNqloyNxWJLqqvsi2K2gyszSPY3g6nceRZldGVyrURaY7KhbF
xk3jFjvqxYHYOFSaVmQXn2r5KRfASVu9pe3vfhsMViwNCwfpJ0N7ZxuvT1So8K86jcJ60vKNO2Su
zStPcB6O7j73DKBx1Ms2taLxzSoUjpVospB80IuPCAIu7Ytg9J0uBlsoXhgCT8lRvMSK3oLQkDFU
aZnl+/7Cx9JefeQkUBPqXJS9PHXtDn7lwJRWRwwCelBwnlC/OnCGsI1fhzfiruQTA69f6JzGigvL
9FMYmkzVqNY+5qEwUcBv3J5Ags7QthYV1y5bqI2e+vwlyY3OtZxUk5zfFbNrMiuv35MhoETYef1X
weoSZ8nABXUi5RILOYbGaINdjucImxlRowuMNfRoTXiKIiNwjmmoCYXBhKtahVC0IZ7INyqkzll9
roJ1ASqJCsld5rcgnTxQEIwc5JuhepdV2rlQc1/757CHNGmyqcQlDOePsuqjwU/8vsDEjRD7gmtL
+1Iy0exIy+7Zd/dqo4UbP3jNc5qs4vAVLU24tNGc/54cg3QVivrg7dzKlMRXvtP7b8ldu8yzAGR4
upF7vYbHVsuD5ESUgI8HmynpbLSh92P3iOa3RxlsUgKVfznCWm7sKFznyQEoQw/urt9JsikM+yTb
RsCV+rRh1q6iZSgcpy9JoWeykXfbwvLlU/aGJpXHN+HMDY5CkwSAPkI05FbEacQrl5XLMpJrV6Ep
5dDzpbm7DqgK7ZnUjCjvW0ql9fu0QruagfY3sD6jn2sjKZrU74Vy4XPmrqWbz5ncD1Gipm5bOq7d
72MBbb9mGeotiugeS1Pvpeo1QTAENtQVfolOY+Z03lieXIh1xHdDLDCuDentOIb+TQFlgVKmomSW
oB9MYoqO86XhzvjMMfqHs+eAVZCnCRO0dxOhKFzPrtgnBjdPMHR7z4VqZgY8RUI7AinssqeQk9tw
CJobBcfR69eqssQfdA/SQ5QOnqIx1zHm16Yt13GQ8blQE8+GgFdLeVQxnsSa76y8gfZ5C8W6XSlH
yiXl2qNbsdUWcsKdnsZ9RyWP499SqVa1no1Cnc+59DtjnCWo9+wXisj4sHgNQih9KqeDfiRQREGI
0K4dsir8QFflQgOUvZStrDS9ujFKZp0Eje6lzwHzEhU7tTBDGXDlz8dn5r7egmI3IdC5QTcF4FvS
xJFLmUB6KU5DW7JCQJq4V9ns93BWoaDxzpoXV8gYvocHUAUtZRvG7T/xX2CTgnHcsAR1wUms0gCL
wZeqF9lS/pSoZuGCk2eVhkfZsYn0Fcj7GIJ1aLdgnyrJKJVSTxz2LeMvHRgDvARCiiQF0PStZYGs
jhxNyfwNTCWUqTQifnsKuGK8hQfgXXppnKyrTx6PwNUDkBMigUHcFdq8FBO7gxsyg7YsgeKJeCMu
gkQToFe0frxEd1kDGBVwnnDNAR6PIPfWKJMA4+uzRWQXgETsyiVym7lluP75yTXi820BnDp+nuuf
5P6l/ZbJJntqFG0psf9TE7pdcGQh0K8DMBJy38gx3Q4EIh1OSrwwsvto2LjBXug3XCHvnXqX2/kg
GG36nvWrRkNsoTOCc3k8jTMPFLydx74tCbqLIDGbZF9inhFqx3M8u+BGGqygpWGPjk+zifZJEdC4
sNilZtb7/XJrcnK4oh5cUVyjevbgZVrI1zQiHBqw3odB/M0gyfR4hPcJH0DeQX4vjGRBEG+aHKgu
TjtUp2XfJl4L2Zx6KCmbgoK2lUPtsaX7oj5SZfCtQPaB8B+pwslcpnnpdpwcBHaabHvp5DYDaH/Q
a8b/RkZH/GgaI0qM3OQC2u4k5aBW5rAHPw+tS5rw23CpgnufN8T3ELDfju6ekzl18j1ylQUBz0SB
XTH7dqSX4LWYeRZPjskMNEvW8UFBSbKn5ZHYqnQsupWbIc3XUTlZmJr7ptzxUwSkDwAXxWJMn+MZ
28VFCq4suxC+s+zSFKeSOZJY1HrPcH0qOWjqD2yx0wlqxcLGURGdhSu+5imfGo+XaW77jQ4D+EvU
fnDZ3B64MM27lmNbwKQIQTik1olVkACqKajUrAI5Bz2pgPn5e6MgZxrV1AE2JOrEqBiWHhd7fmhH
nqKshKZk1239zlXNFiikAU+8QF2wOJMB+eFPwMqDBXbkirgdZ587fun0mNVB+BL6dS9zdIjx3hBK
Gp87BOOlb3C1oSzBgucOnAjeHrTgQ+ocudZbu3xbZwEe4YEtS82w58BwEsbodamKYcF33YdWSBiD
gIpDggUkftNmG1K3bC8rXogEhweSQh/Oa+GSmXPONyYmsbMD34wu/yC0vZKjnBLSekDc/k0AXXhh
k/eeUBftrWDN7mi3UJqa26bXo5vEyZJLVIRDeWgrmSiDmqVjtCDiAEnKZDx35VQB7VQcW3+/TWW8
8NG7JAHxOI3ABs/jBlYtQ7vqAzTMXhyS6x5xtaDLcB7jpS16f8tiBdGig8IvcEK4yW+3ipM2oTek
GCPaVTkzbRWeVkmXbwZueGb8ggHPlgxxLMSqK67OgAwL0KoreLWvV0wBKgRlSIwQGHuzLqVvOegJ
qK0YfxsP/GJL+3jhT65plAiRtOFAC4tn1CTIqUCMkcUDh+WItzW0jBS06lGFPJUpupo3aE1lSytc
4uuZ3X+YIsLyKpKHSKfdThCbij0RejG01bjU3b5cqfmZGbQ4uSDXTQqzxgu9U7Ylq6Pnl3WXoqDx
qE4HjVa9sTYKuRzca7fmK9bhs4HPIptNG3/PpApaqJUoOgaCZ4eOzx6SIR0sUXFirc/a97/ei8hf
oO4GhCbkLn9i9KuwUiRumHVZFdmgJkK37ZaIepsbQgJKll+PLd23jmMLXpuauEowq6pOSMrIHomM
vfWbHJmVY7zWb74GAgEjMtGEuclCTYbMQHwIQtqv3IO0WI2+j2mB+FXgzAgOoIDy1O10N05MhtCP
Yhvp6VJPeQ6MYyFouf/+ArwxM3HQuZJGcdCGsR0PAbqUN+Ca8vgt2GO6pVznzDvqZkTT4JbPXY+t
FZgiZ94aUiq/Ku+iSxWdkcHqjhSYb3YtRe3rvLCi486c7FxglQECRCQGYoKfpMjV5vEIEzSFn8X2
KBWJhPtHb5f7wPwdQBHNDHQF4JJWL4/S1kXuY4v7Yyn4mrmcbj5gcnTEXvKBIUxiu2ATlfaSGhlu
2Cfm43HOZFMwwVfjnMQVrpACuZ+lsZ3pknOsoTtJM95QEnBhmgy/Ki98sZGS1YLVmbvpxurEGUpK
WYiCisHJh+/iK6aoTYW68NZpyASvC41sNKP/PD02OnNXwCYUjEFNhwffD7biakVZl3fBYVDFNhPi
RQlq1E9cGonl1E2o+Y3PWHXLd5qQpEuA0pnU8/gcB6YGwDLkVNXJsUQFx0WhqI7sCOx8h6DqMmi8
Ra5Qa27GcABjifmgnMfc24vLhj300qK0EHdZmlap5vdh/OK5QfMdMmrZfOO9V/ZIRTc1A0oOVSk8
tI/kYJItOCErdDaQ5GHvigN4RPyizCQUI1r1iyGIlc0uTIUUKUVVNLio8z5J57u+XndBEe6bMuoS
LU0k3AiCWCWt/nj6Z4/ySAKGWxoXIIpKt86JT6HdlGd5ZCOTUDGNrpSUc0GP4JxkVWt3IgrWigbu
68hrNfT3orP18QfwM5cRuf6AyZMceKEkiEB7YvfBqhZZQEhrX6JxuCldSogWgnH2C+yUnQlJjAyl
EdMrqbhlajAsQxmMefNeMMtR9Vy5mHGfqvE5h2qgsDBPs58JqDPoUUUE+nfMUC0aX/ssGCKwh/32
P9hVsGM8AaS8henXetOaUkEbyFXKspa7tVaIb4zzFAOJ3WhqEWkdgvNw7TgGypQhrxXhuunWBfSN
E5rLlA0uC5M6d5IhGI/wQgBaEy+z21WtkSBnho6L7LRf5dK2zkMaeibygwS9zAH5Xbe+USG33wQc
bcK3PqGhs/H5Dh9HJRQw87VCXlQID0AvUHntg+ce8IZYL3KGtktF9zkPgDcUHvJ4z49Pt9tvZbzC
b/tAjWxU9RvdraVMz+PeoSqm3EA5VaIRZDVWRcEssWPNPGlGpCBwKmNDjvoTP1z5nqhInTyUBMyS
xLqrsiPQjyL98CTGebZwOc/FACg8yqgXywo4yyYhcSbnrlgMPhw64QTwWde9EajpC8o8GzbMl8ol
s/cHgloeiD6kgEBOM5lTxJd+DR4Xm43R5sSpZlDTCrRY1UXqTdQD/Ndw0Htv6doancX0er42O7kd
HcXznSCvYzuXqJQfZXFfs1vFxAFlwm3WWX1hLWz0uYAA5L3ILCOKBwh8cmV1Yl5ynjfEdt8gBwFk
EXXKTx5g9ZLW/CuKIcrRQzQUGAykdCCUa44krAD1q+CyHv5w/cYRFj5pzp8BLwOaWxnQGfmnknW1
qdicY/yaYRAbeSoE6npAFbhKPPNMKe4Jq3pbLs1djWViX6tB97zwvJxLDxC4KBUPL5TGwZV1u/Kh
7HjgNA8TmylzKgVvco/qHqQT5Q0hVtJVVuSeCqU0/GrJkY9Tfbf4yL4IUDWEf5yGuQIXA0XUwHIr
0i4/lWyiqwNAAoERNrFWsKlWSq9NtUMvP3VjU5RKuEa8BTMDbfYDh0KeZ0YqeMWeOv9FiXTW0RbF
iGaOoYDtMmZr8PpCguF2dpi+EgMu5hK7ciDNSdZu2YATY68u4WvuIaECEEx4catjelICSOTWUJ7X
kpJB1cmOdsWZWceQdnWBWH9+5p6/CsovcTnO5QRv7E3OQTskTVV4sJf+D2nfteO4siz7RQTozWvR
yFNqtZ8Xot3Qe1v8+hPsc7GXVCLEe9bGPAxmGuhkuayszMgIcggc+e/UtHH+Gd1TvFfJawGJ0Oc6
+v+4vWdO/JVd5qLJMqHWx0jMnrsvvANieZcFH5m2UvIClBnhSq504ikHcHTxw2PN7Tx8TmElsT2g
dajd5YWdJwtI0pnzd/VF0xa4OH/cKKsenp3ZM4rkU5dAYXV8il0/ECH4qYdFspBZe4Cq8eCnRFMn
yy5EaRJqdQF7dED75BrJVrLJV8HjgDUHst7kiVkcpi4ZuytNc90T6zvdeTV5WfCEM5fZFJv85zuY
cDbt0HIcGNgBO9CQEINIKAgT0Lli3/2076va2meAtBZk+/zYfz48LKVf51LBV/aZa7zOOqkUymne
CeCs4CCs9ni15NFq2OYQbiYBHoWh9eB/3h/3XKXj0i7LPBTSFiwTIcbdmlQhaLLHI9tMPMhbrCxp
c9/Y5B4YF3dli71W5T5M9ABj1LVdBxbYqDl59GXwfxaBMXMpoitTzFWa6rGcUwnDko4p2muQiUFn
cLerezxtSSW70Z8eEMWDt5TRnvdc/+wjtrCi+D6CigAnmgrrvISqmMkf+Bd+3MY/QOaMscWBdiW3
y0dRXcjXzDrnC8uMD8P26ftkxOzy0oMqAEoXOcNgiovB8azPmlLZIHkFcIJl06h6lZNVH5hOhdtN
mEfFSQU0O4ABf8PlFdGm2k7sVB/iK6+0Jq87RuQiP5miSGhUC3wAc/c11vmfj2HcVdYKSTAIWOeo
OHRQbMK7hjOhuoA2eOiZKbvU4pbyYvO7+B+TzCU4PXpBLoN5lpS9EDkNeFHlN+CKhUUqEcY3ApiA
rOqFjBLjk6Dq0BtSCRkloGfT0VQVCDqHEPz7ar+Blb5/Npndc2OL8T+8WlVgetMhvYcGtP25L4i3
sFbMQ4W1wHqauvZxt4QYTdGaYPeYpu0bwiwoFSCHfX8wCxPHdjIpoZ8AcqZNYr0h7pHDiHcxZCF8
k67FRQQJcx7+d1wThy2CFVUAsvT6xpSSZKhzJZIOaeQ5XbCXKsvoQCA/5pYRfBuhq/ONJRWpc3+M
rIu7scvEDmrdZ1Acgd26NMe9WpLUN8sQXaY6/giH+ti/Lul6sQ+j/7UJJkheU1GYB4j4eqwK3ycF
mAelQ0/tdN0DxIpMsFl/lSn4ciGFbLwvmZxdShmYPQW5MxRrmX1ZR2Ult1EsHYzSQqKdl61MIeE3
fYqeh8Wwc7qALi6o/x0emqORVoc8KRQJroeXh0BFt1khHdq//jldd2goltzhJX6KHXmJbHB2YP+x
hWa4a1t9145Kb2SYSqAL8ch8UlE2e/K/c0tfuOMZh8WMCqXva0ucj2YBrYclHbDzzqm/hr9FSRJx
aUMyIdSNHebOBYpYFePJDoouh/APEk7ouSiAHzPjE11Xz/Wntuk1oj7fPwhLE8nsybriPX0Eav6A
Z1IUAkog/aSj1eibMthz0a7MX/87e8x5D3AxFl6CYeKy8ypAQR2tIvEpOldb7vTfmWKOOB8aSTlE
2I/cY3yOIXPvZSR/osAE2v+dIeYa9biOF/wm/x2T/iK8ehwJkXV4AO+vsFS+u70HQN1pQDcXlXBU
/lnyr6Af42QCZxyGRjejmEd+qrDF4piEJeHK79AvlzbmtAOujzXwx+BARpoKj3tg8K8PQFxGhS50
uXdQAgAoqsYuPX2TCRrpQSOF3DCQHdu46giHGpZQnVqfsyiHrMv9Ob49HtdfwRwP0BS1PriYvYMm
/tB4lWdHUNT9dyaYo8CJWtxxALgdWll0IjR49NseCfl/YWTi38H6ATjEogDR4EDRRtZ5hxpZoq44
NeW+XSLFvD3TvxXlSa8Aj03gHq9XTFYoJyTjGLg6uofehGMh2Xz0XRvHJFNJXS2wXk0n9np/XFtj
9gfNqxElMyFwfck3zDbN0LlUy4vMOrcbH7rD0+MaQvEYEgt6DfoAaFMtjNwG0oFp/ogea2AR84TQ
klpR8ZJWPkClsY20DxSOeqkkgVaQME6OUVfYkdrZHl1if5gO9vXQr7+JGXopFlwT937kRrKxLbNH
qTc2fvLQgdDq/q6ZCVd0HiBbtN0g1YhuBcbFJC1aKuU+jlw9bNAK91pAjAwFxqMfWMYDTwJXRLbh
x1AWXOgvcw4zQhAZIcMpgv0SkApmhNIY1g2ft4nb2nRFzdQm2jmzIsdf+TZ4jO0aZc/BrEi1wrvF
wjN7pTqx1TjPwre+kF38BRfd+xbGBYwQ4wEFRJe4CR6fwQkpnxDPFFXqSNbiRfwpxJC8/JaUVaRD
AAFa1Cibccm6rk2Re2tAZv8nTC293XGc3ZdEiV6T7DENrEkayT9WpRWVRzzikz9StYnRDce/GsnS
A/f2rOjIjqJtE/Kg4tTeeH0yozGmYlmpiVsm+bcu5AiMhsf7W+XWUV6bYFYsKJATbBItcX0e1123
GVSLVgv4x7nteDUOZilkrYNMLKDdLr9SvtrV2KCMZA/ZWjqMtqFAEY6IhU2Xgr6loTEOGg2MChUp
rCqcFfM7YM3ExVazaXqYTYYkLZqRIL0LiArrO/ne9xWvrnMX3ZhOrZ2E6lEG+2ofxpDCsxJlY0QV
6et4FbQLL7zbQBPu7cIys3BeP7TSiPKum+qPf6S8snVkibF9kWq5v0PYrBVCzWtLzOrVIErLCr/N
XSiVaYLl6+AVJiGqa/qqgUxtv1SamR0ZaNcA+wHe56bbvZDSNDKaHCOT37kGtUro3onFewkQQygu
BUgzPhmKxv8YYzwlD3QsGgILDA58ilF0lNoPLV9V/WLxepqlm52C6ib4/PCkQx/M9VnWonKs4hbr
FfSlWQsbNdgiaNdQCuaig+A9DkC/opVsOoQLnnB+AdHbDsJewFFEnUltGCMyNzlX5q43bioQeabP
CU+qfNXUzxp/qrz9EC1cBGyGddozioQMMzQFRQmvdXa0dVz0eqAWbvgxOtnpkzP7kywRxYY0qyXu
IHmPGqq1FFn/1m2YSb4yO22ti4Q6X4d6SyOtcGn7If8gz2wGaJfianRt7Md8rfa29yVGK1k/9Eca
G89A0w/Du4b+dNVfiPJZRNfNFDCz3gx+IxeqVLjcmjclcDChO2ETroadYceJCbmu0IQWCQlskFOB
54+Cs4o3dTt/lRdbgG8jvOvVmH5+MS0jLXzKF1iNaDM6pZuPBDkuMwOkn38zDuU+Wv9dZyZ30u0l
mZiZMAw7APVqIGaUCQZ8bRmcd2g9yLLChbAgct54nVLfjAcnEpEcKqYS9oK3mjUINgCUzRAvozXj
2mBPGz/Aq7xwa+UNVDQm3x8i8BJEKmCS6HZb4hyZcR8KiBwmuuNJV4kFeZXayAHgLBZuSgM39rIV
55Ukx9sYnUr/dzcMSV+U/9HRjBwN2/o6gnJECKuwdP+g/caKV0jOkGf/KC7UpOZiuEs7bOTsqxIQ
uBHsdE7y1DyNbyV2S3Tk7NLqdjKCOARzqNvplucM5gekjh8DW1+n0KVoP/1HY1M59wc+EwThe4AM
kMEohD4o9kyrWQTnlZZuVURmnkdmv1SRnLOAhw9y23CREjBx13tGLCAho0gZ1F3DVNgNAHTbkdYu
XWvizA2AarMxIYh0vOZYNjvw03RCVTalW2xEsySSE695W7aV3UD2vqmuRzs5F+ZzD8ap58Rcyu3N
D/If64xHzg0uLzKxhXVA5+w0K4STGIR0wesJM0HX1SCZ1ZKVPq1Ax1G64jZ74t6AmiYcTyJrJZjy
Xp94IvL3BZaY2ZFNDTYT5z7QcczyVRl43moQPrgxOvirdGfEw4JTYQtNv75cuTAxjfrCgSrA1+lQ
5SldYy1uoy9aEu9dBYBzIvzxduqnb6Wf93f97A16aZJZr7EW5DCvMapgo3xJb5jQl8iqPrNduKGA
jm2jsw4dRMMynhYMT48K9g4FYRhmEuIhU/b5eqyhH4V1YOD8KxmA5bWJZJFn8c3KWGX+QcArQY+W
9NTnIhSknIGSBWsD4Bhsa72S1YEeI/3sTqyFou2cErci20X5kenTb4Y2AQcxPnRW8sw9mECwmpNo
X7oSuIzjdeKAHQavYQ/ETZIZocgvfaMLmPyNFlHI01vjjuXfCbjYQFWaUVAZwbJyHKxqMxDlnOzk
42h+GFa70xbW8OYQAv2HUhZwalMEhvzf9RIqRQ42owwuEy1ZuVlpQbtWFZrYFV5i1v3t8stccTUy
xhZz4QaeYESZH5duCh7z6PuH/gk6s7G4ZkcNwKzlY41SSfEAnb0UdB8g//qDv+lnNWy7Z39TUyfx
xaWrcmn8zDr3VesLpY5vUqW3wbcE0LkLj1zwXo6ByYNHfNPFq0izQGXD0dXYm5qwcGexpVLorF2u
AJJ31yuA7qsBGHt8QdP/9dae9zelZlYeRwmQ79FRtJd8fBFKw76/GDf7e8q6oEgsI8+EWia77lLB
N2Gntq2r96ldqA+dsBXRSJcM4H3xv+/bupnjSfV1ojOBk4AGGMvKE2pSW5aqWrllmrwVse9k6O2r
2/blvpnJzV1tL5iZmtaBukQZDBns64nMBqVXkhFmaurbufQYKsWqz1ESyxc2zdx4Lg0x/jauMbVp
C0O9Ij5FeWHqqQFsbr4wbTPjwf04JccAgEGOmnm2a3JdKGkVYjyFWwwB0YNnrXByY6nEPLMVsBEQ
ZyDIRfqY9eJCKMeR3NPKpS9yQmSzOpWy3RrO/dWZmbQrK8zhL1SIBOTyWLkanwG5eArtETnj+zZu
zxIa8hH0ggkYHcpIgk1x1YXvbKKkkKArWLuCyoEkoisl0GQKVYe+0cLKI0U149qLzaKLS9MQ/ZIM
NRfbXRMvVYHn5hQt8aiXQCcGJCuMW+HTruoLRSpdXutIAlFoPvyK5cz0tNCSQZ9+f9y3nhXjxmUF
sLGK1kmFfVtEWdSLie5X7li8j/5XXoqocVuSiEIbatBSn6+54pTkwfNQQP6vb/xVk1oQOQ/4tSJ2
JmoRqtaiWY8k3dEYtHLp+24Chd/vQ3oSfXMoMrFbOa7iLuN7vXTbylg3WWaqXwHaEiXpj7AFzUT8
VGgkkNYcv03i0NGlTTEc6kBbgaKNygc0zwXJy/0pk2+dhQK2O1GQgV9GnyuzU9p2jJtB1xDj0vK1
NEKzAcrvvomZHa9BHWiqlUhgtmFL5IDbB2DeLhu3EEZLDLeDr5JYXXASMxsN9DlgZpclqOTeHN6w
rbVyjOvGzeOtMP4tDcOKwLMkBiPYb5OF7OyMR7oyxpzhJPcFNVOrxlUqdHW2x6D46oqfcAkxNf0a
xpFjTXAtTaK8aINnbkRUWIauCvLWVZtPToqJblTo3hDBNngQ+WcFpZj7C3X73MJjALzvSCMCOA8y
Iua0Sr1fgAKrb10wTkhNhPqDn1pK/dY06H0x3HoDpGeo2fQrf+J38SZ/MrpnAwQ9ju6qu3qJUPZ2
36CbDmQaINqXBB29GddOLEkTyiVy2LppdmrUHz3dR1q+cCLnbCC9CEDzL5ibJXsM5DzhUilr3SpC
scM/ZjnyTN3/Ne+MIUz5DiwiynRInV4PpMh4tY7aonVHp8H7ICO+bE+ihkvP5dv9cm1nGuyF1xd0
QanlBnZ0iuwZb+vRKkpX3Uj0auFI33qNyRLONN7mgKH8bqQLS5DPkQsUi1q3ldTAbIThKGb5kjef
GQ5S2eByAZIPjyqWfaAufX8UBaVzIfoQm0g1E3khzTvt5+sDBuaOCwus81NLIwrAj+YC4uKUJvq+
NrrzsJQvZ6V6kMGW0Yw7cTujYwfXEnOsQs3IK/T8dkDqpweoifeI4JuNUZUmWHPS4GFsizdQLWxo
7W2T0aYeZLZlp1Zls5Vs/yko7B598skhz0ypfMxDSJqOiWPkoMI63/cAM+uKL9UQoKJZDOEw43F0
2gp4nJQgXNdB2tMkXWh3Nf25b4RlDPp/8/GPFSagK6CnVhW07tx0PLRQbpbNBF0co/wRnGRIlypH
v89KYuSngc9eir9q4ESj7YvJ+v53zAwWoG6c+6ngjXZl5jO6XPUKPaupG4kqiLVaoiwM9DfcYPYX
LMCnIqLkZQTl1weyy6SeL9KOIiGRwYO+xefoqX0Z9s0J9Dcr1UqIfwpPoPMIRrveiOR7SZdnxr1B
2gDBLHrRoc3DujdoZfUxBz0qF9SORE0DU8h3Sd1Y9yfy9jqUcbnj1QFKFly9LFOjmuRpPg4edYVs
WKsRahY9eq6zV3EpIXdbrEAKEOQo6K1H/wvyjtOSXvidvslUvqmr0aXmaA0baVc8+ra4Gczeymy6
oyQ8+ebfaLXUmTw3j5d2p59f2A3TsM14rhzdN+u08IiaidWvxzTN7sXvlsWoEaMKv9sg8uqz2zUk
IYr5EDtLqNOZ6Pja0hRDXViilcahVRaWqPmZQvggP+gbeZOtx1X9Vlsf9ZquOEd1kZWGqlJlefaS
BsvMgUBYDhpIVBtAqAIHc/0Foz5qWdnnojvQPjaziRKSewW1JpF/oL2atiaKl6bmQZjrnIsvVe3k
FdQMsv4YoqUCcvWkUMd1l+9Haov6Qihwe90Ag8XDHaA6gWfm7zpdzE4VpAD/+oLsjlwymvkoyNYo
qsE6GQooUcip6nAqDwLESFJX98/PvGXEyBoe7uiQZNZF03NkaJG8dCtgTHpgLzI9RUfNyt/k9Vuo
L3HM3vo9AFwmsRNgfRD7s14JFEgRN0aR7IaVelC4wmm4cCHimYkkJ5JUpNMQkINXVmKGJFAtRU3R
kN0msIsTSDe0ZjPqRF+lP4mb7gvQ+k7NqP2+Si1JdhpQggonAR0kgtktZhJv/dP1xzC7LvLQ9B57
uuzSB7400TCLHk30nvmhGQ6bGkKbTlo+jS8DkE4N+gSMdnN/fW8T02DpAqwKVShe4yHQyritXC97
CioLGYyrHACfpiQ8hDtPy54LEFGr7TYJDmK7jfWtIhBt1E09cSLlM2rPSwqxt5Wq3y/B1StCHU+/
IWTllFIr1TFSXHRdJ0B9E7k5x/6RM8OTEh5TxW65VVoeyp24DbZoQ3lQj9U2OY8/kDMUifgqaGtA
r4y1BCZMnJGFi+Q2Hvvt8kQRHNT1EjQUr91DXNViDvYrxaXNVwt56cZ4SKW/f+XutzU5L14X1mXu
JCBP8h97zP3MyXBGagp7Q7fStv3eNbYeef5wH78XBiZNkeR1JICRqQqGhCsSZQIm1vDTpBezOFZc
6dgnBF34zWkYHf8c2rEyNZcnK2gC98MZ+D5oWvi78sUQHPHQvY9/tO6AfhHZFkE8pj0o6jrjBrPw
R3CScatQrhbc4O1Vd/2l00gu3GATV02nqakCkEyHLt+ejCMYy08LMz+N92Y+UHtCAQNuAiIe11bE
QBh8re4V16NmXKEDSsYr4hyK6C0NKjIpcssNMSDsuxQR3bYI4AQoiHF1MCXJqLAzlg2lzmnKdYob
ll8gGvCsTLAy6KOmRKLrJjxSgMJb/jyGC0OendcLu4wPUKgntErdKPB8L1X4lGHFi3+1dhNvCoY3
BZ1M+F41PUfjfFTcNmzcUYvXnd6sJGVYeP1Nzvtm8S7MMJsZxcJAhRqg4iqJslL6RDU1WnxVSMom
RpfaYdIWC0HSzA05XVTImWPtQCTCxF9CWnoJMEKKmxTvcbULG/DPKucK90rPhetg4Oz7+3NuhFBy
FZFHRD5EUJiYLFdjTRp9VXH7ISOy/6qI/SryHrMcZMtVujC4OS80AW6RgkPwDDGl67OQhtUQQoYC
2ivIgENM2NDsPMu0BRc0E/0B1DrR6+MGgvgBK7EXtJzSZqBad9UkRIQBXaP4nCYvMlg1eNlWsVEG
2+DJYPednWkjCk5x5pTGpoHkY+gY0jsIS0jDQ8gghbLtwpaaDRhUdJVP6LWpm4aZBKUNx1YEW4ML
upAtON2Jl6I3DuuLBo1AhT51gIehx5meB0Ls8SNB12Rbr8CMJ0lPvrEulFdDnrisI9K1kGVcSo3d
FunhNlQ07KMKAToVMIVcL1JFx0bqoXPiCrQiimSKNemreu1ZbUE+PAvQ6FY5h6ee0y3KP4Pc5F9s
yAvzzPQMMhJ22O4IToe0JE1AexsaHaVV+2ggw2wCG2FQaeEUzG1MIM9BL6oBPANc9PWY+aLReo3i
0vLEul4hwRVZMjUSZ2Fo07ez7gQ6ILiH8YoEURvjTrRCUrW4lxArPiHCt22ZnA1zf/aJ88cgztcq
JAfe3OCfmstZpm3vt6/2D/nYfzw/tjuTku+AbNeP9mr/vl4/rNdvT38fHl9yYu0s333bbT1z97AE
mZrzD5efzFyShd53TU2xW5sRau0gTaS7XiudTjgKgGvcn59bJAW23qUx5sbyUn+sdSrLrgSIfVFt
AXgUtWc5c4RPrnRAvA0yiq2+j4qdpy/V/6dtfW9tmFsLlR2pjjKsjZS8y0he9pXVLkV9rLw68kHX
A2TOlu/xRdEMmuzu3nIyOADBEx7v+5yIq2QD9SYi2qAUAP+YZp58IkIFY4/nsWYp1tITeS4ABXsL
Nv2UCZfYUx6DaVtKYtwzPv2TD+tuuqd90ozHsN7xkJ0A7ev9xZ07YqiJiChVgVcDjX3XR6xs9JID
Z7bqlh5PFLRQBQtd179vC3YFkaSF74K2B2J+ZnKBKMgA40pU19lsOHPzNJIf1ZLJl2Zr5o9n/ZxC
s7RUYk8t/I9rbZO8vUzC1fT8vdQIN3fOL7+E8WE6HWRx7KaxKjvqehIo5MI/AEIsXHS/i3RvxNPh
vYhga9UPaKZhxCmh25S8vRnk8/hZgzSh2r99Ok8b3fpJwZvgWYZ5+urfIOsEYVQkmNGN7nxA2tOM
nYddbre7l9ZUFr5u7kBB3AG6kxOZOxKt1x83loGeQUlEdTtPIi3ddtI6T7uFXTU70xdGmBnglKZC
j3+tugN8hQ6EpaCTNiRa/vEvdu+FHeaCqDVki5sGg2l90Ji1Wo1GkTKmC/HR/JRpU2MOKF2QpLme
Mr7SM2PsBtWVFBEPhX1H14K0lCSYizChC4VKA2Ik6C4wHr1P884Pskx1qQ7I5At6EopnDdSKPJIT
+ef9aZtdngtbjEMXeU+RqyhVXd/YjV98ZBVlZQr1UtA858xAefpbcsbtzRIhCF3bVyrks92iIH0k
beqaB3FzaQ3DA4KpAcVEwzjfH9nMvYh1wvMW17gB/AGzu/UCKiZFIqmuoYD7UxeC0m5CYTUW0PVA
lsgsx3DB4owD1RA7A+o6UUQBT3y9OQwqa6nPwalIlfAqRMjwdPXT/UHNLNeVCSZLoIW5mPEt/IkQ
y0QCrFdG2mR00nSJuHVmo4MSWcAjAEIKgNoxGz0ZQ7+JBRgqy28gQwJ0y9NhoZdwycb08wvnODa8
5msVbDQxdCuPrbYWhgU49Ox8IZkpQ8sGi8qijw2VdklDsb2HBBIG3UifVBVPfJmrExKjjeP+6sxt
OTR7AbgHSi4eT4frAYl+lub12KsuJ+aB3QW5RIQRnM+QFEbrVBoGqzYPFg7wr04Bc8VM3PQaeJDR
K4nlujbaFl7QCimPITopOWhEIy/R6qWyenui5QlJaR7By6PZq/Pp9H7SrTOhUN3eQzrWMqHiQdZ/
wdhP/sVEXHwTMxEpB1AhuB6we4zmqQknXke9zawShRh54gJUCnnB4txeupwF8XoWograBOiGU10d
jZnVORI3SbhQoZ01AXcCyjWcC6zxtYk+G1KVQ03dlcdjD8ZZtFFB5vj+xM25EADM/mODcVqGX1dc
2Mjwk2P/NQjNF5fX9n0Tv5zLNxvmwgZzIzcSX7XI5KOlYku3L7WNN7XZYO/gNY0/ManedrrZbt8k
UjkIgp9+cpObNlaMrYXmhRxsX5szjs9GRUPQxG8MsUnTCwi4U6GSHW+iFxUxzGtn1g7hyVqxHv7N
9lIlJERAPwEwCnuqu1qmA801LLbiyw405tWVn+ZvBVU3YiumRxU9U9bCrGFx2UlDzlSf0FIoz8rM
pCFOj4VeSzRX0aCzscELKI8iU4SO1X07c5sMeSVI10x9/RpbEElpS/tKCDWEMWhh4DMpt5IO1fe+
1vuFIzPnrf4xhWLp9X5OMqUqFYXDfq6rx0juXuRBfNVCoSGqTxUzaIfOuT+437zOzSyCo25CeP3m
PK9N+okOm2GquW+NNQGp4auQzrESM8I7C91eZgJ2ZY50TmPpdm++ibZAkJJeoxhw/0tmp1lDOQi9
kWCpZxubMjDRDolcaa7BbTn1ged/DMQ+923Mzi9gKVAkBzcmwLbXg+W0WKGQuwOjcQCabNTATjUk
w1pFQU5ZOo3R6r652SHpE7BDgrQeMq7X5gAuGMXQazRXTiOioB8t1z+a8fm+EXHuQkXVFHlyNMIA
4Mh4do0GMgciNM2tPEqCftc3aPBcC/Tv0Jz4BMS0jqGjOZI/lSoydPKqbMGQtstGCJSsQ+48dDFB
nQNE4VAX8vqDH4A8KbHq9sQvQY9vuxJANAyILoLbST7rhsulH5qqrhqquV6QAiouOUGz6/HQ8zdi
YymCqaI9w6xF41+sAwhmUU6YMIAKmz2sekkHa4ekuUIPDVZNax44LktXHpKNC5XN38oEe5wuTU07
8CKAqiCUUXMRTIHuHbTFg6OgWE7NnCBdgRYloMjO2WawJo6+khwRBoB11/T3nT2idzEhJ3/149tk
H2IWSGCYwfbhoTWNfxHlaYB9ANEJ7BFUdq8/Egn0TEnAIOKGo/qEIOhJrbTS9AaRXzhvLM32lLtB
GDQBhvCcRdGBiQGCMSkSmhrw0bipkk1MOktwqF2TI8pYa8E6huSnI18J2eebgugEJBGo+go2fB3B
wO+flN/3xc3iXHwNex7LrAgKH1+TqJRABtB4o/k316+UZuVlOzV1o6A2JRU5OwP9OZ+cAPh9Dt3l
Dc1tuRfNbhwckCwRoQQsm9sZ0ga4ZatQdxBxkCIIQeM5HZtNExMJtB/BNp1UnONj3To1B4kRvH5N
VSe8G6qoYEH8oVch+OBvlAJcy0vEynNhy+XMTz+/2IgcaNWHcdDgFTo0G4bgFVoCCsz5HZSKUa+e
3nTIz15bqOO4wBn3Id05nJpRJEn4pEugK28Xrqi5jA36xSSUW3CGAcBgzhSKFn4YZFi2CucmJ2/g
ZLKg8AeiS4ngVgItBggvHdXEZjp7e9/++dLJ15dMVFLiYDW2yX9N4Q8luv0QW8hEECsylwooMxkC
DagVXF0oH0L0i3lpdqXYaFIQ6a7kf/D0I5tIv/2PMvswFAhc6Kl9fy/fknFMJ+vCHnOVReVQStCC
wuzrn7x/8CSnTNZgVXO1ALd2URK+NNOeyIll7MKoN43B8bINRMGISh8aMQYPzWAmgi1RCRtwh7e5
6SFrmj7WpZUI71QwR8+HtBQpynPSvejdI9RJlDFex1BavD+W2WthmrepiQOYEBbKObR97pdKqrvJ
Rh/ePXDqBSg2beR1F+9G2R0Waq1zKXNwcf9jj/VKWqwaQQl7XdOYY56+KsYrP0l1HxUwphoPhQ5P
DXKEMbTV+AH0hZ6yRETCcvb+esbLb2B9UQCigqkbwR28Ix+YXvaoiQCogYFSgNrvCt0fovyACMaU
NGdMzaAfbI3/4MPqXAXrIvCIsNi1O20Z1j2ibgtqJJSLAESeDvyFy2j4gK/CGFuqx/q7UokMUP5V
FKaqbhN/XS5Jxs1A26Y6O0qoiN61Kdt5ba+si4zL/UJ3UwVtkbZyUoA9c/3hvTQbKCKO4P/IN/e3
2lwh8dImWwNHlr3wVD/HtAMBDQofJzCHNWeDvIecdPIKjQ0COjQLwrcuGrGtdKGQeUvcgmN7MWY2
H0HVsg7qyT4Ejppa3XUFpDjTzkQbm1qvAlqbTX2EXlqa7WTRqvOlxtDJV96u8X/m/BeJcrHG7eBH
jdLDfmkUW4l70yVT4ze8hP7JIFg417P7CZGvDLICiA2xKA4ICilU9yocayjqgj0KwqxWgog00nac
ehIh1AYe+vvrO+9KLmwy114iFVIlAbjrSpItr3otNTVMLgrBQD4QtXktngXv732bc1E+au94HoJR
CH0RzEnWlaiUOL3X3VDhrSZ744HGyeOn+0Zm1w25WujCgL0SIIfrs0KrVpDzCozxUZSaobj2oHuo
eXYj1ybnL/Sv/L6cbzYJ9gjgz8jQ4dV7bUzlOuDVazgCdH9b0Sba8CY6EclIfAKWXNRGngzcwwFY
oFCFGy2OfKIKtlb3p3zfW+8TRsoj6Wb/3JPvxMwQyoEcBVUU0Xn+vj8rszsMbzkkHjAxN+/lgFPF
OuvhyJUgc3UPO5jGO8iJ4RXixHT4E1cl8bO3+0bnbnpUJCcFrwk4zYYjvJC3qIfDqF5LJIOAWrdP
V60B6rUcMYmw8Lyb3V0X1pi1KJsqjkoFG1qFSyzET1n8pnit3R/S7BsS8QTaGyGEgX3M7GFqpHEm
cgFcP/eStjVJ1M+u3rT9k++/Jc06aUgLYB8f4jY6RJmbCutB0UD+kQML8hkZBzoRBbSgoaKFXUnF
a+M3qypcFfqq6Nf3v3XmJCBCAOuPgmgQegNMjiSWpTHoKabfh8SyOrzL3hmdgyTuT1W0RHg104sA
OB7g5ADnTXpp7EspNjSaG8nkwhDoIy4p10GwGrU1rWQSDQEwymRsYitGkq4jw4j/FEEJ/KT0C8d/
1q9N2EBwlglIsrEypL4wNmXBdbor+Hag2Hm+Ss9tBVVgxEqARgtnEPzfn+e5bX5pkYkGtFT2oyiY
3FqIt7o/cu9+BlZ9r0GP11cV9289QpL/ziQT6Lde3kYJhUkax/YoI65vnobkmKNL2U96W+aUBU+3
NEbmcKUY3lh3w2Rw623TOtzH3nfpn7VQtbKwW9i5c94KFTc8l4AdmCg9r92q0opSXSGD46Yqkh/V
TtDXPUdUoBhBoKu/tdzCCs7m9tCBPbGoTU17v3HwxWXfV30G9ARwaiIgMvp2wKvJXxcnyQFzIPkj
29AI2U41CYE8QW/L7MhTbY4anr52liws7bRbmCsFAsHgiACYE11OrPaG4HcUwtzID2Mj25r/KRb1
utF0kvdL3Exz/uHSErOmCVck4NqApcT70/AVmd5Cgt5CdwLZMW5hSWeHJUMRFd17uPzZGYbutl9G
XaC5KD4hgoocWfRJreamwC/lhn+BTjdT+NuiAfwJSprTTXGxmnHRjX5ZhtqEPgmjDRoBRm2j5l+j
1XHv8WDHQWHFzy1Hmk8q7MOamuCBABym3UjDE1VXYrxUkZzzSjp6d1UVuSQ4ZRabVcZGlf0Paee1
3Di2dOknQgS8uQVoREokJZXKqG4QXQ7eezz9fKiZ/wwJYYg4PdGmolsRSmyXO3fmyrWEhORx0iUU
PdGbflXNra9/z4XkYGTPipd9UZSv973E4gJfGZ293iJqCzoKy8a5xecK/W+Qi5s6+93QJ0L9cuVm
nM7kh0nnQqTgyo1P5vh20kVB0dOgwZgYIOgVxyAIhbhY4/xY3EZXVuaObwxisR1zEnLScUioxFEN
aumC7yI7GNYAE0vvLnhhuNfg2YIGc56W7hTIALm6SYN9q8XNjxGpNRfSnfDJfPW+xCsIo8WhMXWc
EV7caALcTuAoFWGchhVp/fDdrHHi6o+q+ioLa6CWpYXSicgAzky90B8CZCOIlTYZjHNvvgXj2ax/
/fe7bkLY/o2HTZSvb8dRGq1b0x1hnOFitrXivYcEwkq/FKpnd9o/921NLmq+6eizmaaLVpwPLfGF
0oVhSJsbHaHbUS7tTP4Uj9RgXirS12ueeSm9BnT0P9bmnKjUQ2IZ/LRxTivzoGQnMYNZKnwvhYOU
/uNDquU6pYZn8+PHMPY3eSnB8TMe+7jcWjLxT/S1rzpHrA6m/8XoEY60Lm734mfb1nUE2O57ktzB
Y1QcJfEwtQGP1RHeiQNc52bLwX2lRRh2EDsV6BxJnyCxbgZbSF4NJMTlNR3rhSv4ZqyznCXUz24A
+YVxrmT/tav3po7eRjbSSfVIy093qKW1ktPSvjQ5aRNDCfCNeUmvI3pUIqqm58QInTAVT6aQH+5v
l6UjhnADDXOcahIp06CvLgbLbZoBmkrjjJSkarexbDmGAhGAmJBRyj3PWLn0lOk18GF/IttJ3ZVu
OHOOhjJEP0qa2jXOp2+avQHrAhTzy5Th//b99CPc/MhIzn7j355NSdqZ8voqf+312Gk/3x/6Qssn
ATo9UzzGKDzD6307dh9aaqWT+RS13yqNnRibRH+M/Ae9OYgjOouR053rCqbvowjYbfR5t+yI3WFJ
rNfoO5ZA4DePhdm3WGageJJZmGeheNDr4EEotjqPk+E1g93V2pPvSMM/ruKUvK9+QyYyrFWql7JL
N18wu0cKqe9jZeC54sffM2NXVc2hDeCL03aGZrfdy9T7Mf7O48hOskO/hsZYekVO7QP0R5I+ZEPO
IhSziVsha2sTMmz6mUt51yTjJxXcTR1/CpWL7J5kb+uFP+vkj6a8oew+/BxhYdeoNobvYjA4KJJL
SmWXskZJEi1S+Vf9PunarwSjS886al+UvCkGiaCnZyemUQWv9YrKPLvWN96xXuJuWloNzbQ8aUPi
mGpkW+FjUjv+s2KlTu4+DOOG/pmNtDZnC+7BgmMAtUBOL/0Ns4d360lJkHcSD+8RKpL0GK/pPSzd
9ljgN0OGYMEAPNuVvqdkuV5p5rk2942xsR6E+kXSThOfTPGS66pdVI/BWsPGtNIzD3FjdLYRuyao
CjdVzbOVvmnWj6nQVSu7lbO/4IasKRkGkZU1EftMc3vl99glbW5mApkAMQSknMA8ryZqAToh+5zi
npzW71GRAnRMzbcPH6BpLE9i2JgvuiHotpRb/yK7ijMCvsuCGnBgzN4elVykiVSzmrVwkoq9+yxo
jzEp/OT1/tAXAgTygEAaDbIB0BnNpreqi1AtIqY3IikkEvfL0WNTPVCy8Ijm/LXsw9JqXpubDWuQ
ssGtSoWMV3Cq5X/y4KRBx/3/N6TZkbSEKG/GgSGFDdn/zDbznVQqtlxsjafwX8TbNJizTJIy8SyJ
s51jynUcNWpmnRPaiSPpTWkoEArfGnltQyz1E95YmrlEFXqrLEpT2HHk/GtMD9AQ22mp7it3Z3TV
Y4aybvFP1fCU29RroOVFN4fykIE7JpMDRu72gEiZUllNUFhnea+O+yh6jhEPcBtHkS+RZFHZO2jN
a20dc+VNgNE3/KzQaN2sRAuTf5m7gsnBkbeWxUlq+/Yj1EFVgkqrrHNLT38NoceoUSYvPacyV7I5
066fW9LhYSAOgLLjA59GmslBHY6CRUNSutG8pyFB9zY8SMGL2X25v1uXTsT/NfWBjTBFCaG3Wg+V
Z/FYuRAU0DIOMOC+kYXgBr8mk3WkX5Pe8DmoLnODcBBCNk8Qfyq0TRo7WvNNqngQBCevO8QgEYJD
l3w3EOZ2i60FL2KzB/9WCw/GCmTk4yqS4phkU/mDi2Se6IgB2tWtzomJc/E9k4pvgFxQozG6XaxU
a4/uhbwCHd70/5LshOqaHrPbPYOMLojLTmIlJc2BXSovp6SrRohuBrkzxDvRVtdEmj8uKTZpteEF
iWSy/BejeXWbdBG5/r4O3XNNZOjVu0b2nW4FHrQ8sCsjs+u+quVBDEzfPVfxnzB8tXZpakOYqR/K
8aegiJt0XHsXf7wq0FJA1QbmCIoW5nwqaaQfRJcSytlXgOC671mgn0tP3bf+rzh9Apdyf88uzeK0
atA/ASf8QMHSqrkP6UNonUX6NIfxWBzEIlwrok4p/tuDzpiujMycaqXAglCid3pWtWYrKU8ZKg2G
ReuXvE/Dl976qru/BiFfOfMLkRRmuS909JVJZs6LJCn3cRWNnIEuPWdyeHQRdUMTwy4PzQQTMnad
3+5LL9isYpAXnha3pmcXlpVktWUKpXUuKWP20eeXHr26h36DIpQb7tON+cuqIQ5od0a2FbS3+2v6
/xg4aWSAAYx77ocMFRGA2J/mW0obO+1+hyCaTor8kI7cZiPJTkfxvM/VqK7spgViBLJUEpBQFWZA
bupZ1kXX8roMUi4P5GNe3yAoAuv803B0VG8Ep6ciicjd1rO/jzb/SQp7X75uhkdrA9YKtUQg7rv7
U7F0mq6/Z3Z+wyJRWm/6Hv2z1kH/6TmyvkVqnafKu7rKhzONbr7PVUiy4agHkEGce+sGvQD4mW7W
HCYTnYWAB1Gg7QvxW+dau7L0HbPcuSrOSjKdEpXdfrB75WT0I887rXKGYCM2v8RyZ8TkjqC7rPbG
Gm3BtO8+fiGUyPTlIkohTtfGldM0JSXydH+0zqmuP/uC79ll6b3en/OP1zp7QMH7wtUPNHiuUJlJ
cV11A5eBBbV0VQgM9LXKWrvgbbtKdLy4wFQWpxoN3ZDGLGSi4T8zUaDhoFWKE0kHXoQegFrTzOxK
Tu2Qfm5FuIjRPhB6W5B7x9T3WT7SMhVtK9OwVfPNG9b6iRcuX7rOFAtaJJpBgbHezrIal75qBC7X
ITA37dElsSahfFHVK8dtzc7s2m3kshoLkQBKaNRTFaQPtAkeVZ5u4UrfxpqhaRWutk1Q+tDPlhhC
Nluz7DrZ+76zhrVZ3JtXszYLPAMpS3Kr4q7V2+gf04/A+KDPcn9vLl7oV0ujzarRKk8WSPIZyeg6
Lig7de+xbz7/NMKN1zwPxu6+vQWaBg6DSRMCfxASzvFDmhGKsTQk7jmyhU8iwEf/rd9M4Iw3KNBr
smzGXoch7Mk4nluIau5bXzqJMNZNXU2o26Pue7tssdqrE07PPRuab6fEfnSNKulXsQKr3K60iS0F
Ete2Zp6W/nlJaJOUcKzbG+r3InkptBUTS2d94r8ziPfAE8yB80Hlxi6VEPfs94DvNlYo2U3/6CoH
STnqays37ba5p6RZBUtUXkTaSG7nTi9SmqHGClhZIj4RnDh0rmwEX/itkwgvTflJ7n6W3cqLaMXo
nLCxDuog14fcPTdDCmqZtKj1WIq8/GDHrkdUnwcDjLnsrwWdi3YRPiQ/DJ05/UC3g3U5EllUli4A
IvVY5xxwexwcV9pUR23tfbm4Ua5szS7JRk3zJBSZWC/9k0dvpvqrEP5NwEl99z/jmTngxK08QQ0Z
j6YD6z3Kh3KL9lI/fA+jE+STmafZ90/aQt6AZ9+VxZkrVpQaWlAZi7rbX9r6pIJtEU2PasrJy15z
cspQ7OrSU98lu1L2H1bMT6frw26F716GB3yCm8x2a5bo+TgkmDepRNmSvh2SH7n0j+K9WPknKXmw
asUWFTuOjtGgbNJ/ceMjBf8/1v863avrYRwnFEheu6CRJLsAZKT1xoPRbRI0gPWVO2/ploBtn78h
qyDOmm3VsFTTSPJ49lHaQsHA39+fycWTQA/8JOGiQ6g3ux8GHIHWaLixgGjOMepq0wea4WStu2/b
bf+tzhxknlaMLiR+2D3Tr6bFgymZBwxVV1hmnkjsnqB2MrhEwUcJD/24iRGNUotvtbnLfSfwvgd0
lu3CzCmKr420Khm6OLdXnzHbxCI15kjv+IyoUdBwshv905hvve2w0/b9BqY7F+wJVH8FsyKs7KEl
526g1kGyQjWnSO7WBVVm4PVZgHMfwoc6ekfbCoyxncelXUlOpq0xdSyUXmD+AYEISwexMDm/W3uh
b8AuL7LQQDecXk8+t+qhsBzV1Z0sfarrwBFh6S3FaJtTixEh1mz+xXU2NbnLtF9CujyHNqf5EIrC
iLOnadKRwp2V72lNcYuNLD+Z+crNsuR1r43N4mRTbptOkyZj4+epg6s8IRP2b5zgtRH5dk7NeBy8
RMC1E264ZbmJ5O+xAhm39DVwE0fqvIeEBmO76cZdnm7SPl47R0tukM3DfIoIkMC9efsBbqNUsZ8Y
7jkkdxmrDgCcDT0QoJZIuCWPdbtr4h9mfkoDZIyCnSF8+e+9x5X9+f0NlyidkrHuIoa5jSsem338
WjiDuMu19pPI4z9Y7cVYOrPAGzg6YLXAbM8WdhDDUGhli3PT6fskOmvyz7H8WrqPYhbvXbXDdRkb
5Pak+kfhhVuoOU+6tZq5nqzM7x9iXEIHqCnIAMwuXLkW6xzOawG3SSfI8MlvDmYB6Rikg14NtWTf
2gZ8AYUSnrNM+nR/1hd6M6aaAIQ4iC1C9KPP7gTZ7IoKny6cw6dJbbHfwaVNuoUFQA/jHO3NQ7AV
kq3c7VKneFh7tyy9KUxCDRLYtCPw7p0tgd90VRnJqjBtez2ONn6wS9TXdhtdLBrotq78vDLehXwa
BiGXpRvQQnhv5it710jiKJaFc2WITl0IWyAuzYAifWWb7t7I/4hW5yirp2thkW/Mzl6BUiKpOasn
nLP4Uy89yw2kxoYJMtKG5WIHjSVxa7Up/TXm+OUJBrgGfliCh2SezJb8wFfGvOHOh1FXCmz6pJJx
W5ugx+36sVFhXV1j8Zs27GxDIyGE6ArwpEl6ZObKAo5ab5aYHAS4y9HG8tH18LRH2CcO91dz4eIz
idkgQ4BMXoet/dZn1VnT6aHApdtm5sEkS2EGj0liPph64EjKVwMm0fsGF4/LRI0DNwkNA8q86pmH
fVUMqoybFiiDUFiCfo4GpV4/BGZCG9kLeusOYg1bKYMHz4DCGVybSgaHqHoTyt9S75PsfVbWIoCl
GBoSz4lQF2T7RCB3OxO+pwWykobCuY1RqhK2Wso/T6GC4+LNJ6V2NTR7r9rLSbctsjU4yHRo5it+
bX22DprkeU3V+MLZcMfErirgRdpZz+2i1SBKW4NiLq46DBIq9RLQ6vMqfxCXMsIxOdaQAvVDtnXS
PAxKQJhBh0Kco4skrebhF+4KWtggDqCyMCXMZk+vtG6EhvUUwHugoCfLzSa9WPUucy+pm9u0SUBl
S97Mh0E1e5SLS5o8Zv3KFbk4cH0ix9RpAEHR6naRlaiLGyFIhXOv782i3hlFsDEoGXOaS+UXYl0r
u30h8IGIA1lLqDgR6VFnIUGlw//dk/FBu1kXN1ZOAScQpHTTGtkagcqin5KYXMTKOcekmW7HVvei
60VehS1yFQ57+UHwxf7QAr/amHF28ix69qM4045d5g+OL+lrF/Hi7FLr4OlCAZcC2e0XCIMfD40v
CmeXnWvFZA18SlaPDYwxYf3ux19XXMnSTYQ1CaUhulspe97aG61u6N2E1aySRzeMNtUfVXe0Wrug
+GBokc3zW1yrNi4d1GubsxWNoI9qFAmbSWnrY27n24ZejviH69wf3NJcIhU9EUpTMFbnY+vKtq0F
zRLOpe6+p0W2y2MoM6E+ir/TvKHW3krJdskexXAq77w9uexmT88skuQmiVi7xnDCOtgLl2ovNbIj
Fm998nB/bEue4NrWbJ9EQSC62bRPun60gwbE/Zo7XbpAry3MznmR1kZa54Nw/uLX8lZ3qkDYCoBF
749jWuu50wYswW1BgpNM3ezE6aVeS4lF6KUX+qk3H7z+zXQPeQH/vFRwgWz9l/sGF4cFCm3if6fA
9hdqeZXq0NQsrCbQwjkdkaQSLKd2EYJRxL24Jv+z5LgoqNN6QZpDQQHt9mgVjZTLaUKQl2tfOv0p
Nb75a52QizfutY3ZUSpidmNJ4vbswl/tbqsvo/lgRA5TmNrGJlB+W7/NtZLcyriM2TbvzTp2xxab
lvwnbv6Y1iVv3+8v0qIjvhrX3A3qikAiRWd7K/ggMX6UIEBWzqL7QL64/O19Hcs1ZtWlA0XLLMBh
8GT0lM5Ccqvo6qAxRe9ixJ24GRVtsMc0XWPEWKorE/+CaddIGKAVO7vBk8CVvTLPAedsCtt3qDBC
T2Zs8+375xyeS/FhzeLSfr82OP38ar8XlZu7kgKkpUgt+Jm3rfWjLSXY3a2Vg7U4NPhewAWTdQcT
NJtBM/dr0wx0SrVWs4nosgrGf4ojXQ9pB4g+P0blybd2I5fMIJGBd5/08D0ZX1d2ztLlcv0Vs1On
Zb41Cr4BBCv53UDTcKy/ldZnnh9g3nsbOnQR3ZBNn537wHHlJ75EaJ7GaA3xujTtEwkiKj+6DEBx
djBjEV7xTu7dMyxCdh4BAw1PxWjZbVSveNClRBhJqP+Yml87ujeaSWyOQFzQFzWhIgOXcEz18IE2
1ktntaSjXqMUJnFTOmnqa9msYGyWTg4CERPXz6TbNH/MVmFeaWnK+6cST4PgQyWx4g0WlpSDOaHM
JowZF+ztFm51IzPMMfUulQXdWODhELjzou9+wZOuWg0CF5bO4hlHsysc8AT2M3NxLlVeo8T+Jfmj
Hmm2vkCScUy20al/pZnC/eRBWBvSGby7v3OnHXFzEyJxOulsABwSocqaVwC8IQ6VojX8C3TwvbKZ
UAdqhR6IrQVPubErupVoZcXeXxd87RiGMe3qDHtSkCJl+d2XY1sYLlb1BQXETZkey/D5/gg/rOMk
4kpyj/FZGnD12dFspNrLOlf1Lm0Vb4tUfSi7fRy9FJb62RU29219WMTJFrghUFETG9i8Oykp8v9j
CxQWUJl9Ae1YbQj7VczImqGZQzf7pPHCyPQujftcdAo8lygVJ7JdrBESLBriucWGnHDIc+JokwxV
yYvBu/StsgnpETLV53C0Dpn84/7UfXQo09xxBFTuJ2T+tOnAX+2MOBSh3u18/wJBU9khOxkOG5Ic
GzXJjr0SPMYx2Da4CGjlYY+I2ffVsS7tzesvmE3qxAKQNX3kX8Bf9G50ENpjpSMGqCabqEJ7ME42
kvf7/rCX5ndSnZR4YlK9mBeODCWvYsVK/IvI4xJWCbWDPMo9rNY2l+0YkOsD2OMsTD+/mt22oula
63P/osYPovd7Il6BvML/r6l/WUSe5/8xM/NiYUGrrF5jpvWGbR6gphfBjBZVTlXAw7K2OT8GbJO5
CW4MVIFU9vy85QWa0LzCMFcPjoQPew+Dznb9s2e2W+3zIHyLQmnljH+EyU1GUdGbJEkXEKTpMBR1
POCpYQvbCw/dS/jkH/zqrOz1tdLa5Jvm3tnUTVL0kzAIGfLbVSvyuu19qfNhG6ZJ5cnjIJzc4LMg
7/21jWhNb54Ptqa9AcfJBMmdLZ0naGY71K1/efz23bCr7eUi2RfL/rXbXQ47er8uu4v9un1FgsF+
fQ03u99vEB06hJObt9/b57fvz+evv6EktJ9g1Dmenffz9nl0zv7215+XL9bh5XFwHgy7sY/w374/
fHr5Bcv8i/PpxdkeVxZoyeFPeZT/GcjM4ccZjX/GNBDvrD7Xdvmg2uNawmSa+HuTNbmSq+MUKWOg
tFmPDS8k9tEbnUDPWwsK/gZRH81wNRO3AxCft/BCkaiXEXSkF0kLbT37p1UD249A3w0/UYce1cCR
k37f5lvyckX3UI+lA4OoI0Zvpf6aIsDTCRkNYcoGzNf+vuOanOG9T5ttTVpgwFsJJY7riHTSPytQ
jMX5hbuT57KKZ5yn+3Shj4NQGv1LBGFfFNPdvxKxLxmgbRVR2SnA48a+XcCmi9S2yyxOVqzh2gtc
lT+Uxeb+JC143Unyk0gA0R1i1NmjVc8i4O2uSVD3aj9rjrwShC/tj5vfP8/HuAH5vHr6/XSdjn4C
zb+0NeoLBQPbePidG2+mtNGDL0ISQ/Vt9+omH+woP4jSHz+OiRr+BVSUitn1kOXbiW3rRivMgYlt
20S9mLkmHRS3W+k2X3L81CCoRDA+OAKsmRW/TduAIhdXdeTTPARF4APisaHygkB2ZPPqWuum/whR
nsZ1ZXGWMuoMxYglF4vjT+DI9pu5eftxeY6cyKmcbwI9sDzz7Pr49el92zvbX6ZztP95UPqVU/ex
93L2GbNjB5FJHfmK61+U6Ek00aqgBXMkkTnVm4pYBxt+UodwExuNbTTmo6T4+x4pC+lRMH/VUuZo
w49cfve9t66nUXPfhptGg6rLDxy8BB5oJfheuMBuZm12zMKk61pPF9igBdyD4iYEStjA1mHFX7O4
oIc8294/cQvO/8bgLM6JEq8SE5X5ocT37FvuphIfLdffCNnKFlwIFjGEHjkVJ5gx5qx2SlfJgd9E
SMWJ70ULJDPdKBJ8ctUmUZBC09618dv9of2tV85c7hRx0JnDk5fWp5k3UfUyDcssDi5K+U0y8exS
jR62L+9lAaJw1zpAT7a1hP6gB59VQXCa+nmUAQZ1a9xMC86TNi+JRq+pKATw6PaMV0EpVpnH2HtD
8qGRHKCMTPL/muFl2upXVmZ7p07FIa2Rtrq04Xd1H2r7xv9Sp1sos+/P69JKQiWBNfpYoK2ZxQtB
w5ukbobwUo90eZ0z7+i2KcSZ7Y808W2LflOHd899m0vn4trmLH5wdTcQEgGbFvEjTa9bdes1p8zX
HEQZ/ntTIGzpzUMQkFbo6cRchSp6MQS8ELPwItVOO2mOb0FqFuqzW5+E1bTQopvUZPIYsGhRldVn
A2vbVoKooMZaIm4FJBzbcKoNdm9Cvnc96RS0aK+ipKu/CP6uAGNR0hllBW99yJR33blof3eC8jP5
oT5VlVP2/6DwWwRfGwqNPcFPWB18/cGA96Y+hPL3UF2j31nyH4AEmS+ibp4OM/8R6GMzCmERXoKx
3lMIA8imJ0+JBFflWgV/6RRBqSOx5eijB3l0uzBuHUSxYMXhRQ5+kWAO19L0S/tap2QLQvBvmmz2
+6siGDQrYiksAlOhHQ/heCriJ7SHbDCJXY0ERf1fa09yikgn0WxPfZqAZ3Yvh0YFuxfyTpdUp2VI
ae0wPJIYXTk9izN3ZWV2F6u8iKgJdcycHlp2Upu/yNSvif0tTt+VkZmTY9JSXbKa8CJmf/rkpFkb
Kf0img++Htlm9h6udV8vxYpQH/+FcwD7//s+uzqnUqcMhHNMneRt/OgpFkPbUGE+Stc4aZe2+LWh
2cDqXqsQmsSQbHwStWorGdz/l8Codqm6ue97Fk1RhiJumlKoc6wiXcJ9IIwVp6kuN3L7ajUUegXH
Kr+Ewu/7ppae5fCBAd5TJk1x0t+3x0mExA/FTt5Ksqc9J0P6YJaiPWkBudGwjdxxo2gQGzum8DkI
1nDcC2uH7YmHm5hgogi9ta3GahcLMrZb5TXPH1KEBnDpawrhC7N5Y2Xmm3SvFywy+f6lMaXMzkGe
6uGTgmB1P+qvkXpYmdDpo2fhBkQ2oPqpZdOcNhcpG+RAjcmsB5cmlMVHN4qLjRgbkNznabP1xDje
al037nupgEw3N9xHowrCk68b7o7WqpQyZ5Z9GTpenrXRBCs7a+F0IpJE8h8fPb2vZo4GeTfJJRQm
/LK8fQXRBWn1X7Wa2H1CK7jibqSq/o6c+j/3J2VpTv5SNXF5TzDy+RII6JmrPZdp1+dvUZR8SiGE
U5S1KHbpfQMR+sQ4N0G7lHmaXJMrrw6NKL5AzjPsodYv7GYM0Rz1zgIgArn2CPgyG9WjhsgzX1O+
XRgmsoecof9NtTW/BVtFVpIiaeNLCdd91Dv6+4hg9f2p/FhF1idtxf9rZHY/RaNhCLXVxJdusIsB
mndVsOEcLezwn2wDd9jO3963uHB+MEiHLb2W0DPOsymhmAauSz/MpSzNaMtmEU+VKVlA5lL/myFV
xbOnJmvconOjpCdBH05U24BPuBxnbsnXRTcJoL24dHILjndveGcNEFqhG/tQWcmafMihT8ZoX4Gw
iWb6CVp664cUwdfHWsGYJ77nDdzXkmDLOYr2sNuYF8vYtNJ7g0BVItquITmRvlKUm++byb6G8ocO
KZAqk7y5td/rrtWnpRtfFDe2yWb3wEQi7d8YmdhXWEbI3efgjYTihxWBGL+UWmXr2te+rG1hVXB1
cShXVma3pDciZyFGQXIZqN90zF82cXdA3H1/T3541E1Txj9Az6fHB8s3mzK1q8KuluJLFEm7ykRs
0E8/0+Ckug/S0ZD2opYepMTcqUKNUkgF4x1S1GtHcf4c+fsRsB6CK5wYROdocEkqhbYxmVIQjOam
djewbDm1A/rdFo6ffv36k1w6kB33h750MiZlA8LTiXJiXkGmrOolZsxmyWr/FaY5Ep3sT3cnxdtM
XEP8LB6NST2HdzPJe66z23k2ItkXlXIa4ohSR75pCa9I+k1F8pikRBX1h8Dq7YI3yYjEQu7/SeA5
/hcjlnk2T8wlQLVm34AYi1uUaOJcRO4Qx+y4Vj3Co+1g0Hvs5pVrx1kfPNw3+qFLiMVFTYOHH1l9
OovnRRKYIEa3M7GqwcYiuN+z8UHus/dYdqwObg9Y/7sNjJ6K9UPUko091KhmUOJWtJWMyYf1nsro
gJ8mSUiTN9b086sAV2wyN/bBqr6YiiBuRVd0dBRDnXEYPRJUGkSYWVLt7w9+OqXXMQxkzoRkoFe5
rUnV/O2zvbIpaL7QR4oVvGT14G8qX5bA1cvjysXycXNNZuDe475UoP2Yw3jUciLkUjEDcUvd/a7z
wlEGaZfWwU7PoSnovhb1ox+0sGOeg+Jcx/WKT/yQCf470KsvmHteEG1aV5vBix7DVBNvhOGxjZ40
NX+nGta0kk15Me4T9IZ+9jQ10Nd7bHLIznS7lk+C+0B7jbL2TdMz7Gby/6YduGmJzwzQ2bPtno8Q
zCcNC94lUnYIsrDbR7EkHRWXBu3CKxV7DCsJUKtUw+ut6acoz+pNXQXyTkQZ9Vn1zalXt66741hL
o21FbuwIOaKYIpf3Jk/qL76m/hAa1OELKwi3vk8y7P4Gmkf2E0EN3099EaehyfOVRQy2iAc9rk+N
5DbbVBX1TcsNtA/7ENkINGQP9+19OK1/DQIIww3TisS+uT0l2uj7glAX9cmnfJUmr2b9KhMdteVr
W/a20X4vO+kgpN3e/VodOv+x0X7gvkbfWLmY/uaFrldv+hB4QCDjkKil4TtuP8Sz2tTssqo+Ie1x
8KRj3X1F9gfl78J3PC/YqgWUfu6j1aLNLaCv0j57/tZ9jpsfntbucu+UqvpDVr7Te+jzPzz6eNrq
MnzRBWnfrRF+fmiY//u1aH/yMbxU4BK6/do+IGdXx319IqVz7DPbalSokw17iBFZrN+8qEFb97dO
0wnp4aOSjtuq1jZobyT6ocuPSTmRrJ/9SnNSWGU165M29BOn6Qr85e+Ldz6r9Cr8BWgR2M81cMSy
rGF8jZtTbCT5aJedlr+k0iTKK49+A4bKEwN1E5d6bNmNZ/iP8hAHrl30iLqLAZVuk5ZZaAvVUg7e
ihwYta03qnkMC7dPt01SSucwaujxLNwwBRUlmMnPMfSAr+deE/4sCq3z4Mku81PPg+K7H5UiyVu5
DPuNmtbmuEuVSAEhMCZrZGzzGGNaIZV8F7c9PTn0UN6ukKoG0E5pZB0r2EtzN9ho7Z9U+l77A2Qi
T+Zap8T8tvlrDi4VlR5N+nL/uuwrzy+NQ6N7BuaAa7kFO3Wzs1nr+6f1w5jgOOcipD0PVC+OYhYk
6lIPFbWfCScvcE9J7LL7yqOhjY+RcFKjmreTK329b/KDQ8IkFUWJ6BNaCISybqfRHz2lpKIrnPTw
SK330NWnnidioH6+b2d+c3JXKyzINDIDpMNcTE9qvLaN2DnnyLHNFd/ycQzkg+gJIx7DqfKCvx1D
01uFoQ+8hISxtGOzfCiLI7pQ2zYfVoKfeRQ/XcvXlmYF0iTv0rKKde88mqMjC6NoC139S6jNlTrX
h902szNzP3FVtB6VIuyozROB5iZPvUfNS2gFDn/G5Vr5YLo5b7wIDo4gciL7I7qDrep2AodcjQwv
ZwLzJ4KZU+9u4FbRPvM2aKXd/X3wcYvfmpp+fnWOWiVTGr/BlB+7x+5VKbZuc4qS70R4RA8rm3vN
2CxiEKTMUClbMo1pcDQRG4EL384TjaZqsGDVaENien94Cwt3PZPzDKXuNSNkbFhUk09BRIXEdDcj
9Ac03/ren/u2Frb9ja3ZZmz1RlCj3PLOIsCMoHPU9inlpTHoKw+rhU1/Y2e2GfugMlo1xs6YvYMO
gPla3kn5yr74kL7haN1YmTkiYukeTgWsdMLXQDe/tm7yJXXlR/ktfinUjeAFr3JKD5w2NiggrvSl
f/ROt8ZnjnfMckspJZddaXy2ut9D8l++Vf4ObgL+0tpH5PqXsvFq1+uZ63bJKHjn2IK6oZe04FOj
y53jSWW+a4s8OxdNv5ZFXlo3SAVANQC3hLd05hbbRBiHLqj9cxeLnR2CbD8mxpByJYtrppYcCOmT
Kbgjg0K16/ZU63oZ8Cio/HOtFqGwhZuCaDarEnC/PKae4yrxSvgli6zfF2PRbF3Ra9c4BBeOw/Ra
QsCZxjeV1vvbb0hiXIs3BNHZ67rgmxJY4PUbt9tKfS04Q15WK4XQD0lVFhV5Xgv4Hl0/1B5mg86M
2Bp7q47OfYvsnuzC/UhqE31Er+y20RjtQ9d1Gj04y5Cu3T/6y7YB1dHlQaQA6uh2sEU1qNqoSdEZ
fuP4S2hl4n5QCtTfLCVyetDfcEVIwrawhG+11HWbosi8lbtwwbkSxpONJGuOksm8NlcbeSgLvRKd
M6stkl0/jtqnqi3BAZmWnxU7X1fF2FHSIg02bhD5ax08S/a5JtEQ4TPorJytd224qaCnY3gWBwXN
trCI91pTtZ9F2aMJhff5o+gL9d7QE3mtzWZhq9H8Qk13irgh1JqdrGIUBylqmgSOeMm7ZDC47a26
dDdpZu7aslD391d7yRyvXg4X3AYQkM822hA2cmWURXr2xhQ2Mp6zWdI4Ba6Y/qI1fdb/xdl57ciN
LN36iQjQm1uSVdVGVa2W1NJIN4Tc0Nukf/r/Yx/goItNFDEbGOyZDQGKymRmZJgVa72rIHKsmaFE
i5Tvs4xTLvv+xlcVvWw3QzSXF7W1fSvs3CEz74M4vkvVcx7OHrRCg2S7nWJ6uSI96fSaRa49dtbe
k7DxgZHOYLpokTghR1rtciqiNtLNurrUVJgqC1KBqDw5qf1QNWPnJUn3SZXiw+2tftf2Y/WvLBaw
vywU7+sqYrJUBoTa1ZemtO/68KdUP9f5Nyt4cpD1BTFgJO1dPH0O1T0W/g1vDR7eot6t8qVhQb3e
dnsqGTtXivqi6MW/rRUeEmNgsjTJdh7aLTsgKZaOBVxJAG6u7QxpkPaB7VSXNMVD6lluuubXIDPM
HTvL37OKKak2LJwgXBGN0dxrOwkNZ7Rmy/oyifiQN0ySU5czhvioZ180Yyde3ni/bSoczDqjKQxg
YLlBb85sGHeBxDw1pbAwL58VqShOIQyYO4HQ1pIo/znLzWcicp3DlKDcA8uJm0uleTAw39mTcqqT
8NyLl0HeQwhu3ENO4CKzzXO6POOrNXFQJWdwkM1Dh70TrsRY/MPUkQO2T8YpP5jVj2D+UCD9mls/
EmfvOL5fK9kgJAi0mJarsB6fkOWhnEwtqS5Zzwx1+EPWQmqQ9zwGvhNr7u1b9/7zXRtbvWZdWkpT
WqXVpWhRfmmA+O8RD72b62MgaeFC5cWEhJcvuDIhNXGbW72dXpCHO5YPyiM8S3+NO+GVQC5Bnvcu
ytv1Xrdu+UbXl2CxSj9CZ4KO3HfluVPbHBC0wKoiZ4cRCqmUoa9EBB9yq3q+vYfv7/W1qVX83CFq
uSgRppDniST2betTmu2hmfZsrMJkqUmkBkrRjGHIgpn6voozOP1z2zfLtv16ez0bB/Bq61YfjFbO
kFeyk17ysHbn8r7OOID2o6yV3mzvcGDt2VpdNcrtRhFbfCb5uTSPxvi1/YXYrpflewOVG1nO9Vda
fskbR2UAraiSHEtMNpazN8Ln4mTUFyct+hxFjV9Jn/Pkw0ATOwSiNih7QdPmSnlVgZgCttS01Rd0
2qCLaD5wIIfCK8LmWyKGozxFbhaS9Jcvt7/h+7SAchavGeeO8gJDoterba1pNkc5zS5Zjf7nuatO
euq3xp2UngPxrMt/bpvb3N239lb5vpWp5ZQb2IPm1JUPhf/06XflzoccxqUdU0tyvb7Zb0zpq+BE
nUXmNClDZG14kMvHPPp3bJFznTxIrpmNZqSzdR3Kw9XY75je+oQUCcHFLR+Q6bbrTU2bydZmDQR+
M0p+7Ib6xbapeRa/073Z/02n+dbU6l5EaW3pTYmpcf42MxGgoMar9segRBv+rkynk2b54TzAaFzB
zFN7cXA0xegK1Jpvb/c7FcPFfb/9Jat7EwX63Blmiee5ry/DofeheGz94dB9Kp6AaH0Pz8PH9gCv
OHJ+aeV6xeiB4r/9IzZP85uNX51m5H3qEAXf7KKH//B+zP/A8AbdVPcl/y0XOwWJPVurkxxkRGeD
XWUXKzwVUcUwCXCWY127+R84Zo1+j83kfZ9o2eBlLAikB7Nha/awhVolUKwuu8zScT4K5g+kXzlY
wXy+U+ZPUvdHe+jnc2yi85v7c3OYuqO5V4bcyGrxSOSSgKGMpSi9qmgJhOSnxGSH8xremtP4mP/D
EGpOv+LPPLrhXk1/2x7uCeUpvBS36foqNZKU5lab5chTNJrikuyPoVskyEh4YdIrS6HJqlu6ZF35
b07XAwUuWQbFWzdW/T88d0yeEDYuKfW7gUqRjGMr1xxwQxdHOb9TudNT9piXT2M27hzkrWf8ra3V
ZarlhFYG3u5CsygUL5n0UXJ2GlPLXVi7R2oNoAOWqINPer2zqWZWXSfwxE46+GiPU37wIxuqNJjZ
xu92sleA2rIHWSr7BwUfNJarQMtsZX0u+jq7BPM5XGQ3/5rmfdg/TuaPwbm77Qc2nxnkPiyo1TWg
6evENI5iu5xkCWPi65S4OVre0Jcl/QitteLKwM5C05Nq46DOv6e9UuXWSiFZ1Oj5wedNWfx6Z0ut
KeKoT/OLJEN+nkdnKTzmFnKSXepJ9gEl7dur3bK3JItAHggbjDWWpwk1LR6VkSHqWH4wpEewPV4Q
fAp13yrgnelg7bltcMv1wT603AO2Fv2R6wXqWS/XXa7nPOKVmbht8Px3ivjvr6H4Emp7GJqt5dmL
MAdnh/xxPRI7Wt0MX4qT4/cCN4Swxwyh+Sg8I6bSUXwuo2AnVX0HreDbUf9Eex6OSkYx10N8VhaC
jxJScZln4BUUKLtSu0z1i9Y9ttqX3hmeMzs4D5pbGdqBmRVP/RDSDAddWM09g8+GP8e/pfih+3Z7
318hS6s7yzwH80cgYBcOh9WddcJqDsIgKy92kdzHvfHYtPUvzan+GICfIZUcOHAGs+y6kE+1pHoN
iWjkhhHhq6KXx6AxPbmZP0rJiRr3zm/bCHp0C6wVhSA4sLjo14dCM5tBM0epvFjm3zGYnmY1cW30
KcrZD6VPBXQszbM5p37XR+4Y3Ol250lUn6X+fg4Q/KD+ffsHLfbWe4WyEl1TAyQm+3X9e5K80QNp
CPNLYAeeoTMaq1vFOR4S1a/Cz7dtba79ja2Vu276QjaDWV9iAV/qTjRCvZqNF5mfW3u81nvrWl2+
PIwzm3ImT4MWHTQGgdXPktwei2EnW916ejn+DLwBD6SIuh7sSagZ2aWDG2sG5HdSvQJIUaJ3Ca9O
KntdKvtRph1nRu2sfG/Of+P9wzYKoAAkaResOwWwJ0xJ3sf5Jewar4yt+3RqXpxdVrB3MK7lptsy
XWnqNw4cWitXraS9ZIlA5BcNIHsjxoMcDx+68HNn/cpCx29NdzZ1fwjiu1AMP3X9JduVFlzu7Pqc
whwnL9hvxpKtVbJQd402z0GBezP1zFPtEsVDx/x7+4BuPYg0jhcGabA9JnCU69sAUCaNjIaFxsW/
dhbe51F+MEbzz1SMDwZYVyu2PCMsPhiDcbZlX3Sjf/sXbB1bHkQeReCA+jsqWrXqDb3O6pxpO6y1
YHUQWAqZGRLhtOO/tw4PZxa6hmVYmFbT9VrVQuNjDe0C7pEV1+4cCY5lRz0owbRXit809fpKoB9N
+WgdDjOdYjIUupgqDmOI+uwkxIeYosGOe902tHxBJIVhmV2tiUy2bmNr4PtpOkzJL/EANjnd6Zdt
GWFoB8AmA/hQYa4yZo3pvbx0CCQkOEcPvaX+GZpSds3W3ENvbR16uskqZW4w0KDXrz9RkJeVXAVE
EI00UCx6LuNxZ8M2YhRjudUM4stooa2ljI2+t52xLotLM/dl8JCPLX2YgObNqZKmNriPJI1cWQom
J/ElOognHio5P9w+9BsbSiWadgVCV0sTcHXrYLGemqjtCxBan3SbqmbnOkgV3zayFRVABEnbWgG7
51A6ut7MvMwi26R9eIlz/5tz6N2/kGh7Hy8v3w7M/rtfOxcqiZ3Xdav2/dbourriVHauJzlGU9H4
8OGjQTKijzSV4tAk963jjT1cZIdAv6vSr038IEFYfHvdG3EhlCwqWSjwYlVeb25fZkwyaWlxAdFm
Hq04Cg4NozqQPjOJZWvVsTGRbpu1aq/wvvVqAJBiiHMZCAJmvbqMeTyWasT/XHi5qp+13A73Zjnq
HroIw33c2suJUpJTNcUjY9K16Q0OSIJYSfJnJgwlL9MKcfzvm0Gf1eKU4fn4YddnYES1MatQFrnU
Umo/NqWjHARx0YNa1fJDWDvhoRmqyTf0SP502/LWGWdoSFuUi+gzq8ufv6mXytHUw0JdVBfJmI9B
1d8ViTfV8um2lY0Ii67Rgrliw8keV65JdqJ5bOeyvHTBoa5/qv3dt8H4d7ccumWGSQFQhDhaiiyr
L0vXdhSl3LCNVcpXzBJCx1G+H2btqexnw6cIsTf0vuGo6CER5SzpDa5idXvnPBrzIi0r9JC0B6Vg
jBpir8w6l5riG9ldf5LR9Lm9mVuX963NNTKzqLQWoiH6tu3w2Q7Psfyjtz91mXyfU5XLtCcdEWmh
fpwBpubFlyYsT9VenX3jBVhaZ8vcEPzpPAHXx8ZRAqlhbrgir5o9afwhyr34VeVvWAVWiIRAKECD
mnhj/cbIQGrSoh5oTqd3SnKQQeVXJI2Hvv86ZF+VqXPD7EuWHva0QDciHaDjxAJUrfD96ynKfjLH
INDIHrtMFYdcb39qyKR4qRXLbl7ZlX/7Y26dH1htlpEzKs1EPdcbKUtp2eXTVBJYdXPtmrFcuSGc
vc9KT/+nd+7r1ETXqE9qBJEleSfW2nDCBK3EdeDgYQpfz5+VFLatJJZoQjqAw0XkoZuUZsdGuxuk
YnHFOyMGG8eGSWbiICZK0Btd4zq0YEp7rWroQ3bflK51kz1lrY0FUV1Vlil9hjsAgl1vZ5IBRulB
m10STW/uwgmC9dIYp49Cy9KLU6qgpiQ1hJE8tHZaXBuOdKlUIYRo04l8NwcwaOMg7GauLlDlUa9y
2g99N90l8//QysXXMIUJXgXM2XrAATR9pwxTStt/Hr0oNN1QO9w+klvZBjAJ4Kq0lJbu9Oo1gkwj
L1UHiEZYSA82TqafW6+2fDto3LAvP0WWgLXH6v2htt2gzY5tvidUv3VQVLI7lMAVkEfrud3J1EMk
sgFrBGlMG+2L6P7eXuSegVXO3wt7ZgYrqy+ieBzlb2MZ7Hnp5aitHBiA7wXiwz4S5KySU6OSIi0P
+FBFdiwQoL2H3Eb3S3GnHhnbUmrX3uufbDx/FqEU4RQFMJBTK4tFVOdJPIX1JV/IqiP5bMHWrh9K
DSLbnYBla/sYm1qGtDgoZB3X9yyfK9muSlFfSqtRDqWYZS/M4p0ezdZ6iE0UQAU66f36EJhyqpai
0uuLXjVeN6u+jFCFKRIXgqpnMuKdnGPD85PCAz/XVQu42xrlDoflaE992SACTfMrHB+sTj9peGg3
2lnYlq9g70icljLzuzYMRWWZrCZtLmli1wfdqZ+GtCvvinjnkG9t4KI2tqB2ltGg5Y19E9zNiASM
otMbgrvsOEjRRalOzC7S5q8+7RKZbxwJVI9IYUBYASxQVjfKrJooTcxMII1Xfp2d0SuSeqfpsWWC
KAvIDpxK1MpXwVaaD9NAjxDsmOihK7GC5NB32V6rY+Mc2IQ1rILCEpHHyv05Af4vUwBWqY392FuJ
K81QNJm538en205owxLBKmgZxu1emx3X30ei35ppzNBdoETx9fhPW36VoSfcJRN9v29g0RYlEKBi
lKnWUDFVyqtC7wFBm7NsP42GPfwIa8qbt1fzPpTBCu1N8DgU5fAL16uRYzUZlJBQpoj6D/pQFDCI
oC2pha1zHyQwIIyjXaESLKSD3U7O4bb193uJqyUmBaCMwwCUfW2dofKq5MUsL2KokJDJEuNZD6zM
D8qRGtloRTur3QAyLr6d8ipIDyqa60BxVCFHj/SqumhDCBx4llrlg5AT280UyfowiiJ5mgWhgN3k
wJRNEZj/mH2FhFPBDNnx9uLfX3Q+Lh6fX8RB4jNcLz428yEyA7K4WJm+wp/4QZO/o9XUidqzrD23
vJFAYw2mIgiG6WIQJl9ba0UaDejaLAhHtcx9Iar6Ox7GGFy9z9TnsSypbUtFDQVPIcX6P9Bc6eqH
gfnpyBvSBoZLrZdq1MJmq9p5dbdOwTKxDKwVF075+fqnCafPrbiWqwukP1P43CbPTew1w06st7Xd
iJ8BOwOfTTa72u6kCY2kzwNiPSHMuyksg5MRxMohSxPDl4L4M4xU6o7NzZVRD+UKA72310lfP8lF
oieEE20THWVJyhe1xAerTiqvNsXP2+fpfRi9FF/p2BN/Eahrqy+s5K1RFirGRDm5Sz/EgaARqdgp
SN0udQ5UvHce3y3nQbgOewqZF4539eFKwmdiAJyuSD+r8o9KOUTWgxbC0Cj0P4m55+Pfv8As8I25
1RccOuHIMF8BdUnaj0gl3Y3md1BFe5JmWwcF0qmF2tZmamJdy9aTsKqtgnyHPz4NWXgU43Qee/ID
NQNWn+yc/k1zvPcL1THTjeuaWjdKcVdNnH47VU5xBJZ8drq/s2b/kqffEbwit0/Jpgsk3cILgGyh
Vr4KOBfCwUbXlerSfEjTfztfPTa2n/4WHapWnvLyctvc1jejqbu0WWjqArC+vttp2kmiF3oF1pPB
agE6HmINZ9oj8d26aBCwQanFK8anW539KAxqx+omUg+UJQshV/5khN/HWf8s6ebX20vaQAUxXMzA
OiMOjNUw2nO9JkVYQSSlKsaow6KKdRcN5XFUPQYfY82bDVK86qhOXy3ns5zqSJURvA1PsnWe4uPt
n7J1dvAqjGQvApPvit1FO5ZaVtv1pZ4OqnkR8aNovljhnSHvGNp8Pt5aWp2a1MiCMoismsqva1pe
dyjd7LcRu4w/35ewgSOfKfx5j0VtoyHKVkNnQa2TvAwVheutjts5rQgf6suMEqxC0RdGx/usGe7l
wHAzR6EXOr4kVfYyV3tViQ2c38I9TjC5NPCofqzcTZPDTZclc33pAfiRXDCx09TntvmeW7pbJudM
+WSoP2UGzNvgMS0hec2ljyh87eQdG994mVYjPqPwTbCw+hlqnNX0iNj5nBlG5Zh76sBN1fyd0Gjj
ouLEQRIsjIILBuN6p9HhmLMokOpLp1qXFsBgrD6i1/rl9oFdvtd1fo2Te2Nl5Q6msp7VmLG3S5Jl
D6bpwRjqUns5tMXOgd1cDmUINoyWNgHP9XKGsIwNI66bi913B9nOIOJQ71tt/HN7PZtmLFM2GbuH
o3WddkhdWI/BzHoySXMY1VUBs9dZe4qoLew47o3HdskD/r+p5Zy8yQslGZ1a6GCbS9RzANKzkYRe
lEif4xaS2tpJ3LSGPynYa+ptr5DupAUVFDWy1UbGvRU0mpE0F4cgNbuLfwd7gNrNMwHekA4KZKAA
H64XZgQlYXcdLQlv4jJhcSiJfvXEOaTlzlXaskQfF804Mnic5rLWN1vY1UJMU9I0lxBkRZyZvpY+
MAR9rNu/t4/Flt9SGC+FnpOkijd2FRk5AinuMRyai1Iq3XNaTs1Rqab5V2Go7ampSkRmFP2xj635
OMvqQxuXewoKW25jgW++AhyABy178WatCRyrDTOOzQWCO9/M0Vkev4TSMZb0Y939D5ftra3V0TSl
POjytueynXrzr/1k9b9u7+fWh6PfhfQeWSrzhavnXSphPgzSubkU6UuYofTyA2xmoLzctrI4n7Vz
en1kGNskgF4PgYWZUQ1CU5oLrLRlddK077f//o0AndlYEFsqlDMwS688uekIyWxTghQo5PKniHV+
z6XyQU74f7Ud24eszWQX9dT/PqtOi5L2CPgC5uhY2/VZCHshjebAIFjWHSrnuxE922KnKbHlnd6a
WF2tps+6IjJk4oOMrkcBt5VMN7aYPulOe5Dlj5l8UOvT7f3cOuJLKY5czqKIvy5edYKKO39WX7hB
vdH7vf6jdty57zy9CXcoDDZvNDzcBLGkO8BBVvdJ7sNY6W2zuTSV+lOKZeXYW3boNbpR+0w0KUdF
g9mgzMPCFyGAty4bnJ//fb1oHgPgIE+m8bz6CU7ehxAiURlsxUMVOx9IYD6HcXxSQuWpNXfKdssH
W18GJi+pd6ITxNFZXbmEZknTx3GLuG+GQJYBm1UWKDtv2ta9fmtk5fpDUQCcVaP20iK+PiSn2fko
DW41/w9+H+F5Wp90l0CorMxITHZGQVcRsDujfFaV3Msn60Ekju5HpZb4tz/T1qIckLPmotGD0P3K
GwZtwdQHMs4XjkENNQm89a3SDH5m1HeB2bY75jY+FF3PpS/3indZV/XlxKKXnQXi0rQtZ8+0a49W
UAqCLtpT3trKAmjSO8xAcyhQ3l5nPlqQOlHTtRcrqioGL/4tEoDdcahr/jTOzqVlsuloz5J+l3Wy
dhRqXjwNkVUcozyywcFW/c6X3Vg8jQYIbhb+HFDRK7dTx/YkrDERvHLAzkLb1frON7UdR7N1+WnQ
MP29VFbIRNbPuTrWXdRE3cU8OfVDYB/i+rG1BI21+7Isj6oVc/Pv//MxwiYc1eTpZF5rBk5hWQmD
wll3gXjMpsd8ycqf//3oUFeUSWMRdSTNWjmUIshH3IzoX0PKzvhUKZqbdLL33xfy1srqPogsrLVm
bvrLMLvV9LVr/VL5ONApv21m4ygYxI8LtJSsnK90/cipYxJkbREPF7P8M0QPkeJp7e/bJjZu9iud
LtT7IPbstU+EC6WU6S0Ml3w+J/FLBaw6SNWDA1XzbUOvF2nlfSmHg76hNL8kZKuoW0zyCP26GC5d
Avx+iqoPTf2Nwjj8itqQMx3J0A1las25K3PlU2NBcfG9D71ORZDo12D+mM2nskjcmg/a6NQpPmbF
k9m/mLHpxQMosTa9M5P6+fav3toeYH+0kRABRDxj9aPjHEaMOVCGixUnfuH4SNS4wniJzXjn3G4b
4tDC3LxUcleB1DRlVWZa3XARVX6CDaevtU9hXH6cwizdMbWcmncfgnQY2kkquDB1X5+qcZbHMU21
4TKdwuR+MI0TVdTEHNxmd977fXiIJh/30ICdhIbmOpyJ+2wc5QQOArMHJ8N70T4mfhz9rpV/K+nf
259Kf7csCCQQX1g+FZ3ndairobA+0/shDzdGd8SHj3vkA++vIzq44KtsSpuUUdeHoZlrMxT5Uo3O
GtWniOYOOvKliv5fxS45a0zoIS8FkyPwivVzm4jZJPhLqI9kZuvKkQB+bJ/kGF7ENPfmTL4MT32a
7cSDGxtIVchYmhbMBhIXXp+LYLQyMU8krYpen2ES/KE4xY4T2KjUAudY5FG1ZRffcbmMsrDNNCbk
7KCR8bNZsbzSyp/MNsp8p4ZBFqWyxk8bOlVqZAt/nHMvgDJj5wpsLfUVUMsYDE+gs7rWXZVVdilT
SkEF/ZBKxUEPft0+jcvfcH3J6NsyE0cRnLMPCvB6M2mcBH0kKHFVVeXmsZbTr+gpdDXBudKV1g9t
/d9ABdMp1ztv0/vrTShPY2xZGMWNtciO1BsGdT6rucRhdmdQWDGjc7iA19Lwg6Z/vr3M924L7B2c
LXCO0u6koHK9TFUHEc2obH+ZADfeVxpKEKodJX7UttO9pZXyzofbWBzbCcQRjCOhi7GK1pBKKJW8
L7FXtndgxr5VAaQ/EspCrj71D3qqH28v8L0HY4FvDK5OSpNOeVipdX8pHOtOZWYrqn0LdNXMCU0D
9cQ02em2xdWW8tiDgSOhJaGGwuJdlqLooTaMtijPdaLAQ2qOxb0xZLanK8n8mLXGXsN65dVe7VEJ
Zj5G4flnruP6EyITaRuBXFZniwk/neZpTIG/tn7cXtUazPVqBvZOZjeXki9Yv2szli7sjMYhZhJm
U5BhNB5gxoXtPakqb7YG7Xc7ZemnfoCbUpkm6zFQ9NFXi2F4mOIg30kFV+do+TWAhUBVIjZE1LMu
DTsV/cpYVcVZ0idxVOb4pbCSL6YB+YoT5vq9FEDtdXsHNvaZ5xZUAB0x9nldsShyESL+qImzxglm
+FiKoMaNBsKcOdo5Qmss/+vyeAGpEiMgwDuy2my9zDVYmlWUmiIltY7o+QRgbzsGWJ00lgjyYzOF
21Q0zbeoTHv7ICmIc7ilJoW/A6RX/+lELz2n3dTYbt7NDWSxSFprMJ9nZXNo4P5iSrso5Mhlwrja
qbusm1Gvvx7tLG1Rg+W9fReTDrwbVm2Lc6Nk1eCmYVLfhdac+2VpoUYo+kGiPxEWR9GZ5SmVRvkn
kMdWdaOulo5SnUB9J0vdQxIjD60H0FX3VdDsfM51AvX6K5c+ysKKRsVm/T3TdI6mqLDE2YLXA+KL
pHkWUgg4bMxmL7Sz+iiJLvMMM3Jo85hI/SGyuPOhX2/Nm2eGH7EkydQzXqdoSa2ub1U5BbB5Ugw7
z0GKZGOuBkboq+O8DAgH1kieVcbiK/c76I4RYMPu2IANbd1iGsNfQx9oAMyGtiYyU/r6yc4nw2sM
I3mAlKUI6ZfYU0UOOkIDbEeRWfyKp7FvvQJCevKEPtS+wKNLqCVrwTwfsrELBHxho/zlv14dBdwQ
HHwaFcwFnny9yiaeJzMdpvZcqkp5KBqhMJZM6tAbzm6Zewm01zvKu0J8jAem+7Ha0a5eklRZxhYs
5H4QZiqKBiJBCdAJbL8Mg+BltEoglFI03TVax0VQ5+9oMSc7B2wxtP4heAsIXBYCcWiorhcdlk1c
SQbnq7RGB8mc+EtgZuldMcSUehK0YxPx3x7X18NEQZpZ10UaGV3ka4uW0I0m1ef2bM4VTNgWYVc7
67D6w4h84JwNJ6Bw7f3tb7sKlP6fUXCOJAcmTBDrOkTch6h+Jkp7RpmzeaZtGENrVJS+VXfTgWhQ
nDol0k/RNEVeMJvF/2KecJt7vMynrpERMhRKedfxuc0KFWbdyIfviC0oSGbof9Jc5PemLgkv7RvV
oza7hzZZN2SX1dNOIVbjRVzQ6Ku0z5Bpd9uB1J9NWcSfM1MgiaTL8NXao3mKYVQ8aGM8Hcau7LyQ
6P0o2lryCHM+aQB/vLZWa78shvCb1bd73blV6PP628jUQaEC2VOpz14fB7kbGc1ShuochlQe7JYp
jl63PLITxa0p3D3bNNI+Vpmj7USw719K3kgKwozVMvf2jrmOXlLV0xpszj3ifqPbhIJhT0cyO/kU
6Fz8nSPwPuBiHghiSQphFLX5FNfrnK0uGhLmSM4lAIjnTGfmSzfF5NlGxXRHWhnxt9tHfvkLVzeb
MQs846u8BoSi1wbjMImSOXaas6Qm81FaDh61771u2eayluIRtRbqtuvhZ5o2AzC0UJy7MTBzr1V6
rUk9ylaV9DEOsplITwq0Yd7JIjfM0gyHrn0hnoJNZrWbZjyDAVwWp04/FAMYGuDvXILHJ2x3UqyN
80kYZSynE7jhO5Fkq1KchmxSnGtE4trM8CyzPZiI2HbgtSqrPIlijw1gI4olKKHCQBOGITWKJ9ef
rhqaIu27rj/jmZxvoZF9G82sPFRZbviRgWCcM2qZ1xO2uik6Zh71MBqjsW4gQ9kHe9SLGwcJPRSG
lEml8dfr6ckxKatAQEN9ZpxX/xSN4XzMerFXjd/w0JQG4eZEMRmE5Hrou6LBUMex2p9TPX/qnOCY
WrI/SbATzfdlA6WYpX0Z9GgnQt84R1SNmFQG4clurx3zqMxFYQ1Nf27CrncjADlKm/+QRXRX63e3
7+NGuMxoxMJbhi4Ub+2aAzEvycJFYPRnWWnjz1ogdeZdLiW94yVtkDyZSVd8SgO7ctxIw0/7ciXA
jbZNnf/RQj09DnJpuSnP2FNYxeNHit/f61Qod8S44r5JJeVjryHRevtXb20QGp2UVBHnWcYTro9i
CD6sG6twOLdMxQyG04M66X9qY115VZOdbhvbuGtUOhd9DGLypZx3bawyBy1viuWdGpvem5rZcrMs
+9OG6o+ob31RAcrU2724b8sqFFGMozJHYpDxX1tNOrOzuioezo1pfBb5h7n+3WenNCAOaQ8Goha3
F7lx0PFZS8ntdeJvnRTaQ1JJY1sOZ9Gbd2NoQS36tYCXtUoPjlacij8BinO3Ta7bT8sjS6Pi9b2j
CUvZ73qJ9sTETypnw9mabbhv8sm+7zMT2RPIck+tLvcnyGjLuzCeUj837H+IM9uDQq3TzZ3oZEz2
3hz4xrFaHkHc3PLPO/S8gvZFmORiOCP9lDzCj9qeJirTJxXHcC9l894Ez5Y9CF0BdXD/eBOXM/AG
1DF3oyJ1PPNnRZ/9EpS8y837GWrlP8Si7X+/M6AbiWYoyS3As9WBylunNZFDHM9dmHyvKeE487+V
Mb2EZr0Dk34lolo98tTewKTShCLjXxMwJjxCiezE3Xky1ekLfJovnUi+y3Vf+XIyz4+hmjl+1GjW
F+ZUSi8bRPOEqFd6sOQ4Rj46NpLcnarir9mZU83MglN9FizsGFDBdaMkUN2kTMcT7CnqcaDqsHPj
1/0aTiZvHE26ZbKALGQdP4hSsuxGpMM50a0ExgGpy+5JHezPYagd075P7sK8bZ6z2A7vIguCZkUF
dT6YBZlunFvHKtJG6C5NzW/pmpyaOnGOnWO0d2VfTOinKS3adGbgypn9KcoTyY+cjjyHSTYvxwv5
aZU9xH0P+rRv93gwNr4OGuT0WmyiL/AWawzvyDyX0+TtcK5TNN0AFsWfk16EX2J6bodh6JvcjYT2
wmjx5LWzNhwLaxoP6tQkft8N86GbgIeOom8foNAOHmwclNfQ4Do5RmieiskI3EKOEaTTavmQdKW+
c5Dfv/z8/oW4eyHZwGctIfSbW9PIatoFhjGcg7kKGF+VKliakBS97Z3e302sEEDy6OMWYcG/tmIz
Uy6nBb5Ab6XWL1Jl/hCq5XDMLLn3rbFTd1b13t9TjgfgstQICWfW80GKKTQxz9F4NvNe9VLbGj5A
YDW7eqT1BystI79t7RKZA2OPhnHLMmxTVFGAkYMvW8V1aQ9HclDhhcRYBadYDV+SGcrWoTdggJbV
6UPbaqdKjHv17PdPDg0XbRkQpnajMvB9vcNm3pmSPTTzuW9PRGA+DEHjs2GKB0U6TZUn9ljQlqLB
tVda7MFP8lqINOzlz9+cG4um0lQk8XwequGkxrGrKUj2hc+1ontzsUfvsbk6OiDIKBGi8MpdW5u6
ZcONbj7D7tD5jVOD43AkjZtuOK4yWRcJAKU/1UvVyTTnndO0cXoppDOItGTXlBFXax2pzQBGZG8H
9TiN90l07psf9v9khCyLUW8IptYwvrbSsrKYYMxslPaHUHI/zn4M5t8IdbPbd3Hjy7EaBwoyCPLB
NawCBQbXLGWQxXxm3CdqnuTkYnQvcjp5MITdtrSR5Cw4TxbD7i/4XPX6s0VjIJly5kznsCF30cAb
H+LIT1JPUITQvfZb22ZuowKMNPwd08s9W53PRfYbSDinZpkTvDYdBGXfquE8n+m09h5lunbweIPs
I6fFeHTGqHYlI6Y4Z0S5P1kQJEV1H++kHusu5fL0wY9EKcxkD4itV34v07tmFBa/olB97VvwhcqH
b7qqb7seCOXbS976rm9trSLrUHSRXevY6uLZ1zN3pqqjPBhZ5PHG7HzZDS9HmkyZiNom92FN8Tgr
ozqOpS6fqbt8oAFgD8R1Bv/WIP1r/1GrZieifl/Joa6Cb1sg3mzpGlxF7X0s03pSzrGR3UtkDV8Q
no7dqpD2wJrvtxFLSMwg0gpcg093fXDMKqqEGALlLKCyVZ/t+k9vPsgt3awp3NnFrUXhrKkZ/h9n
57XjNpat4SciwBxuSYpSBanKdjneEHa7zJwzn/58rMFBlyhBhHtm0G1gAC/tzR3WXusPZHW0clYZ
q1wrtWGlkXzE57B9yGszxPxGULyubIXvtxfH5TWP28z/rkLaDBe+zG0l1UagTcox7vNyR7enc8bZ
3BrQ5UEJzozaOgnfsunXrJDRyPNMHET52PXqJxnvDbG27AjP+zrdcjhZPsP5/iYURwo8LV5ZwIHP
PxMvC12fIkM+oqL2rIiuJD5isuIFk7hHaGFfU7WB7b5Rkrr8YAtkkacdRUVQtebqGkL3aUistleQ
sPeRNKWZIWBP0aODubEyrrzmiLSo4XIRkAqvoTV5PQdpnDG8Um+lo9a3P/oWMl+X66WXFcGzpOLq
WgmIN/UGzkmJVM02x09oz3P1VEXtXwqkcZDRxAB+Q4+TzIZK4Pl0U+rrB8UXlWOZ5HadvSr+l9sL
9EoB+61NsuTQTPGFjYqpBbU5N5KCO6MYx7bUKQ2qJj6q4erE+SU2cv0lqqIhd3ln8K5RtDoFSQyC
rnWaSOjG3dC1o+CEslaETiqG6D5ZXZttbKQr3TqkbXnPLL5V0HXWPAmrGsMyHnXlaJSNaqdJauy7
pO4fisCq3Akih6PNrHpF8TH8rMxfndBNG8vwyjZDZIwlSHtpaemsjqhBS4xuqDv1GJs/lW6R0zrk
VuZlvrxx6l7ZZOgh4WnKpkY8YF3OmnzsseKuUdHhn4C29Diopoag23WZFntNLONdWY2pJ6RtuO9H
ZVPd+/LU4rVAWRYdmiXvWqtsBUIZ11I/qkcISw9qEdmxGD9PbXMYxeghSBAwUO7U6GckRfQRUODW
JDx5n3v83m4vziv7HtgZaRnpDFSfNTjF8LWxo/KgHjmuYYhImY2pywNE8pfbca592MWHbHk8LHjN
Vb5kiUlbx3KpHS0EsK1m3k+YgAx9gEb9RqSrI3oXaXV8ylFtFoFZaMekrgHTfY2y6L4Rf94ezuVV
ynsSwjUdGHowZLbnh0ZdljSR21E7olCO2+owDg5OoZ8R2kFToIPhNkld/R8+FRIuwJ41wMEXSFc1
9xvuEVM7jgPl3WEygH6YqeqVbbXli3Tla9F7odPIwxYS5rrlloaK3vAP9RiU5bNugacLxUet/l2h
rX17Ii/TLXXJERAIoTy/EIbPJ3Iqo9AqcM49Yrp0Lxj3pRK5oYiqvPRLqV9z2bsd7kpRg3gUndCA
pE9K6PN4QO76smsn7Zhps9i5PZmDzJKXpr3UzWPtjFVoPQSI8X4zsxwh85am5N4Qcqj7k1qhCDRI
k3aqJCsS7V7HxdVJNWUxdIIOiAqX1oa/VTkLweEb6VDYQjCLj5NhlLqtxEb06/ZorrxCGA0ZOEMi
B6f4vBqNL+l4gMvaEccluYpsw5/sVEj2JSRoU3RiCRMV8akDJD8No83IN77elVfAclZTLyQ6f1gX
C1WF7Gsp7ByNIHbUwv84pHDcmq9KGJ/ar4Z4n3WD3bZeGspbGL5r1xUVUb4jOTMn+Lr5P1YJgDuU
oY7y+DOaNQfc4I+keUaYl1YhrHMldnR5LKGf729P+5W7g1cVBWAA5+TTazRYlizcA63Sj34P1MYf
g34XZq1wyHsLgwhZLHZmbUrYrpQj+ul0u3a341854XRKpqSGC+AaaMv5V69QMSa/6slFUTR2g7FI
XQ0AsVNFSrPx8nobyyoZ5W5ADhKJCchk6wKBH86aMoVka/Ec75CtdWPrexX5TwmQTV9xprCBr4kt
XtB7ev0SqIvM+GHKD6V2KoPXdNpbYWRLyI43FFFQT6WY4hktGhXK3e1JubYclioGdUpg1Cg2LUf2
u7KNb1A9UvRUOarSd7+K3KqxftOJdE35cak5dGXv1aNyaJItQdArWKylw/hGOMYSgKlaRZ4LwYxJ
nMhog4OsBHvfP/DVvpnl6PgpsLBHsUoPaqLtDaV1/e4QRu3Bz0ev1sJDGuofb8/E5d20/BwyTW51
ftRbOvpuIiLYqVmYTjpchd1gusLpJE9fiy0rhKtR2EvUP2h2XVZXjWTWQuRgjzgzF045I8KfxLW6
4/HKWwXUL5UQ86+v9kUxGRDmYjnHGb56pExKbJa+H6HY2czD3m/80o1lObOzfooPtyfxco8vulXk
6iKyaTxhV1lELZa6XreqThZhOWWqoE3TOENWnOZR8cyg492nk120z7fDXl68hFUgBCzZLzt8tbXL
UAtBsun6Uchfpvo5HP9JA+qtW7fu1dG9C7O6N2QhTycxMPWjEhcedf5XCbyKkndP8QBthEwUsUJ3
EDZYW1uDW+1QNm6edaQAR+7V5DAaR+Pe3GqJX1mWTCBq9uSs0BzWLaU+7OrK0BF1reqlcBPqwUM4
ltVdmuaZawpluzNLtDNvf7XLA3n5av8GXX21Npx1I0yQqexhI7q0iSjH98W3oPLb3e1IV045QkHd
4N1MDfCiXJy3/qQNCesyt35GWI8Y1oGTyZFT8ZDLD0l934eHsNxaL1cH+C6qfH7CVWWvAWInKoc5
oGFy3d4OtlAxyzF5ftUsQ1v4ynw5zvDVLJaSLoRBpul0NlxpPmxaVl0fxL9//2rR66UKYqnn7+eJ
Z6ftSyB90f0tWZ+tIKs1Lqd1kwvdsrNGya0N3fZj7bFU//opwFSBx6NHKwGBX1fyAivWEaSzOHyt
INg1VA+dLst/U/3rvdsL7upHIdsgwWTZ8WQ9//JBX46VLITGMdYAVupSXDklYI3/EAVtxaXbSPEB
Ev55FLMS62RREjoOuVTcmYNEA9gkf7s9lsu3BlK2NOzJ/BcYo7JaYIk+AzT2W/OYixna6VklOqmV
mrh7Wc09UjuzPRTVrxS5m400+VpgIKN0UZcL2VpXNXAmmSZBHM2jP8x4l+mZ7sEpzDAUjubdGBvp
QWrlZq8lebG7PeS1VxzVrYVdhhQZKQGp0Vq0SFEGEOjCYB618mUWv+Ai7GXRcJgzNBmjHyOI3EQ6
qJqw67X7fqnr0CCF7m7H6mRbTXGAYHRvIogVidG90Sygxs0+83Jrr/Y9HjZvKRu1VZTxzj9+kKVx
aUQC+75N41ckXMqXThB9Eje/elIFtXDMSklcyijqvtRniqEYhSDGGTpIFgquGSqdV0mD9kQfVHTq
WDU/x9aggwXVK7eThF9jNicfI1EYNlbtlVsUTgj6mTx+eAatTb/LrlTNdOJUNGbJiSfNFXO36L+G
4t1c/NNWz5L2/fbXvLIZyUhIgWjWQc5Y44CnaLLKyc9RlNKEbielxg+/BVR3O8gVUANvcbb64jXN
PllLChtVX6AW6+vHdKqOhbXLjAcK+S0+JnYy24EVevP0S/df8zi0s/ApgGjktw+BflJou0n54EXm
8NDwHKrtZNjV5ktnHir5sWggh+6SkIZqr9cbedObEdZqETEpoEiAHsIKXIucCyqtDZ9T8SjOUsHa
Tmv/k6TX1kvU6m3mjIki7uXO6DMM2FQ2uCqHVgA2OJ/+dGoE87Kizzd7yJVFwBrCqvju11YU2Ibs
i0h9G2kOynlADio0Erl15QzJpFDL2n/GWZsxORuSSHGlZFb/iQFwhK6sRLnoNOThDVqkfg9hr2i7
dCdoKKO6ZRh3GTjTeLH2ySfrh1Y1hmlrQlYdFz/qBECvj4qAnGpod7SlPKc0hKfmnpzR/4gVovRN
DROfEkQjU78otETqOMt8wbC7VEpiB1lUa5+ag/o1mJV6sK1Rqz+3YSbGdt03+dcUX5jWDpoi4NGi
WR1CmEGZuGA3AXT4shA4ghVxOTbZ1HTuNKCHd6/3Bu/LuqZIu9O6Qo/2KDrp5V3TNt0PsRckeSeg
aKPudW2qfhTUwr/rQZ/lHlPkB47R5fNwwErWUOx0lrVyh55q/knsaBVtnLdvnNn3qwHCLlU52sCg
9GlnrFFqdNEUQeBgwRY0nltbT4I6tf0GtLIjy7E02klHJVVBQmm0BYEWrRpa6bMh4E5sh7M1PRQV
fF9xNmVP6YG82VIvDb+tOg2+ZFnRbPRS1zkrxA1MYFBY4EZfOIKrxCRqDKudG4HCXiSW+0JCg1Uq
x9i1it5/iAa53fmh+LeJ8v+CAoyleIQDtLF64Ii1FIlFH+nHKTl0X8xCdediJzVeG/1tuWKJhKQx
lztXETyg1fBqMYRRp5S8aSzF9kP9i1V1d9SF/vJ1QTeco5F3E9zZhU+9yiGyqFRLMRMpBwlsWM2V
fXTGhr2ibFFALopeSySOGK4T3qIwgVfZcJqX/tz3rXac4t9j0zwpcbUf+scoz+y2155GU9mL+Yc2
sX4mw5ZK5frOITaQM0Cmy1phpKvYWmXNwuyT+fnTIjcWe3Ra7TzX7o24tiUonhJCfd1G4rR8ofPt
dB50tVYU8FpJClHwqIQ/w/SzgPVd9LdvqGVgrH6mFe1Q/rCKkVp6kwAG1I9dFdthG7s1nJIAk5mN
222dbRAHmSfgpJRBqCGsgRtdF/qSXEvmUSpyc582JkRx0OMOtDTJk7tWdoNUDxykPxrgMOb8rdGb
0jN761tiyN3DlA3ScfLJlNIaaeBJa5WjoGPNKLRJfKf2qOv7Wq57vhRuqRivzRJhYaKDRUcYdTt0
Flh754lSNGOOqDaxf4zSwFaSObdDIfvcB6In+o++ua/UB6s2HHFRKPGFx2Gqd3k5AbLrnDJzNeGT
MQS7OpDsGkxIbG79votqNOVfyoToMvLTwCzJq9/X1kkgUk/3j5L0GvIR48qTmg/JTq0CNxdnfHEo
hincbVLzWNRbX3adHC3RAfthBLQUbrQ1BF9uMfxRmtQ/ZlDe7CISRDv09Y0M7OoYEd2kd7DswQun
AEEKjRJJYfKMofqjGAAOYvngvwq+owjHyG9etGDwtEDyEB3GN3cL7b1+XjJI7EcUrMmoTCFGvnrC
hIVM84dU9miquR2ImSdCJG/grNzeJVthVke2ovthYPaTcJSjyW61vVD+lrCtux3kopaxDGbhLuCC
wGuWpPN8PTcpzhGJbwnH2kz28tDbiO3qA/AD7XvdIwyeNr5jlq2TTunGjXvBZlhCL05KPAShBcC5
Pg+dxa0AASUOTr6ELp/hCqpxILqmP/tSi3Rybc+K9itV+k9C1z7jwPrPgL5xq5KijfdyrlPAfo5S
x5w+3p6Ti+T77YcB66KAz+TQIz7/YSEl8kSvsuDUNzvkR3DvcBREgKrCS7U7A647NKEg/5hhMo5P
QIv+o1x8XEyEcGFzpewggcrt4s9xsbOsj13tyXG+K8dDHPfUoWsnKu/NRt0ws7u8k3gu8MjkVmQu
LxRMgKPFii+X/GbBm8BzE4nWVxch6RgbjikydaUJkQqi9O3ZuryXlsCLXA5pBe3r9WSFsarB4A5O
ViSfBmOwJ8QkMGXcJVl497eh3vq8iLDJlPgB3p5/l1QyAinFavhU+abptkbsNao074L8B0QP769j
MSIgvhAul0rwqkeZUrmQMnVOscYClkB/7xDk/j29voV7ubHgLr8dKirvYq1K6oaclhWkJqzOp3Rh
sPuDW0yTayFF4OWh+S0W1NkLxSS6C8S4OfyHgVoka+CJac+sE9/KZzlRuUhPQvwoBp5ePKZ15Frd
VhfrSsYGoncplkmQNkD1rc4zqtl1ZmVxduJt5nQBOr7151L9Q+FhN9PpTXt7CPdVLrhaYWykpZfX
koZnxBtdZnlTr3W+FXNMfavFHJdf1n5C1Fd6yLRE+XB7JtcVJh48qOjz5oEpg2jwmgVUIbVhGiMO
slrvR/cjHToHeG0JoGiUIwYnKp8z6og42de1v7Fcr8Ve9JLZf/j/0JFcbQ3UsfJRwPDURyxwwP5L
rRInFNCpQbIqkZUPpVJ++/vhAiamrMXaWQykzkNWUicLVqdgWou7cjSzZpW9EX9jnr2kaaEif7kd
7/KFBmaFjisEHvY/Ivvn8Ux5KnJl1LJT3kN8p+wxhIHglsU45M/1WMTy3krMuT6ANkrM37djX1tA
i9wVVrKsXiqI57HbqUirpplxrc3gEc5TS/dUUXP376MsIFQoRhwIUCbOo8h4m4FJEjEab/OMs02U
nqxSmjbKkVfSJ7ArAGvhKgI65644DxNkg5glrZ+d6CzahhY67QB1qj+IcAjCcPQELdi1uh1m5ifB
746puZXZXEmi4f4A7iVJXXSH16tVNGgxWNqEvSs0DVvU49arjOwkGtlPWet8D9Gl0E4Kg+NobH0n
V+efRtUe4lqcPB8LiX3epi+Ig2VOwmPMXjCKTtDK3c5QMtWLaL3+/c0DOoYSPA910N5rDmM143Gf
ILFzai3BQxjqaeSGb+rnelOR+dpdgMA92xhKG9DM1RqoRCuxKnWZmtrTpftmH+yi4T6G1bfDm/b2
eltO3PMnpQbDwlz4wejLgGM4XwhwqeROFPvsJHd+8gXnYN/FZXR8HlJLZeVp8sbKu7aDeS2zh5EO
klFXPI9ndIqV6xm7SExfLSuxwf5kXObDfR5sORW/OYBejA34Ls813rIXegk6ypeg1QXmEbu+D0mP
gI0cSOJBC6zsMYSv7/YtdDYxE+qdlQmc0qjouuDN4n2s14WnKJn1SKYfOwCOFccYot5Ng1r4kAUB
ZHupMQ+T1Rpu04TaQ6BVyZ727VNQlcJOjfNyP8RKcC8qA3D8tupfVTOceJ4WqYPfZoXMqlLfTXLD
Q7cwTI+qng91Mmk37vZrtwIlONjtnCeksqsP3KfgWSkp4s0ozK8k/y+h6NuSlHjsIUdtAmcSwfT+
h0VF63fh0aDYua6PZ4Lpy/VY5yeUAh5qacLo51EN86PRfr8d6HI1cYJxHvPWhJzK+j1fTUnbRgLW
QFhskzRhCZ9JqdtyeCSz8ZT188vtaJf7kksdqVc4QpR8UP05j+bPvCktvcxPiv5PbxwWhlBW2/Xw
Rw3SB7DqH3FLvx3xDWN+voQJiX4Y4AcwstjYnIcMxjYaRAkzFC3E/QzI8tQWdiJE1u8WMaTZLqDX
8lBTrLpwqDnAIRhwYntSwrH4KiaF9llGnGiyjb6cO9sodKWzSzFR7uY2l78XnV9+skKt+hmAIuld
McsCaJBaqf1ocPT0VACcGwO69sGgBoC6ecOrrK+3PsgrcHFDfhJaOFylaFMPB6c2vSTm4GhdvKVK
eu2T8Yqj18cU8p/VcTOGQZPw9CoAU+h3E9zsY5BPXoq/bOiLB0tJoHluec1e7jgOTXChSLHhGcGe
O/9mU6/jJT4F+UlHMqy0vFz/UZnFPbCEJgx3Fo/p24vkSlZNwIV1DndlAW+usmozkyMDhDaW7KLQ
0otAH+BbBkD/PhhK/zN8F7N3MiUxP4WgzXVytJRy6NgXyMOF2gjm+fbvuTp+xDzYIFC/oBecj3+e
U4s6f5VzpSSJo8Z0CcO8x1CxT3JaiFbxIVBR98IO19qIvJxl691CTZbXCpaOSx58HrmjSyKKCRvU
HFW31wUnSfZKKP71M5tpJtGnEcXUca+cR/GlEYdAf8pPg3RATcFO4489rZ6hmB1DHOCFJDvKGhuA
/MvscwmKcgZyR0Ch1gUn2Ur6VJxmzp4BnRL1idfxRuZ5bfKQKlz4jzDbqW2eD6vKA8sPrMU+HpGI
gtwvOaabrf9r+19Z0NoADIAGrp/UoeFLCjlbfgrwQE7gWFTCx9H/5INECuaPt9fhZWqzKCSgWbSQ
KHjCr3LcNhgrZRoVpkxJd3OvkuB2jpLPO7lvthQDl2++XnngwVDh4vm47MPV5EVT3YaLIX0iFA9+
8EksP4uqrQb4uJDa/JzMH421pep2bUmATmMRwgHEVmMVE9pxAxoSg3A6mb7XGNrsxoiDeLdn8Up1
kMIgYohsKWQPyNnPhzb10AsVuSlOUljirkLX+DnMK8efXvIDZvBuaWp2spVBXFuM8DrZwpBPuG5X
R1qvtIkxy/CnVeOhzF5S7b4Wt6oR186p9zFWdwN1nLwPewzkm3hCuPZuLiHDoymOfJwCoXFjNV5b
+e+jLb/mHRoUmdzaUOoAWzMt3XWJ7ORGaSvll7hpD5qyZbVybW0ArwEshEo8d8NqM4tDF8dCz/tO
0wCLxC15HvLsWx24KzsMfhziwRZJCnC61ZjSUaraOU/KU6Dn+a6ZDaUC+t7J+2nMokOOPNXGJF4Z
FmPidQzBEO7KmpI3W3Fa5mlXnrAkCb2AvreN2s9f2kXT36EfBXx4eTeYoBhWG2s0zSieTPxU1FH2
n/oOqSazFAx3Y2NdWRELlx4SP8o4RFqFEQC1JzgVLK4qVGWHl3IMHxPxRa0HHrjlc0rnuVWmu+Xf
aHDtFNRNQuxrcKCwi6z3KOW7fqhulMnegGRnJxlVRqo51Pv4UVDhV9+Ud2evNYz51Bvd+D2dkih2
yhimsztManFoKyUSnY62QOwqUSK4fazpe1WBQudKXVZpNlbwxs8EbMTPdvJxBgmqVrZZhXXjTPGk
fkBOrIajUFvhzsduyNipbTiMTlXDYib5rFoIEogG/xY6WQ08ATK57tD4HF7jzhxHL9X9oftY5Ho7
HOqyThS7Qr+osY3BkqNdYPRL5TL3E/4YTDp4ihLR3Y0vtxx5F3NEiY1yN4v+wqxLTqxysMpQJ4ut
lDs9K+98MaPq3QziXQ6q0THm1pjsKAwb2W5qNEh6S1yMBYfo0cRUYEO/5TIB5NZe2EhAbgDWUTY5
P1twb+ItCurmxGdq7SJV7oqsdRVrL6UK8rXBPeLV3gzZK0jiD/PgbyREF4f1W3iKXTwvQcSuhY6j
PJXMzkj109AEXl7pEu+UyAn9ItrIdC9O7CUQVYPFz5PO21pXoKriLu7nUj8VZg4YBs2ZtOYFkdl1
C+m+fRz8jT26EdBYbVGrshRgXoV+gulhd+h5WmgCN6UraaptJK+C9WVjZS05yWplcaGDwAZyzmW7
bjtFphG2g8juAxje7zipigclUv/MHbwOyASYN0bFrL40FYyFPlcKrxwGfS8szj+3f8m1bwpqm4/K
WUic1ZLCblvt8c0CTFZLbmftVWlHsW7je14PAvSFj0pSu04tSNAyHVFJ/dQCbGzocNIT59zf2K5b
UVavgsyiZBP4OVGa+5aippHvVW0jAbxcKCx9CuE0Cql38MfzHYjAK9oOhaqcfCijcAFl6eAnd2ib
OUr6RYrMjXX51pE5XyfsNOgldFGW3bAufIQijj21FqsnUqjMAQc8o0w9aeIuiz7IyfOkfhflLyIl
alHNnZa6Vd1PHk7Wx0CFPpRu3ZjXhv/u56yfRK0ejErQ8HMU5VH1kfnUH1vrSyt7Y/ww5Bs9lsuM
FJgSSQcwgsXugtk+n2zWfhIbmmBgAS7qj2OSG3ZQAof0yeY80Kb1Sc4C7gKulA+9Vk5Oheu5d3t/
XGQi/AY8mNA4oQuIoN2qMCMrYQIy1DBOKfcjnS43yb79fQQ6ANzBYNGQAFvm/F3CaC5SVtbcmKdS
FFQnYbO7YlpuucNc+XKUKICXUo9Bo2l9pDZF0xWY3XKkdoMnKK8AgB+F6KjeYXzp8kz/62OFiggd
FIAbQN2UtaZPH2Hc2gsJ02aK95pMCT3Hr1Ut9C1H2stNT5ePhwv/BDkLhvZ89jBiLiUZUwMcg/uH
vGkj+vPRB8m3NnbiRQoM9v99nPXGlxsaFSJxkmG2TZRQkugLYORdueWffeWSXyIBOaH5wJ/eWjrv
1kPEEjf7RYgo51DwzK5RbDEIUrsDi+z6qS/c9e3sHxAlRtnMHwWv63KN4yc3d7cX5oWOAs9pFRs9
3heasiThq1tRRGhSMAIfw9tJsAds17LsSyjv8kx98aGbVntjdqtyfIq1/FM5ji/0BxfAa5pUG7/k
orq3MMO4LJfUg0NwTYrQgwpEbCNbJ94o9JOlvLmrUmM4TEqe7Ei8e8invuRVbWDc+ZMs3d2eiGvh
IYKj/MsXUSgznK+xUK/K2MoJLwwWkqpB45YGaWAeG3jJW3czYuN6jnettjHsi4fDG66KI5DC5oJA
W51/TV2IWoxqyan7WSU2CBT/YVTtbKPidHV0zOn/R1ldmxGbPwqWKOIH0emfu8997NAnea22+jTL
VlzdZcDE/g20HLXvFjZCP62azQRSCptS4Zf09fZnupwumgM8gylgALFF2uf874+5mKF7aN1JnZ78
6JtGUTKaX838ztc2Hk+XU6ZSn0PaBugbYkxr4J0/CQkKYvV4mi3kdIUOH5XREfyvlFirQaX2KTho
Z2+kN5cnEEEX5BZ+d5jAr0kt06CEgxbI40nSPoIXI/tA5f8516eNZO3KNPIWXmLhWYRG4/L/v/tM
TSdiixUa46mCfYnaj92ZOTR9oPnSJymqNhKqt0PkfFWo1LYodFLwpD+9brcjn+UntCqmU+9ymn43
K3s0OcOdSrU71U50B10ae//986fua70X7tMfoPDbfeSFo12+jq/lh/I+d7ZefpdLlR/FQkIWhTrf
RVmlDMSu8Yd4OkFQehxAdJQCxlT5ltT6tammdgmfR6VTcvGeG824FmhNTqemgb0+PIch2P3cbtHe
/nvpgOW9/z7Y6gbrTAgYGLdMJ2MOWZ6OWNSuJQZHJc3+5OrPunnshfKxKA+RsLGirs0mSceiobHA
/9Y0YlEQ1d5P2ukU6neRIdzlia2DQPrr3Q+W4t8gq90/5wUcYrGaTlRv94Ya2ekwPXSPQbibha3v
dmUrgr7mf9TDFt73KmUb4TVaRlLPJyUG9Bp9VxrZEcVfhrKRdFzJgNHNIAvAcwS0FjCR871YG+y7
XO/mk1BDjzD25jexhc/mFuT4yIvv8nQjb7sEjCCo/T7i6q5LBjlBI4SIRjd7plp87J5nxNgc6lF4
J4/F42iWh3y05X4j8tsjcHUQLOr6YP2R3r18JMLF6SJRHubTt2/HyPaOHx4K+8dTZD9ZdmZXdmQf
R5cU3w6dygl2d8kuWf5gh96vX5Xd2JINV2r3/PHr40vxzTHtfvfdtz+H9mTLdr3nAb0Pd9S17ciV
7Q8HtptruJ929sf94+P9nw8Pof3n95/bK/KN33hrRKubtbbM0WgGRqTZhf3kPTz0nrybdgCIHcvD
HuUBmMuTtfMfddf60Tyitqk50VP7wTkM9j3Qd/ug2BuX/fXv+26WV5dwnNSjrgfLb3ry82xXl/uM
UpZHbV9PftYfgOU188etFGP5S1cTgbORupBa0RG4yN9QnR+mSsIiLo6piUfCLimTjSv5bc+tY6BG
AY8ZWB40kdXAoJmKia8V4kmyC+cXpkL8F18/J7W/fv4Z2qJ9Uj9ufN8rxwDMwH9DLufeu5syi9R+
HixCqsp33UkOqSs4rZ05L9+WBfsDHQ678bJvClN8cv6YJ+UOvJ6t7zpkG0UPfQ69sLlbZO/7sKWp
eiVDOftpq8NemuIkMiR+mpgqO00oefbh+h7VbUOeEu2aKTopDbopqrhxDF+dE2DJOD0p0D7W6CmJ
rr80KbV4MvruuS8OeXbXmL8Stft+e/IvB/hm4ggXdDke8QE4n3tgl/VUx4F0QvW3aR+tsrezEsdv
d5J7J5eUndH8vh3xymEMl1lRsIThjIRetdrO2aymrZTo0gl1NnXO7LiRHDn+M6RoeOUPenef9MMd
MtPPG3GXoZyv7IVDDUeHKvQikbla2YrWmbybNemUPwrmYVYlCvLYr0z/oK4PA7bNP1V6vpOM3e24
l8nJEpb8B8AYzbl1ay5OO87qzpROccPLI3lIhB8tHsvRUyRsVEAuaxPnkVYZZ1/KrRSPBt+yje3u
pxi8yOKXvErc8N5HmfP2sK5/RrBwZEOglmCwna8csTdadMwZVzPt5ieLTAHNGF/DajSWUAH1kcL6
HXDN3g57bYzMFw1qWscqz+rzqJGF9pqm5vLJNOB0Wl7YPhtY5/pOF/0UxI0JvTZGlii998URBI2c
1clUi1Eyx2YhnzIYmMPgRo2tQqqszF3GTVodhT6xU2y0bo/xcu8vfP9FtYjCqMIVfj7Gsg31aY5T
+VSJR3CmXdLs8ukl6IaNfPLKXBJnGR4ZEV3j1eFW+akSVXotn8ayccziZ4gnYRyVoO848C3tHtuV
2wO7sDSjAnIWcfX10nzsZ81o+HpFYicp1h+FnfffANYIilON1b4XXLWx8Ac1bCp9thBacEXcgj+2
4z+NVj341r7N7KHCt4ll1kTGPg/0fSobjqZAcgm927/46goA5clxsQhLsurOv0URZ3Knd5V8KgUv
9qkexLWbewDSpQpl08r2DWj+W1q+V2pXqMCQqlIj4agEGnUeNZykElRLz7oLtd/4lDmjFe1ExS15
I4u/ebziIVDbnYFEfWYdbg95+btXxyRXAqud9hgEhzUfVdLqYe7qTiYpNzUkhJrCm/002ZjYK/cO
lm8kqGigoXdjre6doa5mMwt9VkKcf/LH+VTNilNEnSvoOdIIIp9ToRrebBzG12Z2UaCmJAcEks+5
+p56WA+1QKX8VPT/IE06EGES8Lq3FbJi045yW3ltBNm9PadXwy56U2/bDMSQvPqgfSWXTS3Qf4Cj
PdVeI0zuqGe2Od7p0rcyKT/rgidHj8hNbmSq1z7n+8ir27aAQpEYSaCdirGq4f8PZC4tLmS3B3jt
c3INoBSCyxveuKtpVdJIyWM/1E6xTwc+gbjf/pmqOwFzhKDvd8OHKjb2t0Ne25rAXRb1QIscDVTP
+ZyKs0aXmC17Chpb3LXTJxnd2SreD8VnMTW8YU5saSOHuJxMHo8kc0s5ftGbXU3mhAqCgJfLfErl
WNl1XaTfNYJR390e2bUoYFFIjRaxx4sdOIXqrBRhOZ/kmfx+irCGQzT+bw2myEe4RimZ0FyA37HO
/Gof+4ekquaTLsyZZ0aIdZmjEm2cJpd32XmU1cIvMksH7MI7qccv/NHAH22H5SvZvWwKd5avDhtz
dyUe9yYlJ1AicCXXgNnRmuXUTxLp5MeK/qPQrMmTepP0QPPD2gZVFG9s7SUFOD8uyWPflE3/l9Gu
DrLFArTmWUbSBUwGkoXfhhAu0XEUiqrtN7bZso3Og6HYb2I5DaWabbZuB4X5CFIU78pTnYm2MfFq
H3mXxx+14HU2H5R4Y4tdTuZ5uNWuHithyCyw4UAcY0dLJ4cN5zTa5/rvARnngZbj5d0LUKbzpLaB
aABfK/5Jy/QxjOLZ7mRbNkJbMB4EQVuko7sn1f8+YMJ2e78tWcfFrC79EKQseGqthXwMs9SthDz3
lMGf/z0Fd/r3Mn1NEI28HedyX1NZW8hf0K/hYq3XZtpEYSXg5Xqa6+BXBj+Gi87PNm64y/VIEKie
YCF4vVOBPp9KCUfR0Swy82SlWeQA7GVM9JqhBrXDfxnPu1CrbE7PclMvEaKifWzmtqGW+S4a0aL+
D7P2LspqEQ7BHP8faWe2GzeybO0nIsB5uCVr1MSSJXm6ISy3zXme+fTnow7wHxWrUITx975ooI3t
qExGRkZGrFiry0cWZHrprmkmZG/XaOKuOcDnPVu4HzT/ddb5fJjU2GRCkTkpSIDWeDX1BF6m6O32
gq6dqk/Wlu3AmQ4o1z22TdKSeme1Xrvxp+ZltPyHuBqnFX+40hjAIehZw1NBWfCCblad6irslNJ8
GsdsI8OP6DX1Y21JWzEyN1N3ZzXtHg3Uoyq3jngXj4kdttJeytufVuR9L77EnfHHij1bmfaKxOOH
VmEQS26q6PbobQwoz/CC/cgwTq7aXdyRkn65vWGXn2f2Y5lyFIkFN+LiDpmqEL550HRwWA4T2Fnu
dnnTDBvVO2aquRZjr5T2TIM7kR4leSkP9oVbq0NSWBpDHyTf3yLrwAR6miPPJdhBBTlu2I6ONzR/
FeEUpLLdpsI/E0IwVTyTA5PUkGrQ0Dk/wbUwQ86FQnnqYJvd0CNXbDUS17BhV9InJi5MbJE7zOz5
i1zGLwWBGb1QfyqVws5qRI+3vPmMr+jQVq+9mwXVSpi99Hv6YLDJmbCYQKf+MX72KchbORNfvlcB
keqQhhDM8luRUnQS4x9CaXUrae8llRKwfJ4WsE7QeWcXF2FDbWMItUIdzGEsb8tsorMvZ3uAX7xv
Lfkd8GSE5LkJyVKXHFOPc9E08V6jF+aFR0UuFIhSkupOlbrxbqy099sufQWQxNQAYjhkXqBnySfP
P7LZSgzVeYHx5JvSfS/oD1XjvcCgYOfWV5lnEJrsG71uD16d7OApTtUHTbmrJXMrda68hh7/yFvP
b8D518yDwiDgZ5TQ+a/phaG3PA+Yifx1ILEwoUL4YUGe7jBqqrXv4W+pd6yT0R5u78LFwYY6EVgW
+83tCkXMIu62eizXcIlZT1OXbcfgO9L2jpCfjOkV+uvbpi7d/dzWMuqWwDhpx2BLgVzvq/e3cod8
U28CeV+a9tqI0excZ/s5G2Nsi3Y/yBNQH+f7yRCFmmZRgzFF39b5CyoYtoDoekJvJf++VkC/OFgL
a4srX5E6vyB6W0+Z/rcZa5sJTxgRfswqwLc38SK3wBACp4z0znP7+O35sqRKH4XECrynRB/tkmtY
Dn5a7RoL2rXlzFUvLLBzmDm3ovd+hPZE6D0Z8ia2NkDx0+DeLFaSl6sOAToWVNUHB/YS8l+xvD4x
MDOBNnieDk1l+6kT0dLqEsd/+fedo6IHwAqEOKiKhaeLUatGhRB5PEsq6HU2UvaupCsxZd79hdMx
pM56wFjPI12L97DM/IcuFr7wpOlpvem1XLCVXk6Pt1fywVFwYWYGh8iQJYHjWXyeJkrUuA0S4cl7
q07SqyrR9HLaP5Nvj+PuTv+idVsGguG1X7E7//yFXRC+VP0+0MwQjCzcwtAqIVNE4UmsHiI6/KOm
2XX8E/nrrsls1dvIBQA8acXlL0MUb0iTQM0Dm0GKJTs7unZCqBWK7zLlbnfTf1ZT2137bkjfkSpb
sXUZNei/UPMlYLC5+Mr5Csuoi2IhmwK3z/4MofRqto9i3G5A40HnqG76NW3kD+Dn+ZZii2oY/2+A
8EwAnhtsq6CuJkS7XJX4lNa/WicWXTTXGMKCWGV6aLTfPaSUbfuFaSlEaZkeEZp7uMb24dwm+o7s
klFAY25xYCq6KGsEPVc2H9gjBZ45G+O9u3C1aZx0zwr70DW9h7jwKZBpO6H+U3jfESxdiQcXjLNk
XFR48Ssm+zk+y/G3TqPF7CHj4WbdS5T98Pq3aXwYIYz29HrbS3j0f6Vgh7w/GEjPfmeVK0PHqX7r
CgWqqUm0FURomnm+wl9DZF+ebLJB/H6m4uXGUBeOITZMXI2pErlSCFy6zqicJ4NnrZywC80EdgAX
R+aGTgcQ82Wtexo9Cr2QoLiazGFumk0ixsf5FVlAzucLpyYvj20hboxv3pDbVFLkAAQKONvUp3WX
fGMe2hF4X4zFdox2zQeYe4BPSduk4dq5nAPmwnVBjs/SHTAjwDm1yJ9AbXpGMIqx2wZOnb2oebUr
Zz0H/b2V+4OXIve0EviuOCP4Wx6iNJ7oxy5nG4JMlpLJMGO3su6C6lVqT6F/19QPgPJX4sDlC4S+
z/wPYEVEbEkkzs8lbOIlJM9e5gZ5twM2bYfxaFestJc1u/ArlyICbuht4vGr5GWP5dD982LZW8gP
aEGB2maK5PwXtGFsFL1Xak+CYDnhCNiihs6Mroec7M0VxMrlxkLbO/e7mKOa3wWLT+nrY1zJZsi9
lWnNLkwFwCaDJj94ucQkl1qrrtquCoRcNwrrJhkASIoLaeokmNLQjIWnsJCQA1GD3nQyy5e2UwLy
Xxzr2mkYZ/p6+xK7jPCA4Ki1Aq3gOF+cMCnXO6mQB4EKkFlNTlaEmu7wfDcrInxee3Y9ehbd01Cs
xS14r3RNhfeKa0FmyswTRURQwAgKnX9Y6lOpKvUTv8Dzg9weEhhgAP4GDxmtAafLOKhdkmYbATpf
O0tjeGP16kAqK++1Bja02/txmVCaADCRTgCvSBty+UjrgzDLDFNM3EAcpG0myIODTSABRbuWP1wx
RdGU8VhAB9S8lzNfWU+Fuwqs2K0HRdnEM7Z0qBh1K4dxjSDwkquHNcFqBdAaPQCC6ux8n166uQDI
NGyj1C3Qj2yYKTPLGgbZyunudXIV4oY8vHGOHwgi3bjJKuPQJOm+qHeGlttVNezGtHyvmRqWV87a
5Utv1sQht4D1jtT3YsclpUuCoElTV/QsxLC56qV9N6Ybr2AO5qdUtY6h7RSUC5t9Y9wnqfDPXxzW
O3MeR0UBiviyOOxEV7WRcyN1PfFOzVTOXLJJ11pDF4ebARPIUuGwMWeV84/U/9P++2rLGUD8irxG
vQtU2WnrZwtamlZz6UDvbvvw5UNiYW2xJE0V2tYf/dydzO5olr0tesdi2LxF8J1CYKM9ycpapniZ
hM82IYSaH0h8RGNhk3Ss7qyhyt0atho7kLp8G8nZM3Omvyp1rHdcVuF91IUwzLfpuFHGOrqDAAJG
ZtHKN4UXCb+CTFjrW1/bd6rosHDBfwdtyeLe8jtlbMZuzF06Z3hRaDAk3nQGMw/Rz6BPyu2krlNi
yhyms0yAreA5AokqBTOS9IXRyoz0uq/13M16BJq0WpWPvsqseNmnPqWs2j+Yvs/tJQjCRo9T7x4V
+x+5ZJTHvmzMvyvOMKekF7+GMsoM2oLSdfl4Fc2+Z+BRzl3txTgo91FBWcnu7OGvApe7HR7zxmb2
cg1Ie9lfnjeBxeuU82hNflTDPnl8IUIUb5Rq7g5Tfigl3fafq7HY1F1tW0gxxvpdayFmtkGw7vaC
r37y+X0EX4yI4tbiPrHCEWKTyS9csW3e6naMtl4JC4asTeo+ykQDYtQpe79t8yKUs1jYFznhFELN
i/lZTQAzJ0xT7oZUhhnCipAYLVrBqZgA2942dZF5z6ZoMAPDI/fjEXIeyfVprMm1pMI1vJ+K/KZb
b7f//ouEYPH3L86xJASankVq4crGxvsaNehY2FXpZMkeR7ltaj4HC89kOm4eAOKVSbtt8aUS1NIj
LzEKN/5bHItTHNvmpmyd9jVQ/z8tzd/vkzP2EvpgiaUUrma5hnnMu00TO0P9ZXwRtI3UrMTfKx54
tq75RH6yFsqT3ifzutTkRQu3kvYc/PLT19UCxJVPNQ/+kSFxo8//PrdTIiQXa+bIp0LWHs7d/m9J
xiT6L1CROvFQbm5/riued2ZuXvanZZmWMJIEYm5CUTZ6bdegDNfcAdQeMBpoC0jClPO/3xJMMwsp
/buJXNlC/aqPd7H31yuPUuno6EN3cLHcXtFl7kFZg+c8L0zKe1CmL0zC1Ng1foyzM7o8FY8hkjzw
Kj1QbP7Pe4VKJDePEQwEawM/13YS9SQYNyn1wYe5MCtTtGTgEAcxs/tA8LcqYna3V7ZmYf7zT9+q
DkQI40wsMFEobNPYh3NspIh/28o1B/xfIiBQG2Rvi1hBtgSsRcEKXJPSa6IelZoZwUM07tt25UzN
vryMFbTCdQjbyZ8oSZ0vSI+S0YrDvHR9fRdAOZ88y2lmD8YKyPnavn02s/gyHax3eV3PZnCEJrsL
5MPtLbtmgNErJkvgUELHet7STx9maPSx4MFTuqZZO1L6mK3n+vNWLLaKEwQaw+QVCdpoERYSxFY1
6lSVa7R3SKEwa6Uf+01Miq8YOzE8SfKhG51hOxys+i0M1K1sR7HdO1W70aQdbZV0bejqysc7+0XL
yJFFZVoPBg0OoTmIsTj7op0Ffzvxn/sB1MmgXWD5cEsw17nwe1/ISfQko3aHXWS+Jf1DsdYzvBLc
zywsrpIobRtkTLCg9KMjdn918z4kn5UiH+ma59vOMv9diy/JcCrPclqUcCMuJacGUU/KIi0at0Vg
xaHWGPBuiJJDEoGh+HdTOCVTnJAN0Q5dpBW93pE5BnXjTr3kqPKjFFF4GPe3jVzxA6go5kycrj+H
eOH82B3NyWgaN4UcO05hw4njX0Y+3pV9sZIFXpYV5oqpNcsYUa2ijrqITVFfE2JRoXAR6rqX6v1o
4Pzqi2K8GIwepmq0i6EB9wT1UAv6PkjWuJwv1wq/ANV5hgABdcJxeX7QVaipERMpa5cfAh73TyK/
esJmQLD+9p5e+gjvZpC5H5SsuPzCH1HhCCMUn2tXEpCiyHIIueW9kK9VAC9DPcg8FkT1b1ZaX5L9
Nig1yFk3NW6mRnYvvebRUZ+cUUEfYswY6TzeXtUVc1TAGBsFT88/yz7s0ChK08dKQ0KtfxXaHSC9
rnbE9rVyplJca8Venml4+f7P2kUndgDuG0RS45Z//WdI/Y1g99YlyVq2MX/y8+N8bmbhkhIE1GiG
jI2rZ7/HiKlY474qf0iIXXqbMCTV8FS7if67vZNX/FBBZoNaFv/iTMxr/3Th9Hk9WEKqNq66h0no
S/uwBh66TNtY1ScDi0MNY6fVxhEGIA1zdEey9Y2yzzfh7vY6rvj5mZn5Z3xahxcnVVqhiuyGiOSq
3f1ci/KKlcN0xRFmDDYvZQhZmAJfrEVK0qIYc69xkwL6DMhmegqgXga6/9kzipXofuXLzCIraE6C
QaH8szDWdNR5zbBv3THK/pvgW4oAxVWTtNH6tTfxlUQXMrQPWC0Iork6cb57zSjqverLrRsc/afi
2P0W79CY3jd38UPz1/verezjlQrUub1FVBJTTxgiUWrdZtccyTxe1WOxZV7tCL/tP/vF2crmXf7k
F1IvRkWjiFhS3yy/fJ+s+Ofg/zseheoROC9q5BS4qNUuzLSanuSkMa3bR49e5GqK/1JpW0G406u/
eg91j0/L0ZIO0ZRCKp9/yfzD7XV+TPYsogel25kCmvsTPbbFL5hEDw7sNm9dy0wgArZ7UbED/17O
d552mqbNlGROZdhjAAn2qaEGV1gPa7jU2SVv/YZFMJHl3BunoWu5BSjVNg+tkjyYTX2oq5LpmOnH
JK7py1w59jAx6BTTQOVwESxiZt7KdQ9au3Xl8RCMf7IisIt8t7K1VwLzmZHF46LL4M8346F1k/6+
M0BYSs6gQQYjflGGfeIfK/1b+HLb5vy1LnYS0C0+BSDsIknP5SjVU3hocdvQUVDnRNwv++Zpa+2V
q3YgF4ZHkmokUN/z4zHpVpAmutK6YWT96pFQNAPhPY2+jeoag9TVGINoxv8ztYgx7WQkPajp1i12
pAXNpjHtotrl+a7t7SDZMB5UNZvhx5r0yZVMj6OpK/PIDkBVFF0WS+wiaRILlmhF+UMYPzZtti0h
7KCVswFPs+0n2uH8BqnzIFsb3sSsdm9/zHllFx/z0y9Y+I9QD5UeIp7qJl11iuTmTQvWvuPVc/DJ
xOI7tpFp9RmQKhethW0tBbbVPaj6yjo+EvBbC1l8wrQtRxghsaIcwp81DPf/vQeSHW5liOZLOwWI
dN8dEsrHVFG/05KvD8Wf/D0bHJ35CTQu6QEPTvRnFYeytsGL60TxgjD3W1xrlLNNJ22Nfm1/r3sv
tJmMuAHoRbfh3Isk+AENROEQbpdtNWbEfAg21fG3POzazo5+xUf5y22nuXoyPxmc//zTxRUqsB2F
+rymu+Q47ESnV1bedJddv/nS+mRiEa7bPhTRRLbmK0N9TcrH0IfyxUFwsGjuKN0ftUS/y0JHZS6K
Wamn2NQefN23taE+igV9fbWzVWG0NYQfzX6l0nIlbTz7bYvsJynJ53qT5ZfboikpTzzrz1L8xvyk
PeinsZJXXhRXwwRoX0ouBoAVSVz4dlDHba0Ifue2zRdxBBhjhY9eOCO05Mdp+JJRuJ+oAaZiva80
8TAExRrpx7UvTv4ArJW5DpKWxZNQh/tt1OWpd4W+shV/X8u9rVS/1TVllmuxYpZqRR6GgSNtiSPM
aiiAYkvqyVIos1Baf5/KcSXtupYJIOYI8wtMSTOP37n3KuioVLIRDW45ldtIfDDk7dCchsHbFMN2
TUj5mq8wFszYKY80WmqL+JpareDJejq4Qtw5fRDtNeZziehlk913kWGXsMSL4+b2+bz2FvhsdBFx
K4E2fJLGA6+1P0G8MwwwVd/1/MjD7bahjz7HIuqSVCJSNqMJgX4uPLPvYNTPdSwZue9UYe1kZnVo
xeaV8fmNF7+r2Y+sscuwdkNGX1Hl3uvSjyL8lQvdTz009xMkbnqVbQcpcQrF25UI7LYvTYmwjpiu
ZfZXnBiMOMUAkDiGcfGSkLQgQNOHb5GKhzbf6N+RiPSHrTUmTpq8N9v0d8gM/B846wbvd1Da3Uph
Z96M5WZ9tr+I03BgDzWgM3whko+lIbyYQ76Was/Oe2EDvhGR8EmDallBNapQSrSyHNyJSwCF0p+m
8qRrzWOau8Fk2jXzXnn7F7j81pi0tQ2enXlpHFL4uWENXJtq3PnJSlqtVRWvH92ktXpHNseDiIIq
k+SK9yqE3buoQF7lN8I+LOVyG4joYbdGtBkmqV/ZhytnXIPUCbg4VXfq/IsbqhN49TRpxC9RxR9l
/ke02hPKxE4vMPn2U7TWBiSuxC3QjnTp6Y1Q9lm+viFA1tS+6UZaj4Uj+cNBLbad0TtDkNhTADGq
fwe0byx+peq3qrTc6lfre3dJtMZcdjkKwZKBeyNvMHclLzRHzKw2E7+eRrfJ3AguuDawZeXe6Pam
sR2bXWdY+wIOKhjIj/NMrxjuRLhppT+Z5q94+7Vbi+FRcCP00FGuEhehrzNlw2/FcXTr/L4tyK2K
jdXZE8DLJ7nbGo+T+d3w1xh3rrkgfRu6B+TzQAYWZ8wTphFSyHRyC2RZB5SDgxatHJSeJloFgCtN
CoyyHfuTXSAG7xnWWkHuyhdgAGPmaUOklS+wrOPrYT5UhqZMbhl9g9f0of7FFt2XkVU6ZQ9TlFc4
gugUo824TCUc/BaaKP+/Lsv+C+L32+H5MuDAOkj9GNZTvgMjs+fn0VRGFM5lcXLbATitXk5HmEXW
OoKXUfXcyCJTk+JMC5B/mNykucthbirocG1XybCvWQGrDnEEXDNc2osrLeh6TamaSnS1yHdyQ7Yh
uPmbdK//vmGMOvPdwAhzX89h5VNia0boh2pCKbr6ON73shHaSmo+37ZxpcDE2Du3Ju9N5ras5bkQ
KiCUzESKbtDeecMBkbVQeGyip8Sr6eQqG8XynUBdGwu+5gvo6dGhBkg318PPlyYXEUI9HlaRwRxt
OCnjrQFQfCVvv/aZIImF7IJpsZmv8dxKEBtaQmQS3Zy/v4q9PfC9FwS9fxVBuL29j1cX9MnUYkGT
lSVik2iiK6nTthsfkTNYWcyahfnPP3sD+sdKWapYEEeghWVuW0qykttfXhzUUD6A8nSu8LlFYh1E
oWxUWirOmJgYMT+xfMylaWUhVxBNs5X/HWNmGnKZFYR5l7aFwenJOqjqLN5Era3cyZvsrnnMfhYr
5i73jZKUSkkDTioQP0ucjxHUncSiZNdHl6Gp9gmqxLe//eWu8VeTZ1DRBG0BDPX8y1i1INRRnSiu
OIHVS6ptz4RfCj7rtplLbyaT4sE1N7y5wZYNiKGiRJs3k+qOBQw74rFhumnS7sJ4DU97xRCxgHmj
mT+CZ8kihhpCKnd9LKlu1pS7SA9PhWf+VWpmSZr02+01Xfk4POIQhIMilkGVZbeU91uWIptiuNyU
diD+LAikty1c8TYAbGCiaR/S+0VM4PzrNKOqZVOTm64BTi99aMrxufYkonZv2XXUZgyBCL+0sAdx
MTxa6Aet/IDL3QSdQgRi3GWORcsOXMgY5DCpoeUG9WPbiqh7POoVJbxwBf+7YmfZexvGzq+DLrBc
IYgcL4zsDqyvbB275P32jl5ms/OC0P5kN2mnL7PLYRTlauxiyy2sx1G+o1BgexDuttkvyZeODKR/
uW3vct53do/5Ac6QBjNixuIL5rqWxRDsCK4WNPDdyodauhPz/lSZIkPanQMRDnxhzIw/WtPzlAR2
LfxX9AqJDOwxQGjDf0/rzn/Q/Ck+hWLLbGQjEU3BlZ/LxBa+a4199BrHf83uusfqUdjd3oArGw6a
CwYeuvBIYiw3XIFffG6OBycjFzaT8CtulUMllNvQQ1ilB4K3CuW+8CUMMdFISkDqiP7qXEf4tEBT
631P9stZ7OPFGhFQEXxKzp0h/O1RTr+9uuu25pjG0wiHks9tNVVbpYHZ60+tqY13YV2/mTVqgVVZ
GbtIU5KVzZyD19mrcKZ0YUgArDx5Ma+Bc3NVgSZuU2mw4XebokVSQN93Vfei6t5XvYvXrF0UXOZZ
4XkmhNYkcFZxEUr9olCbGpaap9b4rhvfutK/1yq7MUqo0SldqaajtmsberlCbJJbcULpr/Edz1eY
VF5OOQbKi6qb4MEtmxO55b7qPArPyag5msWQ2e1veHlE53VyKOYBM3pLyzjex5lUtHFjPpUVFNDY
POSGXu9zX5QOYDvuldaLHoJYaPZxnv3IKTk40NAVthZM+ktulchC1ifQSJ7r6VOyKbtVerCLS1ql
1cddNn93eA2XkBmjF6wQ9h3zKRIapoGhJPPbFJqC9GVlK5QLB8MQLORktoQr6CTOtz8VpA4RVB8m
/kfW+3Vq9vBVdyjqNm+MxNjhi/J3PFJTVJu1isfFZcoSZ941HrhMCsPIcG65riw16NoCEv4o6XdS
xeAiU3/mSo54OaCAGZ7SpIe8G9jORbqjWX7hVYlqPRlipf8c/Za7RgpU67shT/V72aQE6bH3re8T
DBWl3Xph7NsCsabYDWMPM0kbBkZyCKa826eV2a/peFzbBgR0kPNGK4Ry4Pznn4OXX4tpO0s7VZM/
PaB9lduBPPb7le98xYzODchcAqBhGh2LbdBzeChq2WPI3GiK+4nk37KlKgZXg5asrU96vo+N0dyq
ca89SQpQ6UwvfKfp03YrmJGxLVo5QWw5XuN+vIg5ADtnIuy5ujjztS0iXF0ORSxGceqmspw8q2Eg
7X0vaZ49X6qdIGTWkckgODzNcmQuC2aM2xtzcdA+zKN2OutMAj9ebn8AR3VbBIwhGam1yTox3MaT
F1LULP8ZDqkTbUwyR43mr4w0zPmXHsswgQrMDE6Iw/T/JSkJfhdK1WGsE5HxmaD9dXtpl49lDM6b
O48NzM/WxYs81jOtTUI/POn1b3V47dFYhmBzF74VMoJtQbnzBEdQ13jILm5IJI8JWTgZ0xhE2IWn
+QFCbmVshqdMUauDXMr+rpoadRvrdWGHY7amQnGRbyzsLW7kHkW5gmc7qzTuy/4LuqQxQyAaNVon
RVTt9p5+PPXPLmSskdUAema2A3aDZdRqmiCpqUSfegdxuIO1TTbdBgLfjblJNvCEQmIuOLuepugP
+Xd6aiVHy5x+DRY9W1n8ipkaUySdZSoXEfhzVxIkxCdbBqRPqUZRLkOeN+qgSVG1d7hU3+PAN1fy
kCsflZTOmCd75kHC5TGRW1UVyjZJTkr4IE1Idk+nt7FeIxy65rFnZhbBQCprFaWhNEE4wd8zFWZk
/r3kh/s83ua+5yR0v1vFPBSSufLsvohCpHOf17fIQlAGSwYjFuKTiLi8NtxHiVsOMOmd6EHZkPLr
UbG97UnXPuFniwtH6oW4UTmcyakanwSr2iAm6j8Kxa5Ca/62pSvfjoo2SvKU9A0er4tNNQRUIOVQ
Tk9qRUG9C/dp+FVJ+6dJrje3LV35flwyUIvORELkWEuSCrOKrGaS4/w05gbcZZrDPoaDg8RXlEYo
HDkZ00RaxFDciuHZ4c8PBChmcFr0LBh2I/ycH4i+ykO5NyYoe+rmZzk442TXlO2tnRxsm/QoJaVd
iXspTA76Kpve5f6e2158SStpYAMTJWwPLwE0gUl2SFvfGb+trPECrsTEDw/Y2VE1OoZLnussyhsz
isv8JEinWoOktvb3g/cQWfdUjKmJwpRw0oTft61+PMQvd/b/rM4n51N+Mo7hYGR5np86Alz8Vr1o
7/Fz5Hb36gaWWiffg6p+yHfiPaO77vhQPEXbZD+dxC/yl3Hf7LTj2lG9jPdn2/Dhg59+UDqXDpq2
zk9SI2wEeHm0QXXS6iiJCK1MlYPK6I/be3AZHM4tLm60KhgiX5zY+K5+9kXC/PSY1bsy3IT9E/qE
jFrsbxu8SErI0sCicIjmgj00IOd73qRF1pGx5Ce4gZxOEja+KR/SbEWp55oVLg/+x51GJXB+Gnza
SKsuTavMp+KkeDZZlvBzFb9zWc2a0038FZFIyllAGM9NeP6Q8VwPypPgwZ5EE6Lb9Aiq2opSK9um
5L/VQyxu8gHp1UQZ0m/M+6RO7RvF8faOXjmjdDQhsWDW++NRdf5DstELyVq04hSqPe+1We30jlkS
KOLXCCuu7CrVAfrHEGfTJzcX3y4vaNRSlitOeTvamTicKnBoEYMjtxc079ziWPJ2AinMfUzJYzkj
YqlprE1dWp7MLOl2ZSBCVN1OaxriVzyfgVOasvDWURNcWqmDqYyrcCxPtK13mtffQVXxHN0L4fhD
EsxfYzLtS3/ltF32PkkyPhudf9Qnvwx6f2xzsy5Po5Af4+hrWVEVq+5SobOzarANrQUIfhwKJxOE
N78KT7d39toHZMgWl6WnAMZ9cSw62RiCtJPKk9dou3ZonK5rt42Qr9yVV83MNRZK4zStljeWN1HT
sgq1PAUCDd0SnJ3QmLux0P+7vZwr4RLk8v/ZWdxOZhBqPXiH8qQZR7msGIZ/lTIo2x/yxGUufwXe
Nf9tS7c0Z6q5eTiVebfFt/PbNo0DrapOQ501z2oe6V/bPLYcuobIUeVysY2kaI3k7lqYATTBg2Oe
FLykjzISSq2lmlYnLQoOYsPhLm1N+k1tNVa+wM7F+6qdsr2QrHFXXtlc+L5pqwJQovOpLTZXAqJg
FrAinSYtR0fRfO1KM98MWfysMdAaNqbhWAKd0Nuf9PLsz80BGaO8Q6ihzK716YDEgBDSRKjr02hU
ICakJPha63r0fNvKlWRulkklodOoTlDKXUSyrExFIUxVFpeO8aEORv1OK61wowiaDxWPWH/Jy374
Ggkt89t6K+xi3r+HlR8x363nDsWPoD6EcB0aAHTGzteqx2YTJ5JVn5SqlG20z6m5VdYvCTrh4zSC
bDS6mT/E01InT9p8m/iVRTU2+ucBzrmERHWS1zS9GSBb578jr6Gqp2hSn1oqEVvAI81hitJy5eK/
9mU/W1lkGp1Z0bQKKS5CQdtvebNAujbWzfb2pl4e0nktXLyz5hlEDQsrHtPcdZiyp1Jb3iuNF0Hl
pP+O5GDv+77mBHq7AvG5jHUYhBADkyC2OS/nmyeXYaoIFgY1cUTbPJB+y5KXM7JeGStR9fKe50Gs
8waQAS7NaIRzS1Q4DUYYq+ZUV/91w1cFoc30rfJWYuqVDTyzMr9GPh3AjMrvoJR5c6J0h0IJDIV2
gFQxLIcQ8WZqzFhIZqwR1ix9g3SEpjCtJe5jGOWXFbyxYuLParXqBG6md4qirCiQB+rKQ/gili7N
LNYmN0U2DaUJoN2s4YKCDAld7P6Ph4ioXD8bwZ9xrI9MuuT/6CNLu4trd+qLIaFUXJ0s/Wsf7Zvx
bYi+3vb7OVZ8jiUfJuY9JBOl1bAMaL5KZzip/fpkxD/lGvF54KRosW8ZZ4HLm+kaVbPRbV6J1h+K
0kuzRA7AKjPHASXvc28pp7QqCm8kXKu7yA3f5B/6a/jY3XkP2V/D8e9yKkao0jv1MfHvomElpCx9
VWYwg7BFh5xi0dzWObc+ojboeR5tlTCxtd9ZHxwjU9+UkrbRVWsldbpAni+NLaJ1kQRykPpSc7IS
ikg7EaYApPyykbGzDrEtexLi8W4YiE4HNRsMfSvIWR04TVvBEaoZmhfuPcnq5un1Qk4OXlkbppPE
IdNxeohg96boanE6yHoCzkcp9Dpxyqmb/t72k2UQYRUAQPlSoBrpiixZs3hX+nqTTN1JGbtoL9D+
2cdjcM8QUnTwxipbu+OufKL5YHPVUswDwbA4cmGR90qaJP2JyUD5MUwb4a0eU+Ooh32w9YSuJrwU
E4VFse4cJS6ETVEo8PjqUefwvJOdfJIPUVFQaxQE+RhhjNQrXZ24WRYg2JeZkFFnyp4si1B+7kq+
MKoD1MX9KWo9y9bl/F6zqvpHMknVQ6JEij1QJtyWeh4eGdqR7ioESlaAkZdHeEZ/ze114F/csov4
nvWZUuS53J/CXu3vKPs8CVApfFerotmGwpC7bei9Gb7yJBXdGh/7Ryvy/CDPLSQiP9V0XrVL8Hsi
jwl9dGU4Rb5culXiDTtNVkbaR8HkkKOIu1hhJLCVhO7BmhDb1dMuOADzLrapX/S/oiTKnuJGkZ2o
F6DnTLSeAgaKb8pQG3bcI9+YBCVxtqiMO0TySlibuvgJ+sPeaSzVs3kQQTKbe5qji+MXPZysXSd2
/kHo9JcqLzuHgc+tQH5o92mDClWW5SvPzivXA91Y6Huhbp5z/CUAL/PjKgnEcDgF1nubyxt/RIw1
+IqM1sGM5dPggcaSdySCL/zC28fyyjE5M724IWgSo0czoqqbydqTFnsvlS59H6z4qe7uYoGS+21z
F/nv7O603ue5dzricNOfu3tdwH03iMlwkqIIVTJ1E0HqC0LWSWTFzoXGUZr8KBTAVnx1t2L78rI/
t73wczXrWqMysuHUGSPqYiWDOZO86ZJ9K/xKPcORLW8zZvB3qHW878OdIZoOkGklWYM+Xtv0j9cN
bLRMlixTNysSp64cKr531NpMoYrkAR0zfWP9F8TFSvJxbdVcUfxYKgA0pRc7boxWrdTdxAGLBHqP
niYdtMqq/t2PoHmcazQK7ydmZc6/q6kEqWVG5nDSU+25C1DeVRkQ/E+1oH55W/mOV7aPJpwKqJN4
Reyc//xTppgbfkMTSR9PYVMewkCzK/NrOR7V/+HsS3sk1bFtf5ElZvBXIIiInCrJoaYvqE7VKSYD
tgEz/Pq7KL13O4PgBqpWH6lbfaTcYeNhe+81gJgzDcTX6Xxnt/RTDQ/BDH1njHWimd+4p9b9WQP4
XUt2vP2T1rk4zm48VFF0QBMLhbn1HE+jTGwu8vk5TSy8TvuxhWou4Mf5hIv4dqjrz7ngJcGnwOBx
ea9fxxR2nmY9V/MzfFwHP0fyf0gasw5vR9lIOnAV4TiC9g2A8igCrOZY2TVJc6k/l6nqDozl3Zlr
VuNzzxqOw0SMeELjHqLQaRqlwnRDcOLdEOq6XmirWR11lrgPJW3qKM0q8dg1TD+62uAGmezhHpnp
vRlTCPnuJLwbeSEKJThabJR6wbJYa2soziZPeYX5PKVViIqFdcjCnv62et/hkQ35tSkofHgMQgYj
DyGwWH+dl30nfb5XTNw46i5/yvIlPyxT9MVdYlf4Kc6dE9RRFj7LH3CXjcReqrOkMpdXKLw+kEcD
lLF43q/lUUw6lINu1uYzrj+/Oog7PSyin+Zdcl8H5evthbGx0hELLz4cpZC6XdMZ5r7RUkdHrA75
fc0/w1BV0j340nWu+Me8ZIHUYvkBHHQ5c5BIVVlbVOazLN+h3xcVU3tgAwwls72pW46lq6lDOmfD
O3xpCqwi5aYpvM5pzGf2zSEn9yCOU3GsZYSaGrmbm2A42bpf7YlNb+xh1EENEJKACVvKoZfjK4Yc
izSf7WdpO3eTmKzAtkt6+OsvhXN4cf9cUDreWvHcNIbcGkvpPXe6kqFbdsyfpHyYu3zPVH5jTWDd
/XG0geQRMtnL4ViGYsaYGt5zYZM8tN28C63eqkLaQNbm9qA2Zg6MUw2AfUi9gU62usw0s+2qrHC9
ZyIsB1Ymhge3znHPGW1zQMtZDglKIOjWUVzSmh0fifdctaY8K2ShOW6RvvjSwdIkvj2iq1jIexdv
FuANUEZBe+Ny8lyScsZzRp9bQ2viMkkbMyIGPNF9CXLerpTodTiAZdDTNSFfvCyKVQ6Ug/7mcdcl
yPWZT2GXQ5PvrjnA2vc49JVvlvPzJCILPG1HCj+VyRH/10ERtCXTHbTy1bfE+se+w30JRhBQxKtv
qQ/UzlvF0nhqIHsBI6vf5ZzumQxsBIHqOESJ8QIE32BdlvMEXNUJ9bL402Hn7Nj7y6tVrxGq49rH
X0bGEexdY1cn4AKD+fCzl3Prw93hdn1TgdeYxVP+BSfJ2bY+ka8l9LNbaMqxOTKts12+8eypTqfA
kI+pod2PTiA9upM0b/0QUA2wXPAyAfp4tTw1vWrbAodx3FnFKcsZSDSy46DGurVf5nss+41oqMPh
HzwE0Y5fk6pIohMGZYYiFmr2sTEBKlShlkG2/XB7120GglULsnBcIMCoXc4vzlxe9jIpYs8j9/M8
nGg1/1N4ZeCmu2oIyxRd3DHmH7Mb9BVMoCjw0r2MZVfM8kCyLeK8yJ5H/q2aj5p67dlRjf/YSBQ1
xy902D6ByjGjZga0KFoEvoQrfPGvQ9jz7ZFfiTPgtEEBBt8Stzia4XQ19Lrq9anVVBlPSP6OeVvU
pk/pwH0+ZHe0oPXLOMJl3KCoWhd6A+6xXWbnQdnDPaYyC1K73SVCX13DuDZ04JUXeuKi/bucWh+X
O+UwRR6tMk4G9gZbz0+l1x8mTfnGWyPNwGyONdrKyB6Vp2XQWp99tvdMuk7XFhU9FKg09JzQ+tVX
GS9MCVjWwRUsbpx7PGGfijIW5TGzzo17bg0sQwKci1b6tz/HxnmMNyAqVOAno5b5p2/7YeRQ4ko9
VFXKGPmzny9OAfx3n+3hojbOKtzQSDfQB0EysB6bylJN2oBKxrnujYGoNTw7lUfC22O5goBjabmL
ZDmkbeH+DOjz5WfkhWsltjewODEquHxH0kb5PuvOtX00SQ2xoSlgCooZzejrXR5K716xX0BbhhKA
MIs8Vkm5s8+v+t5/fhI075DbLVVHa/VVnczmdtIBBMsy9koT76wa+dMeIrumPwVXwZQkPplOk/kv
DDu7copuT8nWxCONXYSsl5b0mnlGyFA7qsmquB6BA9ZHmCjZKTR4b0fZOM2gT7HAw+BqiCLiaksX
hVUPetVVcQVzK1Pk52l+m6vilVT/1XiAPQGJHQBYVO4uv7BC71JlloPprBvYXJ+7dNxZRFsbAjVI
yG2gmYaxrK7VXJ8H08jzKpZgDgTt4PxMxh6646Te4+xt7XiAL8Fxw+ThJljnrSUD/KgXvI6nowYh
l8GJyuk0OnGSv/TGM5nehPb3ux1yeACxYHhAI63FigF+nasK8Pi4VIYNs0lFfErMs2a8314QVxVd
7HJYZuPKhg2JbqwXBKdNOjVWUceW+dZBSTjQUFCk7x0UC+WLNMTOsDZuuItwq6QykYU7s6muY81u
oO4xmSrsefdvPkEUnykq70wvJX+/5hETRRD0YOCFa61iOqrVE31GzEL/d+5ZZFs8sOc4/2so9JKd
wxkP+wrJAiyk1odaklTEYm0dp3nQFTTSp8P4DrpZjSqChkfw7S/3RxtplS0gHP6Bcw3e897qbZjU
XgG7mqqJCzanD2Zu5YekK9Wz0dZjqM1eexxSbQy7FF1EyQ0rEtIwApc4cBpJyzGyULwOGht2aZKY
bQTrKhNEe4sGY8GdsxhHbXGJyEJjcGy/yIrmXqta/USTAZJ3Kfy+aqfrI4nzKsrpOB04n8qzLHjx
0Irc9hXYA+9Mn90gwaQA/zngEE+z+qUUOjvKCj7jqkezkYguTImR3aG0ze8MlLc/tbOEIYvb98fb
U7Yc4esZM9F0h/GLhnIBXc7gD1eoNHDb4F828WRV1dFM9DpCzj8GtosS81gxPVLSle+U9Xvr/rpw
j7VhaWhpIUFGPrXOjrOZmm1l4d3WQ7bB0gOlG0dvPg95PNrHUhah0JbrjkegO59vj3rjzMeNAnIL
ZC/xlLu6a4k3e6IrmnjwPNCnPqucx+5yJu/ss62j5GOc1QVq2L3RwF29iRMRmeV7/UmziO8mX71F
Mlz90+2phm+dJR/jrdZ/B357CvBNE8v8u6deBgjV07uSofKI1XN7CjeuGpR+AKZcTBMWyOblwmnc
MgWaiNaxMHLrrLwcnRcPTsoD6/69HWlzEqEYixoTpLSv3OcSVTWsrjAoSz00ox14aJQ7RQZ5vZ8o
c38Baqzdq4QaW6NDOR4MKOR8kElffThCFRJPRXBAZqHOz2me+Z78kVtvg9H7NisOaXXy7DLymqBJ
snBAwl349gmvUr8kd2kfIMs28rCjD5PG7hwFrzcb8BLv7fbUXGlxLucryixI//Et0AlcHeRd5tGs
oDjweLiQdQMASBsZINFOD9q5/Qp+C5zfMumD6Pt6O/TWV/kY2bj8/m4/e3lil01cd17AZydqeRnO
6P0Qb4h4Ig6ayD6DBrezo7ZWOChpi3Ismhjgu16G9USlZ2bBm9gDLaJVVZDVv3P602FvBX25PcKt
o/FDqHX62fOmltLA3NrSlLgaoE+ns+HRcwD0NGdDHqCOAY9wVu0pye6McV12GdFzqknb4Ewe69fZ
6f1Jf+CCh2P+lZW/bg9y8zOaOPiXV9ti/nU5n6VZ97OjZBNnSe5z8akBA7z8pHnFwaD508AeNblX
ntkK6eDbAcEHgDO8Ky9D4qVlcKcveTxDHx/SaeJU21Xl66awApaN0z1VduqjU0+O2TiPpy7LmkhQ
uGAM5gx1Uif/NQ+0D1thdSdPV+xUJ1ydDFzxiZ5V4e0J2roqIMGENg5ACrgnzctfq6iWoKCIWyoZ
qQIJr6rOHgMvOG1ICmlGuQdw3jp5lucWNH5AwAQNdhXPmzmbScXjMTqPwd8y75fz4uNfX+3ambHR
zBP8ddNrI314LatvzD4nCYR4oDd57JsfyktD7oGpEt+exz+ErHWmAYMT2NkBeQ8r7dU7q+c1nbCJ
eNzN/JCU9xBreu1MGli5dxBG/9qXvyCX44x3o3wRrPfp88zuJ5sFeCoj2x/uM+1ISrjBDXeQRIfk
9l1a+BXZ07y52vXoKAOOtRT9gQi54iBoc+E0WUF47LgT5PpFMCaPnnpoNe0kmuINxfV65ybdemZj
DCi3o4+CZspanyCzxpZSbcTMqFQdMzni0c9ATYJt2RwU0mB3Ge49fzRGcepse3oyiqk65mZPQ7QD
jb01sqywqw+FwwCcqaW6vgbVWL3Q+5JwHls8PQj91Ao/Sc+1e1eTYH4x3QkOiE/lz53lsXz+q6ig
ZRjoQELQxFytTFTIpm72ah5ruR4BWN9ApCL9xTLue6n9r+RjFYjR+17WUVmPPvHSx2EYgoHPuP3J
1xSybJZIT5z8bk3YN+2Kx2wdWiCjA3OB1y5E2VY/j8NZy9HGnscDH74jU6UBaSEfYXlVdzY4pFDM
0gM8TBHrQPqm3amE/Mk31rODL4HeDYS/Fu3vy1Oh8/qaeLXgUCadIRkqxgo1x8JL+28U752HQTjJ
wmaZ4U6J/XRSSkAsjSqzPXdFYXB/clN+r1lt+oXXPdr8WFDqYTQsPizdM+iHV2b57fYX3czv/4DQ
cXiCrrHWUXAKLRXc0rCOjOmuscezIxK/qJH2DumhejWd+ywJZmkFkK/ayRK2qhN4XECVCxkg5ObX
0l86VPOacjQwX1/Le+Z7+I+J3vVeSeL/GON/4qyuz64cS7egiONUv93kMfMWJ48Xxr/N0guAXzhQ
x9e99onuZfrX1wR2ySLDvkjjYHpXp6lgrajdCtslBxwRmjtu9qvaZTHsBVndRd7IKOrXuC2MOJ0b
X721yWM6eL6SPCyKU8XezW+u/VAi3wSQLGyQhJKdbGFJBi4XPl6HgPkAHwP+y9WHFLZIrG4acB1a
LDIr9aa0PdGujcWClyB8D1ADBAYAm/tyc0FIXFOjrESsT1lQgvfCGssHleScVw9ZCoE/dwqE9rlJ
dsZ2neddxl3+/Ye3t5aVA/CViOs497O8G/WjRY+FG5h7wLGt74iq4AIiNUFIXUPkqsb0SJ3WIm5t
irdT1icBsU0BPmy6i9a+PscxKFzzOA5R8oGd3uWg5Eh6SORKEdcwcc0765HDFt5d2HwprivBT7wg
90YC+VpaP++cOEsutl4skOyEyBH0ERcU02VskcyTGEEOiyngslAWQKLhapkD7GHhU3AyRzE1YetA
qLdoW3aox1wG3jS056aVUCeGiffO1X6VTOAug9utY6E9AlTNusSR4LSzp0ETsVkbr0DHvjiqxvy7
Pxt7OtdWfXLHvZNvuYjWc7BU9BAUOr7YPJdzYBsKWhVDI2LVFgc3gwmEw8/TEKOMbogpHJBaoxET
lFD0rSdYgSbzzpi3FhsoZEuZduGsWasfYPbgi6D7hMXm9MgsmQPNfQeZA4wB98Z6nZtDRuJDqOWn
fNhARVc1c6nDE0U18/dxLJAq/E4H9jvl+t3sykCaw0Pu0ECzJn8sq/tWWUGauchftONkn0a+h/za
GjsaRTp6Yei8XMky9qWgonSZiCGd4mtM89GJVXwvYdwaNjRhl+otXLrxJrkcdmkxWESg1hM7iTq2
3PBbjf7LLX6CWsFhZ0ttbGfU6ABhWz6oBVLuZSxLaGY+9lTGXkIOQuOBpryYddIfK1TnZkXemoZA
KFqUj04W3Q6+cfYDe041bB9wdICYuoyNrkPjQhhSAuv21jg/J3cnQ9mYR9R4QOQyAAbEFbr8+w/L
hxtaPWpzL2MwqIkBRMf8aLDHdA+wtLEoLsKsTsTM6ntu6wgjv5qh9dy/3Z6lzT8PDDyQDCjFoT99
OQrZTmY/97OMGUg4GjtMkCaHwdd/EQSpJ6r56DBD1/AySKu5OeNA3cazJQORwSIILfjhbyltCwkG
8Jr/jbJabKJPPX3qEUWGlr9zLG1+7P/87XVXR8tVB48DfIWiUpHLSKCZv4Xxw8v+m0X1Ic46Z0q1
XLABcebu7CUQbkqlT4sjL/fO2Q0swjJbQPnBvgBn/bp0T+q+GIrGwNZkQD9APMdU6B9Ufk4AQfIp
lJqhq1sfkX1m70p5x9srYns+/xN9texYXpeDgEFqDB+ewDRRYnQggqygDAAh6tuhls++utJAscC9
DsoQSkbrx089WnnStKzF4nO0yBSEHYmhoMoNuAkbdA4tSENbfOurRweAtsPt6Fv7y4QWExAouE5h
ynW59IH3avQGpKB4ki/g2kRMFf48NTtRNooAC80SkK4/tkpABF6GIXrd9obD21jkOuiPQkWNaUTw
7bq3jT6iKXng1QkSSWfq9GExm5Ftk9Ptkf552V9NNLQ+4fAIojT6Z5e/wXAhZ6V7so2hH/6Ne482
cP0a0Q4TZT7sJXsUXHhNQnswfMNta1/o4oHM5imTaaTsNz3bK8Zszj0eOEhZIRQG4M3lD8oSx2tG
aGrHoIrNdu4rEKizeafgsYzqatQfgqxmPm0mcEF11caEzMfJEb43PZnyh5e+6Bp0WnY+9N6Qlhz2
w6XjZYVBGDB7Mek46Jl96U9OXBnN3qbZ2p/L2/D/T906DWMaKZCLt3GX+Fb9Rr3Z74yv9e4xtNxe
17MHaiussaASu873lcatrAf1OsYrCe5GxiHNzpB88lvdOkz2zuRtD+o/wVYLNK8au7JTBKud35R+
S713dK1NFI9vb4StA2dpVkOfA1hZZ73sRtEgaRinLhZ4H2n1T2V/VYAKDuNRK9+M9L5svt4OeL37
F4Al3pnA2qDQ7K2f87mpZsOGaSyydhHkQx22tvAFiBcA2FPtVD4UvTjaZe7bQNr8LRkaysELIGVh
+wE9Zqwpyt6UpnnZoLbF6DsSukJ2fquMv51T1FUhXA+aHdJJCF2uPl3aTbY2Ow4KFv3LeE7PvRO5
yVEn9yZTYbaHXL3aZatoq0yClaQvJ83mwOnFetIHg5X7wtgDVF+335YweIEsnAl8Pbo6n9yaJkVC
PR4LgjqMOzgiYK64G1ON+HiDWc+DWYBEgYfmqfLq5mgQgxw81puRnLp73JbCR4lnCLOl2357SW3O
ANBky6sfeLx1xkYhCFpmKuFxFljlLzm/OXvKc1c7fxn8hwirOZ5YAZe3AhHaHO9JXkcmzktm+/CZ
fTTTneFcV9ouo63zt17YqexbRGMcFFTId1tFF8CMLCgb71FrlC9RXeyKzMfpIFz9dHs2r54iq+ir
D026YWbd7PLYJgnkMJ05CXKX78EFlj1wcZYiCqBbaP7g6LEhrLW6G5DkeCrBGL3qOPNTYZ8UAXPy
XKH15+7sx80JxTUPAygHaccVCdzkU9HTsRSxDRkNEM9/ufJVDPqBl/D/DKWrH9pp6Jae2wHiFfHt
+byuuS1Dhc0Qbg0o3wKGcTnUeoKwWCUxoZkFT5PmNzgPYWN1b5ndxGNBHpVr3UF358WZ9+Q9r+6Q
P5EXnhM4wygsrvK5uWkq3S5TEXdCO3aQzSI/ZEuPEKQ73x7j1g4EqEaHwxas3CD5ejnEIpNQI5Io
hGgMjuap8Mwg8yRgEugm7uyO6+WJvQUyDJTuFrOSdXdC9ZOyvEYXMZvZHIyucJBVdHteyHtRVqlL
UxNbdbkj4tEIE+ILEd6esI0lifLkHwlCPAHRp1ytf8KYg/vNFXH21vaF34yeP7AjpN+nzAycJBpF
5FVPjHy+HffKbRA9J9hfIudeVMGg1bE6ycbOcgu9zfGWkQawMhnSXntEwpRrnBwh9mKgG+0UoP2X
QzhAvgRcW7ghgRiB7ECxdwB3IcmYSv5iWtl4kLX2NkOe+jTBJTUYtKGKKiIikWjIiiztpbHS7LGc
XBMiS2yAUoylolx6kOp0idxZGMsvvzxRlpFhg6PhCk21NY9pnoXyTJahhGLKQyGzA8gtUQMp8mfU
/3o4W/tGrw63p/P6FPsY01mTLGEZBQ+uOZUx+VK9l9/p596v8GbYOb+2FiMa8tSBoCsap+u3ig2S
Q+lVHGUP+CUGSoMaQTdrYudtcKWuuiwNqLiDYQS8Cd5Fy8/4kK6TWjYQNmpkbNj3aca+jFMbAI29
SOOjeHTseBE6hEJObQg1+EGn6fyUzSBJwprKy3+aToW1AhJcE3BUe0v2iQ9QIkAjm4uvt2f9+lhb
fijorXCcQC6+vh9Ls+Jo7VcyrsrXebxP3xPw8vQdsv31lY8gyEgWpVmIaa4J6IArjDP1UJEzkmfR
zQ9FroI+s+5QcQ5ptqOscH1+ItiiAgjpHN2Bccfl1NcJhe5LKVGecwFsKsVJKxKkVnv+Epth0CYE
/Xpp/qybI1mHDWq0mow7yByFc+PlaPiY2gnaCnvSzpvTh3cseuvAWqJgdzkiaUIoarR0GbfGXU41
yHKdMjDJWPol7XYmb2vjo+MD1RCQ19GIWR2leS5EWkCNK+5z8qtafBzwch58TQLaoaNSrvEvmtgD
k24GRfMHJCQgp8EYuxxfMzcpKA6oCbn9MUmgWatyH+JuTWAih6ncY9n/ur3orxnL2J64Wf9fRGf9
btJmrTFI7WBBHvUzI+EXM7CiKSpD5SdhE4wBzAIO8mi+ekGyc8xtfcyPoVfLMxmcjlczwcckCXm1
qfiR6V3Ipah8txpqCGyY3k6DazMkbCxQJcJRhFTxcn6lK9K6WOozojxbB4YjvNPByTim1S7V8aru
j4mFxigknSF9syzWy1DwW9HRNkRRZBq/50i2g8KKjNIJdfuceXYktBcq93xzrpTxl8MWvguLtinO
F6Q0l0F52qLimWdtbOth8128N+/Te/EpOZPAPUBB96tBQndPHXPrHgF4Eq9fJN7wZFnF9DKjM/VG
tDFQFwDbdKH+t2Ktf0aFIxMKNSidgyB1OapKpk1t6WOLVPelqL+P7YmBG0GzA5jghyytAyvbKzJt
XcGQcASKCVGR2SwL6cOt5ZGysCZpom6W2nfu16Lpj/oLg6YzhGg+48m4k2XshVv+/Ydwbcp6N0ms
NtbayU/gHKMEpJbK+oc0H3XjnqOOcXvfbwZEaxXtP5A0rhBTLG1c0nO9RVfKnqPUK+HwDeP0Y1nX
1YkOY3doOvTFEjgD7pyrW7cFMsSlUIPeKh7Xl0P1pFlA2dDBzLb9kpBmbZS6RRU2acfC24PcWpkL
6WqRHUErd62GqzIxTjLJu5hNjTh0g1H7bopb43aUrbzhY5TlV3z4dqY+66VGiy52WOLnhX2wspc0
fbeE3Plmm4FwyS7YLsjQrrttTqds2iV9F0tNBAbJQlO95/qXju4F2pg3WNjShTAGLDwUxi5HlHMq
y87NVGxUxXzQyr5+cpO03AFvbCwEJFl4rcModEEjrw5IxZIhSxVsIXDOvwMDFM8Z3Dft7Hj782yE
QVFuIcFB/Ad8+tWbq2I1lSZ3u1jltY+2uo9ZM/U9IamNiwUYYFBbYcKGxbCmkCrNSiaaV32cOTCM
J31dBHxofyvAK6MKJMQHPjjtzqGxOTIUzpC9LeWpNXe/LCpDFyRDzPyfLvtkVk8k33nYbSw5XCLo
7UJWEmom3uoYhHRtO3oAvMWthkYYG2wjJBz40R7GhmELSNrOEt9YeSZAHnjuoxsLidvVmgB8iE5G
Zvdx3VIRTZ0zQyUJMqy3l8TWx8Iegvwx+qXoW6+WhJ3MbuKUQ48qEUS+EvnQzHZgvuiCRx6rX24H
23qTgySGIw0bCaXh9VXScqVlaW4PMa308SnrKjukRBox2Jj2ieA9G2SCQhlUECNiWm7cKcNRkSyh
xHX7l2wNGz0pMJyR/CzaT5fbWlgF+txuMcR659RHiwAXL/UxdLr6zXDKTxOW984K3ajKA2KHWhyo
3uCUQVT3MiRtedtSi6jYmXPcnUCohlLP84jyskOvkzdPfVdrIXIL8oT7ht9XKUXJQgNpRHPJnpv6
RnZ98WtWVw9BMWlUg6PisdN4aDZJd1AOJQHEo+pwLM38rucmeHx929/pKt1DFm3cuUAVIZkAVnkR
/FyFp6LLm6qqhrjGRetK77vbPnaVE8zd71nMpyzR9mzqNwf8IeLqIAcRk8JkGxFZBiss9U28l4k8
LUwqCPu5D1P25fYK2zguUHYF+xpVQXR61xduA8ZBnTjNGM+Q863jgY5+MqH2s2fovnHyWajRgdYM
0v415850lW3Dl2KMC8ij93DAQ1furta/3h7NRhS0ci1wl2zQjqD1ebl4PeDuJDOGKZa2+2AScI1T
ix1I1+5p5WycerhtYa8LDCUIweuCqjZ06Qx1uDkulEPu4LPRhoIbYifxuo6yAB0oVh9uXfz3ai8K
Z5gExGZVTPIGAE3pW3twsusJQwTgafF4BTUFtYzLCRNZStI0wXJrJ3GgAswI1y0C+AfvHSvLy/Cy
KLcEQg4EWAFyO20VqERaqvSxG2JteiRm9iAaCDPOxcvS6DN8Pn+rs3+T4Wc/7Ml0Xy9wdKmWd4gH
3zFciKu3jpUzw0pYO8bjz5weFFBPfaibO5fg1jQubCIHpW98MHu1a81UZTpotWMsJwGH7g4k5ibo
vN+3V/fGcgAQH00SWDpBv3ltXdUqAj9yWKPHWvqJ88Lv539uB7g+7rAUwFTBX4dFDZ4Zl6tBV6qQ
Tp1qsXSb4cALzUINxRmfge4L62oxP4QR2GEc7Grnxt0K7KGqidcbUHe4eC4Du62ts3LONUD9PV9O
kTPCDI0EoxbkCtgEtqe9vfG90P/FlwIfFpXONQMs95JysFQ2x2LsfW04OaXyx+l4ezaX3bla8mAz
oWaIg2Lhmq12b4kSFc6Eao6b6VS1/2SmFZTw5cYLym52Qm0s8sV/CmkftNchSL6qy0y8HgeTyhlM
DS8amXqZByccYBbokvl8e1Qbi9CCESbKz5hAaGGvUhLUg6WXa0qLVcVo4PZaFkop9gyYNz4Q+nOg
SWPP4lG/ruEnLoMxCx21OK2GoGbxnIrA3VPtWpbz6gMBAQ/FX6x5iJCtnavLXJIuIaYWi+owzZ9I
6QWwgoJz+dE0oeJaJQdD+3F79jY+FIQGoV8PUTLoFa0/FLDgSVnaRIv70YYdU1tBT7gYZr90xLkr
qbbzsTaWIFqq0HODNhn8UNaCFYkuLEs4Qo+rJwkHNOG6UaLfe8AzjfWe0sdWLIjxGDaOQNQK1qCY
pjcobxNHj1GJz/MxbMc8yMvsEzfuh9fbs3itGwPBD4gdwIzAomjmrvXwzEnvC8laI+bEOibjY0ZS
6P1J34FQJ9f+mVofGvoQiNEjq24emUoOWlYf5oGf+0x/4qmKtIR+uf2jNs6wj79pLenZ2yDPNiM3
4pLnhzkPxyQizl1nHSvvvbe6vQv1uli5lNdQXUPREF93zdEcM29GW7fUYuKcWFr5ifmWSxZCi82t
nkryjiYvmJrR7TFubH5cDzAVW5xbr32x80ZaQ+fWetxVU+YPrhpBmU3MndNsYyVdRFk20YfyjFtZ
yp3bQo+XcTU2mFt6B9OZOUiNyTeLHVW5rWgoqGMeDbx8wBW9jFah5JWVQulxq0OMngdG8gha8NiF
VbuzQjY2//KuMpdn1SLqshx6H8Zl2CXXktTS41y6B7tQJfwKCgWVdUBYa7ZXzt5YjyidGDht6AL2
XreShD3Ugz0lekyHNkyc9Al6HYX9pqvvOoHH3RDfXhobD0fkj+AUQZYQPVdkXJejG6RbspoBNWGg
oCbU29z8NusuqPXpbNuHsSGRl0CsunygJX1QyZ7C/kZbZMlfUcjFZYuMeX1lFG7HHC8V2H/Vr6lI
v0yQeoR5ypl0zh13TX8CDKmU5hGZU1To2o92nILUUWfRxJA3fM+j7IG/gHF+e1qudXFx7GJOFjUt
eAnh+19OS89gDyVcFA+aToYmQ0zrWXqxPkTM+1YU2QGlfw+NqvLfnvopqBMSMG32rqBo3Wr/QmD9
oQDHLKF7P2wDjbL8MIB8AS2kEGhafS8GZEMKyBjmC4+XCe5ORTqFRc591+0Pae/5kwWBFzYd211n
tY1jxEWqgjovmvQApazSFV0MzOq8wYj7Hga4iigBZDrZ63JsbTcQsiAKBbGXhUR6OfPDYOs14EtG
bInP41CEdjujlGFGSb2nlrZxhCx/H8BwYMOuz+K2yM3MMysjrmczLKs0BNoFUj+pn0N8h3uH20tq
OxqyZM9AyozH7uW4qnQ0oXeCD1cVnhsJG8+aFFTYaIQAqT+iZPGbDFn995kE3GQh5IVG1R/k/WXQ
3HHKzHUnA6CKz3bthoBHH3ryOHT90an3qj4bGEPcLniSIn1e3jtrKRJLZn0HB3sj1sl8aGAj2UND
xknNw6xNIYQUgsThJyd/SvMflBd3/fCL66fBhATJNOxs4K1VhMIIpAnw/gb5dDXbozPoYjZmI/am
M22/DOqtcF+nPfeJzSgWShYuSPi4cVanhK4m6o4dRLK1gj3ranw0ZdUcba/7J6HOHljlGvOOM2lh
NkFyD32JK8rW5BRVU+LEiqsWlW95pGUERHhkt+XdqLWvaf5Sq5+cHrre8meqHQzWhaxy8b/d0BV7
TM2NsWOHQo0axGWUBtb2dnM9jHVRMytuqiMdB4gEVb49vkHH6va+uSaPACf2MdBqktPENms2lghk
3ZMBCJW0DKce1u50fDDr8nXyXqBrIvVzbcDMamafq5bsOLNtvGtA0UaigXsZr5v1w7Nw1cwhp2DF
c52kh7xr1CkppBY0FugEt4e7cch+DLUGx8BWPNdEMVpx1WgPZGRvJVQUb4fY+nILNwV4P8A38e5c
HQoQ0OdVblmxVnf2S2ugxVsNDTmP8GyPrP0uwFY8fEJUkvAqBL90Fa+G35o9YPfEaqoP0u5Cx33n
thWm3U6ja2vuPgZafsiHTE3vtbLAeYC5E1CIqXN/8OLbU7e1ELDVgZXECQcSwfILPkTwesnUaLR2
jGaQgBm5C9j0DnBpa5ujAfCfGKvpgkUUd7VK2ggwHiYeZO2ZkvJeT9po0s7cAJZ45k+Uhf34TG11
18tPvH8ftEiC9HJ7uFtf7uNPWU2otsiXV0BP4IZkh8Zog2VSc1iy0L1bf3NicUkhkYe7AnBylxM7
2e2ENyMmljFogdUQgno3ip267Faui0I2sjp0qhdtilUQ6ggBAQDXjpOqY8wv9RZ5JrdR2nSlCpvE
TB8MXb0oq3IZ0O752UxASWl6lz94VrZHM9icXFzMYMZCofhKoNemtdnUKrHjsT/W/b1qH+z33QW7
F2R1D0K5Lvkf0r5ryVFt2/KLiMCb17UAIZ9SJuleiLR47/n6O8jbfbaEaBH7dGVU1ENV1GS5accc
s89Bd3hKeYzJGraO9xA5Af3vzu9iMZNUoF8DY8c2mnQqwozEwbsIxsSGWfBmZi/JhZBJEguZtNgP
MYIDFBYrvsNIkDMm/Ny/8XMqBCXY/xzK5IGntZu4XoF1YK9K8atV/3VHNKwZThzTzDQQjXBTU+Jo
gNiwWiGfPO2r4AbAQd8GoUbU+nt/ITMHj0LKn3oHceYNpYkDsqzGFxPI8UBdVWKakYH5j4WRhn6+
R+vY0rrmkjtjthS1KLR6Ask3uQFKVlZFwPryqWXf+BLDdZSD0m6TMjlEnktlkOGGvfzgy6tAJrGk
WGq1bmwxBF+SkSyRPM8uHvml0TvB9N1pirAW0yFIwPl2chC9xemZKRxdKQ5av9TrMXNdML33H0GT
51UXtZoB4IHrIrsElVfQef971wMXBUkbYIiQaZ+W0EMU8NnBGc+R70gWIK0OzJlz/i8uy4WQya2X
Rjyp5+byqeB3vbJT4i2oU9p/3V0OMmFgapCxRVUciJSJFDAkV6qT1fL4fFGmJ3i/4C5fMFkzKABI
GaMQFhUXQLrHOOzCRDdZ5Uk9ch2nPAr6XSs5NgP+Mr3JAfZSooQFh74GmkFES9maa1R1FQ4hyMaB
yQrN+7s6o64QV/KAq8DUjEDT6y8RgNbt0yZSTpxmKxIGd8tmvlgomxUyjr8D7QwAe1Pnqvfbrs2V
SkHKfQ2+J4HfOuXD/XXMvSY0HPxHxHQdtZuFXAoRmoAMm8d91NlrHaH3hVuAsC8Jmhydx3kdmmly
5SQUb6Gn6kNju/WpqZfKwEtypn4A48isWteQU66HVnqM3f6Q+f5Pwy44pEuHMwldpESNmsJJFdx4
tLZ2pPRUDLf5vX88C0KmEYPftpHDpZlyCliUmtF+3Pib2NHvCxm35LrogtwnCsAIgFDCwXW+vstK
XTly1GtIS2K+qgG9x1M57AWjSAeN+uja8HzXszy1+rf5UABaRIQo4NFE2IXWpMlZ8fwA/EHCJ7aZ
6KHNsdQ50sGx7q/uJt33JwW5ILChoZQKjtLr5bVslHEh+h7sZzMlwdHTy73fjfOj6CYgHgFxvNVa
j7Qli5Na/jIRlzs7FT259Bhx7bqRIiT2VjfrH09HL4+RmANAO+vEAqse/Y326WebGa4ZlnThWG/S
r1Ppk+2V67YNkwoLL75KI/OJJ2Fm1hMVnll9o9VGYZ5acgp1V7eWJI/a/mbdwOagYUXArk8bwXyB
8WK/9WM7Er7SgHRCqsu5R4IBEcZZVZ9Lb5VVEZUwk4InRYSp68FCpHXTTDUuHqA0gGPR24eu/QnI
QBGjtk/YIra7Bgx1KyCCq3LvGrwB3jqe9j9xaPaBzoarQVxrq3BfHIucAtBlyuo62YGPPDZ4q6y2
gQ9e0H+pdP++DV1yCAXhJN4MZGkDt+HbkI1tjas8nUlV3sz7BKKDjDYhwPT3X8BUifyJQyV6nFAB
Az1FxvQFJ+bwY2I77nprAJaTiAXoOlRudV/OX/l8euzYdTxpyAI74OSlCX2Yig2QcLacUeWzAesv
8xBjeB9H2WfuzckJ+1NmHS1bkmUbMJJ7JlOYAyjZvzr0tGe6EuiRYwyYqyxuXN/i+E34wu/Ec84/
VBiA21H+142NIdS9xVLJGF7c+/TJSwVaPKxqr05szABuR5LHlsoA+LQgnqX1lgnWSU5Sqz0uTXf+
4+24EYyhZfCtAauT//hKL1waHx14jqtABzoyVXYaR55CR/cb/SGlGClG0n5VEQ/8tN/+qrQxkbxv
DL4iEv0Cc3u5A+d1LS0c41//z71PmtgDYMA9D5mQxK5MvTfAn/BjruWHVUIa8pX9ipaV0dhkibeq
Kb/grP41st2TPblCKCsqXo6ZAHawlk/hx6v4e/TPylZexzufFlsXA7CNX1rqdBM/+qa0PnDUPVKQ
Kq4qk9f9BS1y43COTwf6C7g15IPGWsK17WCZtK/6PE5t0evDfB0oNQMYgiPEr03Dsc+VX/aNLoDr
raAO7yeP9RCzz32lxq+poEVLEcm4+OnmAK4HxBS+ZYRJXH9N7+HvSnVI7bryBpMtU8wGFOOvsmKl
x6Zgl3KJ452fiANmD3ROY88hpl1MFq91SlBLpZLagLiIa9XneDNjc05XGA1I31yNCUbtiAu374Zj
FFuO7jdAEuGTorFhWoniey7ksrpKbT7SZcwFDQw8SUxSEs4ghABVQ38W9XxfyFuBs5SMhODEtpbo
vW8C3r+PAPxSHHmmxkaB650Weq/nJfTN2owlc3u+IK1I8l0emlJPsOu1Dlpz0UhUA6Q4A8YufSkL
Onvu5kGJ8kA7A1OBIsTkrEXP5RVPylP78zM0wJH4nj5VNDf9z/s6+yYjOa70f5O3mN2k3BiHLOGF
gfWwUqeICBZaDk+5l5MKtykPeQoaylgmFSfR0GVIXbh0GAzpOdRqijLXEoJixlIBsQ6wPOJuNEHd
LFpWMEsO+BCbL8wq3dibR0bfiDuPwEn5fl5w4G+KD39LRzJjZIEG2Gia8C0wB6NzpT61Q4T3BC7A
tgAtZUKlAzgcaqIkZsaQJddoChL5Ewp1gjwUUGjoGry+WWoTMshlsymSuhmmXOe9QviaEy2MOOoJ
k4JeXGkEQGc89anVXGc1NOwSJwc/87DxuHDYcD1AFzKFwTVcHjh4+fgGx2FfOt9lvpMOHJJ6wjtg
/eSK1NMIHKj2SWtblJ+1VC2VgxNimN0qd5ow1ENvSGqCEoY70Lyv62CH+LEMdbYP+ZckE8QXpUsw
6471yrZEusjnYDPAYLUDLyKGE2h86z07GS89F0nZlGasMKItNMliYXbOlqFJGBz9KO/IY3n7ertB
NC4WqNRndurRQDbA0oV6jw6aoypLAKr95N/wOcyGx+DqhzZPSc1R+bN9zU3ZoSpH20AiMrtEWXLT
YYhLgFoFvocHiB2mZaJZ+W6IC8CeXFsTs5VicCTkTe4gK6vOo9XGXaO/X3FI1BmDsJAD/WsWuFbq
aHUBQhrO+cjPOcWEgdxOVMMu8W399b03kvV+0Ks1Q95T8o6NIMeS5vhJqadjzhb5IoQ+6r+nE904
pNV3O6hBvaEReaPUOuGX1ZPHx4Q+opRBEprRzWZDH5fiiVu7hwcDrDBAJGMIOrV7NTpcc0FznCcu
f0tal5TVOvQevCW8yu2zuBYzSUF7Tiqpdc84TzUrGW50KIuAICNK42ErxEvtYTezPTTwjVwuaoyh
Lhw/N81heEJIc1u9p9laIY1e/ma7/X5vPqV0/fPVawQ09JTsht/wQVrIx8y8jGv5E0XENVXRsqN8
XV5VPtmbnyV1iUvW4sPDC2tmRIZDxeNQa1Iv6PlbNX8teuLkqXyoKuEoWnFQk/zlwmMoLaWJb0PQ
axnjYV9ur5u56PWGDC+y8zonfrXwkmYsJyQAP4TJVWilB5zrWgLTdk47CCnzFFvOw8+q2zSbQ0u0
771AtpLek/uGelRU03eLJwtB0BgcGNivpbG57DYCZuw9oUMPULg1GpFIzxyU/LOSX1ppwfGdPSHo
ptFMASA1neDm8IU4MD1YuDSpJFG5ipVnoU8XljTj46DRD3GpouBxo2IyidH7oQUUImFA3mqERrxS
dyrZ/Lq6Sv8tC9341kaKKMBtFbiWU+CdnLeqUnYO89S5sdllm6AUSFnu8+rfu8zXgiZem1CKqeRn
EKQlLWI3tCCLLBEwCNhnv6JokXtzTmNdrmuisUrgwEqQOTBPW4mE59bgMcgW6rElXxw1EoNu5O1C
kXzuWcElRcUC/hJIHSaOcSHkQjSAaOYp0hpDZjwiIW6/f9Nn7t6Y7h5zg2h6k6fDhLKoBH+fH7t2
JBcvhV/sckbE9CA/Nu7LmXlRKBQDFonlIOT4qyhfaAgVTXxBM5QucLnphne5I+YIvWqJ/ynkPclB
zwr2jIVnNZOVAvHchczJgXVi53mCmrr23jwC3qe7BH905OdnTVZrAmNLN5ZziBDTPi54u39g54kC
uRI9UVdcIcklGLld+/WVpc+y8dzSfpVaEtFNc60Z+ITPp1H/I99QuCTZirpMap1WK2QJS2ub6fqv
df8AZm7v1ReNF+HiABRG0AKpyl3b9zULXGZGI7G7vOP0uKhoWfILmz8rDkpmjKqAabpBo3KZiilz
aCoPUSHiDb+WqKxaYbXN0iXmxjnjimQ6hz4+VUD688/4XyyNb8Ky6kTVtetNrtISyHdM6E2ABVwH
x+oh0SWHluCJi2Bg3RTs50QEtzQRP1r0u6dvTrmkaUe9Mz38y++ZWI+qGLgcrbGurdcG97oPQKRh
CvvuNwAsnzoLlnH0Xu8Jm5jezi2ksCk11y6HVX5udiy3/ZCQSJL2fbbgxdzAEqHZkdgHVwcqsWDP
mFLbM2hCjfMw8uxtTPYD4Tij//7ePkfITX23lsAsbOSc13YlbxJPBI4nNawPeW2wbqotp9jh1gOT
s08ClviOhfyAD2xkHemRJ+iCuG38I8e+xtqar7atwbIkYzZKYijS2PCxC8Hxdf9R/QWQN7t/sSOT
2KL3osFhm8CzdZHmRDNR9EiJROBefrsbeuDe+UCvQEfz83Q8mucds4oO9PGkv+631qP46R99PaGW
Y3wrOjj/iJW/3P+++afxz/dJE6OfCEo2AN7v2aCyCnhSvZSBrpXEl2mgbAJpnW56L0AmYs3r0amX
9/lTyZHuozpj/GmvnDJvIRk/k3C6ukLTBiAA23y/LXGkkrqvnDeO4QxJswQnQ7uWZkupmZaolyP3
xBZ6EW5KND3rivZTqBjI5JII5Nr3d2gmOsQHjU1wiNFBbzVtvWN7ucN459izWapuRKNcDS/8g0/Z
11aPdcehEWUXXuycKbyUODFLPdCVceWlnq0UFshD+9KMMJbhHal5wDsWVjcrC4UINHiM6a1pc0eN
DC+mUWC7cxGTVCgf6+JjcQCXewyE5wFdyLriHUsWxYAVgMbo2xyo9rTwDbPqELgsdGABaA+X8Nry
1L1cxFpa48ir1SAXBsMKm8D9aF2a88jvJsE6Rnc57ygkYksqLZUk5xxfjCYB0zawCoB9TDv6pQYD
OKIE8vuVRPLfFIMkSZoSjtLQXLD7sxoSm41cz4gVupnN2Ayei+vUe3bMxKZbPoeDEWNWZMOeeH8b
yCKsPfUFIvFveUZcBpQBmLr6vLDhcz7d5UeMB3JhD4dMY70uHjy7Vh5rlWqqxQU7tSNqqven0DsB
GKlzqa+LqMqteYT4crEEyZspxoKWDghVdC/KYHSbFiXDbOCiocI3oBRqxpGODqY3gSaH5GDbdgyy
rtT0yC9U3oLLPH8CYyaZB1AW2Z6JxutKgMZdVobGo7GhmIHOUMdaNYbxIdHv9FNaSB3P2ig4Of+R
N/HR/RI4i06CvHqjd7viKXkIjWqnWOle1r2PwhIOw4ZZHcCcnlEMdSP1p6tHdOnI594YOIkBykS8
CozaxFIW4Mnl46j0baZ5jFjdPymFwaWEdzeKdojDnfvNbIRsQXfOermXUifWz/ekoCsaSAVVp/n6
vve+6lVJS2KOdvAVkXmy7qlCekP2jQeZgKAUZNb0YB9UCwAvYj/2L9ulGbVzGg8sr+NAdFw8oKOu
L/9I06HFiuPZfrbyqqei3ib8myJsvS4lS7s+auqp9R+VysiNAcqF6ZCCMHGzIRJYpPdawyfupt/7
RK0oPfBEkSj339hOKBYQpaE8hpTxRJFqGFdVCCHj2wBXGpL45SpE4I2sK4mmmbX8AIpZvzSY9LfK
f/JdHOgeE1BZpHGxwlCvhcMfhU3Wjt1Fv4I4kg3CtlzvM8pgee67fGBr1UqOLI49tc4qWKJjmQkj
MFYHmRgIQCPvtNG1EwIBPWNCYDfVhhFohfYio/ce1OH7vs4cv3ayGsBVFLSEAOY4DrK6Xg0v1qpa
SUxkhzVmrnY+QcJHrNf+vhAsn3eJIAYLgffM/oHvbqS3GMF1CM2uJfpcI3thp0XQU8dq05v9+f6K
ZgouyOBeCBhVxoUVKMqgB3YVAtLDsE10/ifbAvsBf49ouvbUfjLmfYHzCxoZkDA3A8n2yYXIE7gA
lQh5GLzUlC+SckiGTZB83JcyU07BskAjDd0OjlC0k14vi4vjgi/zILafSwOMIJWOwV5P1a7ZgVZ9
h5h6IOeGZMZDQtJ1khjVM4c0+aN1/ytGIdPrcvkRk2DaA8DJbWp8hFgLhjh0JHU/70uY2U2AadDg
zcI3BRfFJKxr+Vrh2jIHUKuD4R7WPuBobX5yF27hzEJgNND2C0Ejcej4GZeXJHGirE+xkKKJnxW2
Uk2uKJbaA+c8sCspk8U0Gid6YjUilLRj02yEneNHNIhfI27fp6/CsCo7j5RLvtho6SeHdCV1YhPr
Am10Q+bF8OxD5VEafsEcEuSHxH3iSsRD66Bd3z+zGSUCD3fsK2OBggLQbrKZqa81SRjGdiuRugpJ
EJ777q2ozI6vwVV4WorHb+4IFCIEjYzmoIlAN+S1vEbhozyV08T2+4ByXZShbLxC25AP1up/y8QF
/tErWZMjFNUi7rggTGyuVPSg0YjHmnHZrHyn02v26/5G3txKCIMTPaYlQemHxV0vLE2UvlR84IMa
KCu3+WyK8vu+hNuwbxQxAh/QlozKwrRUmXFR0HBcA5wigBUeakLN6yvnoEHcdB/47XZppOWtWwr+
Vjyvkd8FlKAoCV4vScjywA8jMUP5Gwpr3egMQTaI/MhEWQ0U0yDI7/0V3ob+E4mTExvJwbuQETJ7
m3XbT/Tirhrq05/AbDDKyKCnmnxbNPzSF6cazZzemPSDUUODHwtE4PVSU9/xw8D1cxvRjf6ubUGU
7pjE5fWPaqUF+vdSveHm2WGhAFOg+QeGFC0TE3mun8qqA+y2La5SFLsNz5QwpS4k2U+3kNS88S0n
kiaRexCDyVlVIKn2vyNZf6xZ8tgvMYUtLWfc3guVLAUMnzSjkJiIPU1ES9aIrTr6QqC0JGZqwmQm
5AsQpNi5AZYJN0AiWjNCj3Bv0hPo7u5fxltnZNw5TAZFkQFTMdU/q36xKPiJ0tiAATY3Ir+r72b8
rpWHev3RrB5bkEUZ/4U4tJkCdDF2lID55XoP5corqwy4Sxu4V4Vs/Y88NUtRf5ET8ujqckyWUB63
eS0sEJKgT0BHAjqdydVgHTErfbctbFTXejIg2otMFmMwjwqyViQwxSeJJqmuOLSJHiuMC/4ZljzK
m668kSP68hsmNwcdhgNCwKqw97A/7r6u9SwmlUdpBqBAJ+n3N3ncwyvzOpE22eNMURon17rCLkzX
irZLdMZzGvpqNRONyQLiL6RyWdi5v8a7JvreVHNMennrQt0SHpSnJXKXWzdlsqKJxkT7d8inbl3Y
ibaX5FXzyvC4PUF8yp2NVgI2S5ZSgYvXZuKjBEomhZWAayOke47Rhxjw0xfRyGIz+Mp4IjbHNMYo
BR5oaQADCQeCSeENUBlp8cnceEtYPMDE6AxA0gae9cTmYiwEEIhMXNqce447PUK/noKJqg6tWgsE
nIOxVGO/RczDCoJXADhPbTSNfybzQifAh+9rP3RKuyteQ8Dh7OhFQkoyHmHqwUElyj7Zti0ZNqop
IFF0//aOZzm5veDGgD5Cj5M4NjldawiWbYQg0rTSzurXoKaNLjePMebOiwtyZkwGJt6MUAIMGkB5
f3LAAPvFKpfGlR0EZ0zNU2y32OMitcTrFqozf7PVp0tCNIm6DMhM0JA+sYPIieQ1g9y5jbYS5GA+
gTNSTHfj20/7oMAw9I8Nj+zL30T0ZOUeE0qN82Pxs33NiR6SdmHhc/4Huj+RiwK9MA+NP3m/Q95r
0kiYb0egpYhNxoxzI9n5W6X7xclaEalXg7YNq7U0WDzIlJBvZ3TxoP5Gr0W4YBBu05G4a5cfM3na
7uAHTVuoFYxq8x1uP1ujAcyVDKYGNwwVD0JC4NI8QyHt1tW3S6mb8TZNjwYsAYB4wD8QkCu8vm1c
mckNk/W1XcgMCEY1YaBxJi6u8iYfhVUC6YioeEQawsG7FlO0seDUzChmKAhnMfxzVKz9ldaQMjYC
jiqW14DeBjQ7htiucoCpSyKhZaT5UNsXT90G4rauabo0HvUPRHC9fEyZg9UHjAEji0Bufv1dCOaD
Won5zi44Ip8xVLhfNYUhfIW6YkUMGdyVJxI06Lf5buD1NjU44RgFJGYtJdHbcAsweL3qOT0rvx2d
YwwRw1dSwxm+w8XxbjfDX8BJd/Wtkz2MozANOZft7JLscSuRYHhH1WBEDgwE+TXjKdlmB4k+RhSe
xPd9pfSXI7m3UZNriiyjr6b50CFkfY/ovjeQswxJp3+OydOnvUbeX3zy9iGtOGrTw8vHgvxbJDYW
D/6ekYUE7xZUntcHxWhil6i51MFNw4yS0BisGPDDsNAT4pqujjlv1MHPgthxS6ervpQ6eR2xoFXg
Wtc6u+oOvQT/LCr1VLNibilSEG7f4fX6Jl4aLw2i6JdYnxkT86i/97Qza2NAq1gF+IVBd8hSf/LI
YIOJhRaE1wtC2S2FtiZLeerbXpTJXo/femH+tCTuwEzodHb8nOyEFxHDSwbrHEGUB32U0woXzv3W
AqKfUDbQjXxBQd8QYI03/XLbJ69yAOEuz9X4ADf/5qpt4pFK3IWgvOGTtzDIRuBn5C5Z/dn3BUIj
KEJgz8HVOUmSML6bgnKcwbIJ92V6jw/va+arWgemTLKPD0EBGtY5OgeBRCsWk5SBT1t4Y7cWGcvG
vHakI0eGpekdl1xf4wfV7W2I7yOyP/roAtq45Pwjfq/O6+hxhV5BifKf4uHb+qUYff1y/wtuO7fG
jQc0aWzyh7JWJyfPMFEgOnHc28/b1+Pe334KZn44olTlk3O2Xa1WB+OxJ5vNR7k+2JvI8AhAvyfr
+f5njMd78+ouvmJy/FxU8anDR9gHnjbFiwKmgbT2yX0hcw9uZJBH5IcWE+DCry85oAeZUpRZb/uD
4ZSKEXFLLchzx3kpYfKki9JJZa/Ie7sEU2onRUQQ8HDDlcspuhQi3OyXppBJt77jWL7/Z1GT8+P6
oNN4Je3tTH/e71EsSMm2P72+7t89enzK908w8XrC0XNH1gNZO2uXPAnbdUxXhBiGnXLE9jawdkR7
sB4DsjGSA5pj7d+Efuv3t39OswrgrICLO84zm2YIRWYs0MZ4bC3GQbUSyMffM9HwY3XhmGflAPaJ
2AFwWdCoXx9z4AxDEI9vKkMufEx9qnCuWBkAiur3/ormbu1YWAf/EYBeGCFxLSlzhKzptbC38Y9a
Ak51Wst8SxpkQP+/BE2bwcsWexeNj1SL3xx+W7G2sMTWPrtr/6zlZpJsm5dZLQa9rYB+2XN3MQID
Lnxxs6Va3cKmTQHGTS25mOSATavFDgFWgneYpANajrz1/U2be+4Xp6NNHqNUpT3TKxDktIipNNT5
0yXi17m1gDdxJJUGgyhSPNcXoAbfdIrhmr3dhCAyjwAedQ9SsFA7+ANDT5XjpZSJI9QqXcvnCaQg
VbSLx+DkdX9kjaP5kFkNOXfb87mhb43x9iHy5IMlOvoz7m/lrC94+QkT1QnsROOIBS5gpr9uUwJ+
jxR9A+bxDFO1Gg4Pwikhuw8j1R8t4CgiuqA65o7yr3EGXG0q8A2TJ92DZvR/73/dASSeJhiH+X5/
hfMniT6T/yNh1OwXDlCZBbIbdFhgGQKz4Omy+5xxSwi9/8dJ/iNlqjCkGGPrI0jxAysmz/t0RCcc
12cJGXH73D58iaSF79EYrX6AtzfuJXowFvTjwlL/XLGLpSptACZjFR9RjfpR+5HsaInubk4EiniI
/dBAiektk3cBzsS8Vtwe7wLd22UimU6urvNF2tSZSBrFQmB6RDS0gTR4WpGPMGVMqPlmAN6l0ke0
Y7dG87m+DvfE2GHQLS02ykdGrSXWz5ns5pXgaXXN04RElioIFkjhreQPP9yW7+xDjql/aJQTLe0h
/bx/QedcCziJLFjeUdEGoOj6grJcEVRCWg52DBATGPdEgAKC+ow4+T0MFrI34zWcKhzIQS8/WlAx
u2MiK+nzJC9bfrDVPiF19FhzmZ4JhH1lArDFZJs4X+rZmQ32LkVOXkZQJRiLXAoDgr1tT2vEmjx1
rXdBfzJdm8Q1TYB7WMIMzUYdyLqBdpfFkOSbXAAmmoWB2qiDPYSmFpl5x5IuTPVYePExP53d1bWB
btUFuzRTf8Dc2Aupoym+eIAupl4nWu4MdlPTXiZJYwBErIi0qX85qsUP/gMmVorxq8Nb9+/Q7Lle
CJ6oUbAc5iyfQTCvPfgbjidR+Mamb56wKjbxEnXYnGN6ucrJJUoVB7ynySjMPbWMS6SfLF1F3WkJ
WyKMdvzmtgLZx0ILgMJmWu0I0VjrxoI02Pt9SbcmskhW85TbjLFCFyPFTDTd5uhXbxofJzCYk9rK
Vr+BUW9PC0ZqdsEKj89AdRUEJJPd5XJH8FtNG2xk6gXVrCzBowldrKzMHuKFmOm+lmktaj3EJNm+
OfY5aaEIEqJRVXuu+KUnMhsiY8gxBvuOhIZgA7i+rGXN+UCWeazNkfWaMc6u8XT8fJfQNHr8XK/P
a5CrmC5YshdwybcWH6S4yMgjKYDUAOCT12Lzuk7qumIamx14m5EwVUpY0nLCrZUaZaCtFKwKcBSn
JGxp4Xp5UQetDY8Gllim2ie3hSUmyXH9k1hfLwkBUc9hU1bk0bId4lkfGwvEOYruvtx/mDP5l+tP
mewyEAaZErlhaz8LRDiC/INwJgI4QIjiFZDSa3a9enlDj9yhPD6e8iWc6i2OaaQgvtiJcacuNJLK
KHHSY7i4rdqv/S96/+mRI+YoHP6dvPt6EY8yeTscKtoT7/0X1fr7658/7X9OYqIRh1As5bDCSWT9
S1wdc2WhVj5zi68XOHmbFdi0FFfEAjO90Bvz1RTpMHZfVS55MBKUeXYbalnfqqEtqNwZZX8tefJc
1ZptFYzwbuFYlqCeYhGR6pqrx1pIIxC5KKWlRSuPOxbSQ5RsMU98wdtbXPrEsg6Vyg5tiL0VyGt4
eEcxxtOfBGu9JqK+Mlhzk20eoRGXvMwZ3+xq4VMfUPEwO5sb5W5BwkrA8xWZTz/n4MVwyIZ6hsU8
WGiWvX+PZpL710InoRLGRWKqYwqhLZVqonf6+/6zeXwKT0/pZr1eScZLhOR1QljzDc4hqbmxBN8S
famTccYoXX/IJGDqMfAh9f90S26Mz7k13t+rJ/DrjwmavUyfAv28SrYk3u3eUsk4QIeTx7HtJlp9
L1zBpdf9d0UvXjev1RjwleDyM9bzK/gucvhWMjXXjl5tPf38oxg7Q0GXP084e3PS9NPC6178gPH5
X3xA3TV9HHs4FX6PSR5k9O5gP7AJPll3ZJVZD4xCXwxjgx2I9idvtRBB31rm68OYqLe+V6W4wWgf
20N7odNu1czmQG3iYAZHvhBH3nLOXavSv97xi7UGqlZ32qhKcyNGSW8vGse1wa8fDG5zoDwMib50
6Re3d6LchDLL6jqDSKASJJPT196jS5rRL0BceQbcabeLdSjuDTr6X75Pwrd8Xurrn0kjX2/xRM0p
ocP4Pj++dpAabEegAtAK7AazQcl7uIWu3YZUoQ8vL7WugkLCEHpigKw5Ic4xI4Co4+gta+HY/xi0
rj3D64+aqL4wiXO3aMaP2rfGEblG2HakP8+rLwLF5z9A57u47UuMqH8lxDty/+7IxR0YNI+Jw1Eu
+HL3MdGr3d5U0Gvr6Odzd94R5oSrAJQd4tKFp7Zw0/+U8oVkB8w6TshCspDna+SrzD5Lt37l0iAc
zLRZmgQ7A5u42uEp3K0oytSLM8gr9Nf8Yy/s4A+SVWuiRPeAJT66pr5wqDMx27XIiWeYah7PhBFE
YhDL3llJpr9xLPHobPslvbngH04J2qL4/1qwsVdrv292Q0qOx0SPqUuc3eoBKbdEJgfBeMQ12i6N
MVw6yonSqrSuTLXxRYFXtypXDjru44JGw5oJl6zVbXP6tdKapuZDEPhmhQZZ/QpTZ8grTFROTJSf
sND1+UGhX+rjWwo9ptu/J9AbbBeu7d9YiZsXo4CQSGM5sPuKk0NV+6gMMHaitcX99rVGajOn5jnc
n9Unv6UrDxmd09ozq61wRtUixdPxTZqcRmNlqcOI2VsEcs5ARnDPLj5pYrRy11eLKsAn9ScxBBHK
HqqcrJUB+FHH/CIHpOgeKWKBha2YPfYLsZNjR2tgnMcCjgL0VLpMM/Ut9jPq5KuYo/edpT8U1b1N
n3jdKWZiRI0GuyGR/tR8jcExC+efp58JukBx9PjNbZ8K3II1XvXhwOso/qaoAKJL1yyedy8CYLws
yIIa8lNU5MyvX2rzLThIGwMkQfoJbQL8ntnJ/dImjXt/78snFo+PQJstinFr1w5/qEPWZjhhqT4/
H5PhKo6A9nHi68SXzJ0k9zV1dJuQkVJGjwXZKAevXzGGAxBp6Oow0MNiJSiebd1PK19sH7u9C2DU
ZjEvCbTy6LOa1peGnC8bpULBsmYjPaiqde0wBWWd+ACqdpKwSqTfvxLcuKbrjb2SOC005UnDtYGX
9LbO8JiCFQQ0MMTtidFxGRdE3WrXa1GT7e3BUxUOHhbXUnYlHbdblW734MKCz+Lp+cKruq1uQRiK
pNAwY/5rirDjGgz8ajBm0XY86ucE/a76wmuaQU+OImTUgcYhABgqd+3k+iW6/foBhVjQa4xN9+/v
rgVagoG89Ee1JgeKMTPm/T2c0VFAzoNEjAW36zgefCJTQ82uCzD9GHtYGy0AY5/H82DJemkC55uu
CbUDoyW/AV3y92asMND0mFk0zqBC28K0j9kJEVEwtdTbQb3pMZ5WkUFNdCgrQLrA+6pUXyBsIEm2
lFQc3cjp/bwUO3EzG573eD+HWGRODfzvDJzMXeDSxZkUc7fzUtDEdQzyQmm8/yHtu3YjR7Ytv4gA
vXkNurRKpSSmVHohJFWJ3rtgfP0s1sWcyqQ4Scy5XY1Go4XWZviIvZcBW927IMmWWyfkQ5L9C3Ty
wPkz9o352binyG5MAdnGFLrSp+3BFve7yPIgN+x6haNuene3692HynluTfy9K5xnnvBkBPd2Dciy
NL0hcYR02cQyhvjI7dxT25ilpRIyTxif831VeUbkJEO4MsUXHhoY9Ksw07Z8dbsU5KYy6gHTTdx1
50oGi+MrJa5tP0yFqu/n1DY3rbN53nwkVuren+pLWyHygdiKZVheYr7fhharMiszKWde4Adma5x8
CXi0eM9JGeiQ+kqwhYeDDnEqyPzrsI9Ghn/2ejf8GFXIAnWB/MDtS4jkYQpweDw8aeYnanSv8OMj
PuGOyJ7U7hoW6meC9zb4bDBFv6nrLkWCN0g36qVUcdnRkOUVvxtsW3WFC0i7KjyxtO9fN3g2sr0R
Gn2QocHCgYLCW240zYw46B/X8GpENfQV8v33B3RpBwEBCS70k6gZniKzi44w5GkvpULvaa/Y8iFp
XDiVbMnGsff8bIsz/X68hV69CTe77HR1xlUB5WFOsostcOKguSlkJtc8BqHrtyvZ64XZehNs+vnV
QpFTprRpg7bJpsY5Y25V9Vt1aoOVOt1iH+JmMCF5UbIFMfk2jtG3aqwX7eBRPk0fVSU56kNRkdAf
Fburam47xJlAZChYZ11ouIo8cmvH+DQzZjsyFgp0/KGvNiFqZ8c4EKqqjMJs78FlmI9dpZyULLld
9io+FZ/VpzSQ7PP+SKoLe/NNyFmrs0gVyt5HSJl3y/pX98kJn3JkltGez4lQWRHsZ4RtSH/xGGZq
KeWxys8ldGxzlxrH1L9k46kFnFKB5u2fxGih97rTqUnHY+E/yfi/Yaeo4laCwVPO4zukC1TqhAyW
M2ZTmZHuprnblWR4ZjsJVcn2N/xb2l3Om1X7GqZfqvKVD0/wRZSGrdI0ZuYf1NKm2jbawWEWGiet
CWFXdVyxlPmpSqhAakDEZgVSE7h9ymzf6GmHGkmNkolc7tlzI5ic08mnZJwoVUW46yiEnG1Jhzb7
Yw4K9ivc/e4PzMLhfPMBs00EiYcxlfIIaY/BkkeSfY/hN0rUWe926srMX+AXoLFwgJzIIbh0/Z0j
VytM4stWbHEYeWLlKKQ89FZ5kCwnPvVO7eRuut3roRk6bJ95vsNSpBUl03cyPGGftXcKK1UCHQxu
5dxYugPefNVsk0lLyvXCiK+CvOWb4pMjYLMTfJaz3zgI9TXRvgtds/RW9tKF7QaaOryuQq4cttd/
szRXnZGppQo54ZR6OVMxRXkz73A5Qkq5Am0vfrs/ygsLXhI0sGFRlJvEAmZXMBRg9bQYKuppLRdd
erxOiaxSf2U2L5QPdPhoQaMPgpdQEZlzVRSjCEVfB0xfSwsCHwMn9S2Dhhakmsqe1JrHUF5Fld7H
DTezInjYjIOZDpopj89qvWsaaNfV3KYMbbjM3u+BpZUGXh0sB6ebLxgusw0o1gNhTJhGvRgsKOrU
2UFWSgJnvz8itDBQrISiMN7ScHrmzKpyA35loS08TfWbD5gv9SyOsCEDOp5doPDlvA/2mxV8JuT8
vUFlZQNd1yowxV89LCDHPf7LWg5uYaVDBWACTAOLBSWn2fkmVj0eWzWeUzWw68gW+YN1TDbOiRH+
pJ6GQ/TYbOPd5n63L4DQ0OqrqLOZ1w4Mek4igEv71kmBmCDJQ0Uk5+S8PGXun5YcBufwpZmAtQ7b
HT165soHLL2Obz5g9ihAX+B6Kk+vY5wDggNJn96iH2IAiNbzyrm61MMofMsQDQCdHqKYtyf7WPCc
Gow8bqDgnykoVNBLzl5YthmNraavLbaFE1UC1w5AYph4YE7Pdm4VV4W8oQLzwsyU3rqPBDAKJN8e
iWp9vb4+9DbosZBO/PNcJ2jpWreuRZ9+frV9aSFX6YOG6G11hAYn9k0JxB9i+IyMklnhKgNhl2Sj
hab4ElYPoX1/Xi2UaCdbTiQep0U1GR7cxk+TRE3KdgS0Cg7Ox1AgevANIMA+xEs29Q+BcmL9JmjJ
yK9EXhjkm8DzhteDBr0mivdUvBGFXaASUT9ock8K0QyLldfbwhsRTBp4jQCUCma6MTubjKrsOL3G
s6KVDv2nbHzX9MXQVlq0AEfHy2hKC8B9EpIh83dahRei0Bo4HSRyGc3BVt7i3+o3PQgO1O5NxanI
O3N6izfZQXeHD8E5vriANjCz/MApXR16+/ALNIed7R4O9se4FWwZtk3bV2Yefu123+eVnWxpBGQN
YvwixB2wlc02Ui3v+SEuxNFLyzPkKo3KMhIwbVoYzuDSfH+eLZSFYCVyFWw2z2qQWnktQrD98aR+
pBbk1j2iPbWbL9e1wYqGgCQHzXXxdVjdsBdePzehZzOtN6QOEExh9ES3wrUoIp/O/vfl2IBFll4M
d/fBbZWVHWxpt7yJOZtwQ1PmfqsgZkaqi0be4u1ReCgv8cr2sfRYl4HAhpkiJJMAVJrFgXt9w7Ee
3QovTGgIFqaKNwckpeECa4J7Cv6D09r6W2ZVJ26rPf5WXiB78bJm57NQCsPoXn3G7Ezs/dgfwwGf
AcF4ATq+Dy06V9yxN1s+cV7/Ca4lBXkPmq/bZwF8QmVlek2zZ/YQAwQdf1RQLCA3MBti2W8K9AJW
3lj8aeKHRn+6P33/gml/BsDjQgQ7+ycClcUMxVTaUA9wjvd+K1nsIF/0HbD7KuAEqYVygVvbybaq
Lc31nlEaMazvySQA4mrcYw8CYwv3oBGpk7VVvNz0f182O5fxBK74jLbUizS+2SeBoj8oevp8v/1T
/91p/l9s99Up1Q5GKwlljSC++EsUg+5S5bhdgrWUrzgaLzYHdDdA3SHD/iO3GowgLnQVOjqMw+dK
B9deWjvw10JM++JVYySlUfrY76h36UYzgwEEhvRUOn8xQYdsC/qhKpm/ds+oUd/vxcXVqlw1bj5W
IuWY8Dfym7g7OhJ4ZoX7FLm4uFuVZf8SMT8238Y2RVVlLbO2OIT/Ys/T5Wou6X3V9dTrVWUz8Bfe
+ORVZt9v4dI5e9VAbXZz41uOQp8IkzEo/rQwqKWvQuTEYWb9F2Em02tIi4BBOJc/pg0EfHqJUq8s
A1NvPwPJ6cvnBk/v+3GWHju4L/wLNJsqGUugoyKO1NOFxs5ysLUVvyaYQQXJQdwOARxOIiTTYvFb
ijWzhPJe36M85SuyU2l0G4jyxaDZygyeov5YjVdfNZtGkgIwvMFjKBmKmC9ioydOmNYASrbAn4Rh
lZzHXv6sOV1agRIuvLXRHah6gEMI3qYyrayrlZPBGsRXOLCim7I9D2JkV9V5ZBclF/e8sZZxX4DF
o7oDqoGIFzDoofNENM05vPor5GX9BmCZyFJrkhtAjJMGJnrst9yC2rdLX1souUCug36rmckkKB+u
5DMXz/JJGGOqn+GMna8cRekNGNcABVx9Z8GbL8hWKtlFf4ylD012YgoTHbjqMONtZfJNaf35ME8i
ZlNRTZdRv7vt7TAUe97vAx5gD94skCY+cg9wIn/0X8OVHMpSLhUylsibTabMwCDMrhH5SPsgFzPm
WcKrAFGTT7dDsTsnzWu3sgcuXMZwgsKIB0VCBffkWSQpUVnt56hlxNu2M6nVAAFHR5I+rb1sIBz9
s/+AngbjVYEKg4xE+23/dUkjt0mJS78Bx5KjQZmv2k2LZLADeWNBJ2nViqFZMV+mTipq3GdFZf9t
LGjPubyeU5UE08OQJCGWhFlIoQIZ2V7lij9UCtvkpcthbAiOhC4HhA8AfjcLWUzyJxhnNwAd1RXy
EFFalOlBb7VItdVSNgq7yJC9/Z2kic87cJPjdCRY9SIydVnhR6uWez4/0TBTJssxMJbtiVKaO3kH
JCsRpRaiCwZMISQSJOMYWXQIYnU7sME4S1mfSqdCK2i6l8dCDI51GNWcpYacL5FMEEveZQXqKHsI
K4jxKctbpX7TCq0vHvs4qo0tbYGWdOsmlUoc7WoEjCgbUtkxaCoJ+6Icx3onZqo/1RBEXz2KAl+B
nDL4kuDkaRO8YA8M6XM2RmlzDBUl1Mwamt9ws1MqCM4WdQSjdGznED03VDlqH5NsKGOHATHWuVlh
6LUls3IENWPM4H4X+VwCJR4x5Ttb8UUp3Ai1TiPIOlV84hVy2udfipIByU5ChizZZyaWIrzMEr/g
wgfUB+QSLsWDIW80CmH+s1Z1IThlYy1xRGzFqrDTRktHdH1NI2bqQ1Zk7zkUq1Q7QsKg+Wp1Mai/
5KbLAqhXsYbLN10hG8Mu4DglvkDRJoztECzY9KVIYjGpSN2ASQdHgyxWH/peUyIP9gsBaGyoAYFE
byS0RL2n7g0k5YOg0yKzb9RceAqKoWNWin+vWlIpHf5ZGnnuJQY8fO2hDPpg39RIjHyngRClw67p
UyV84LpOVX7h15SAR2Ta0L+3Utu2sK/LjZeUpeNIKMwMRbvqsrSw/AqCzLaInsYXGbFGH9qaC0O7
G2NRdYMijeJDBytx+ISJsp8oByRouGjv1z6fH7kUCTEXG4iOXwqG+V5icseRrO8Lao9RkQc2X/hN
lZlNXSiJqVfgA0P+qsnH+iWAu6EUwznFGPLnsiw1dsi1CoYjqUhTzpQ50KM2Up6Ikq1q6CSBlEhW
DBa+pQ22LfxVc6h157lgd1wtZfuq4HN0Xji0CtxScasRQH1rE50SkCUNjvTNkFXbLBuE6hEKBKkG
eO9YjePGj7iGf1Z0CsgMM9Rafw8GTYs/WVGXihuMnNqg8KFGvd37qTGaohj1oSOoQSJhqCQqPzAV
KklYG121E8JRhWhFKXa8mzZ1mkOxpRKMLy7PYIjAB12gWAx+b38MpHhCBy6WQXgK6zLkHoQ6FxI7
zYKqtTk9ooUjRCJf1qTnuZRZAcgo+veQ55wNuRb2SiHtE8D1aKB/Vg6ZhSMdcskoukIrDVyQufaT
zPoEp3DBvKiNUFQ29n3s8fxWizzUKImhHGn+3usvVfIJPA6pwuib0tIy/D9RBp1X43vlcxbOvP9R
vpKg4IaC9+x4qDOWA2gylboDh2sJTOsEF+lknQiKpVfu/WjTL5sdsKiqI/mHmhFaPydJ54bgc9Bd
5b1c1TNH4vSLokdOznexFfNj5tyPtvDswJEHGyvcWqDoMTdckOrpAt6DxDjGSmXlbRTYwM38uh9E
WIwCNihMFABXgELv7aEntZ0e8yHoiykHgjme4135IHTovhbJeeVFYSBitAQPr9ZOA0hqGLVV6Lql
rvJTF/i+8HmeBGxAEBdxUs3SS2kVZQVtwYFDCrEjvm/rO2BI0+f00G/YG1e5zUXfqpawz3RTPTZw
Z3EptTSULQNXb3YttAtK+xI6SBbE57VryMIVGlAoyEDBjlDThbkHe1BQAMiinvf8Sq3Noa9QtxAS
KJ9gcRKR+nBYZRCVjChXrTyRlupksB6FkrACFVII1ou3I2SwKskHYeDxwiXimelPtAFzffzUdnXi
GoITySb9pu5QmijytA/RSxit3GiXLkaTBSPSodAu/6FOJYtVnSRIF3ipkg4W67ORiBUI36Xfr+kQ
LM1HmA+hVoa7pSKCbHbbWl7BoQswL/83cYIEKACu781bSXblymJewPFOFsH/Ik2tvnqcNB30ZSU+
45Fy6yGQBBEVMv1bZ1Mr2KgurD1NVKkJCqVRT3aAMCouVFa6l9Fa28SWJtf1l8w2sSjVcrVV8CWo
Dk0fcQR90H0En66xDrsYvMiVRO5S+u2m6dMmf9X0ssUxkkv/E3DS4bb6niDDOrWvtwPTNOGsuZJx
+3swzDbPm5izjSZuAlEKOgwsgIufn8aDuwssEzKsq+nbaZ+4F2j22o0GresoDnxwqRyL7UtH3pqZ
1R+ttUfQwtapoIJsiFiXUFCZc2mVOCv1HqhoryBBZL6HtV2/sqcECAifTNy/zvodrxy/SzNFFQAB
klG8QwFtNnBp7Bdi3VDecxTOFJ44Zu7O4ppf3lqQ2UipeEYqVYog6RbWmgcDq8IEWMSwVo6e6WPn
A3XdmNlApRrXUFHAngqLm+I1/QXz7EtsnMMTMKcQOtnD6gV3tjS2W90ONSKvrYKliaJqOG1Q6IEC
qz7bAIbCwNVwHAQPNKvWJwlMWyFmlzr624NnJmtEl6XZoiPtDplZPC2Vufy9WlW6Pvjy6HGFsC2a
vZDxKxeGpZoJBB7+hZg1qNLUTGGcNHrs2U+gP/fx7oCZuq33EI5+gkUQMY6wCMzJA8reZzwvft8f
0CWE7U382T5WJJwOu0A0UfeUGowu6/0Fd0RXtyI3GXYTlRCby4bD3uLbyu81EuVaB8/WBi/QIUt1
oFDLlD7oarHpOOSB7jdxasF8yl738GxpNCWW5VBrKA0FDpSKbdx89bJyGr96+S8CofgIVUjU2qS5
9bFSh4rMpBgYw3ACThjtd8EcWd7ejyJNd4d5e5AyQg0E2KBJaAE/vzoIojSiWaH7QO5KBOeA8Daa
b/Wb9QYEL7SwMlMAJ274FZm2XRJYF4/7Z695NNe27Gle3vuK2chViZbFdcxBTqk8h8qRU/fDmijU
0sBdN3Q2cGkkgCkCdXrA4AqSaCPwZiOpO6hWSub9Pl1K/+GFBPV0Adk/qHTNtrU2ksQCztFTxkp5
yzbCHmyP+DPbQqQ2BQz48364xWvzVbgf2cZq0EO4BEM+Bo90sAIA+6EWGMTbwkSd4AB1HNv75Z9e
v3Bhg5fS87kjq0Zhi6+wf02ep/GHLAoymYWozY/HSoMkVnnmdStAtWsAa1hpPqLO5pJoracXBhUl
TBy/2E5hvjtnEQAoGySJgIRv9qBeggll0u20el84MdtCgQA8YW4wjUNSk3ENBLxUmpmkdDDGqOCr
KPHdrhwtTVM1rjre64MPKj4X6WvUylinRGYfWQS/tOExbJJdmMjPbdRvY853q0mZ+a0DtC1rTT3a
VODHtB9VWFhK8K0w4IHW+LULyxvXBGDCJAGpUxA6bj+SMTUVExmYCfl4fAM0832Pc4F+UQfvlRR3
lQL6oA8AP8G9HNzOy/2ZuZQkvo4+z6eOAez7kM1hHm123dOgkUx75TmHSueoAcW2XnOdXBAagrUL
hkRBbhqvyB9Z6ULv+15QUQCgZNRikwaG7Ue+PSYPPHI8cngEKnDHv2SiLQILv9LchV0MChzAiuBG
OIk5zfbSWOWjLmy5SV+psd+oYxWjm3I2ZJuBU+hBBLTvB1w6bm8CzrZNNuaM6krAe7QCqhPo2nYw
ix7Jj8Sin13CiJ6aNZCNZf8VBG5ZPnDCiZMsFe8b1R1kt45sJPZkapjBWi1m4WqngtmDFDSUuifX
79uJB2sTruUySO8hHf6uQ0bgo0lWilqLIYAhwI0DSCTYht2GqFs/NuoeCzAjnEHYxvDoJfVWunjh
Koy84b8gszGFY2rXqkjXgfVXWyIUTqNd5mJjVU3LYU55yLfKwRlUEx4ZmFCtiy2geg53/D4/Rs5a
DmJ5fsM5Gww7eBVALey2yaio92KglbwXaPJX3EW22GzrIbG59BvGuOrgxNyfLnLgP0TyVYTKwm1Z
xX4nQgUapbUfkAmtyGkssYr3BsoR2r1FhO94k1dJkgIuzQhSAyTMBacIGeHKSxo/3h+LpfKeKkOO
FOwtFFGRGLttfZeyTM9DjIUfP3fqW4lkvdtd9MAMQ5g0yM8SykJyw8OW021CGDlYbXeSoKV0/zOm
LXN2VwGSE08G+KTA32wuCI7UaKlGqcp7okok/rG61IYVbZvQkmF7Oq4gt6c5/DMY8k2SPEntzXXM
NL1h8oAMvifogOljHUkyEuQr76ClUxTr9D9BZofEWFUijXsEMRqXqhcozgvIBPZv9/tt8TS4CjM/
MJO+akSZ4zB/Rs3UjF9tf8nifRiedeWYUrtH1lbY3o+52H1TVliCeyhK/7OWFVQTkBwPBQ9me8ZD
H6z8+r9mJD+G59/vnzepTSrwCPhC9KQgUEfS8HJ05nmtFJ2AV9OcRAHLR5LHOfsQhjp75mClIBPU
ZvLKivGOQ/XBQP6eyAGsvZ1hLFM7VnwIfQ4G3t923iXGgULHDidYLCCb7rcdXjQMTq0K4fUKXtml
D7VJOxu45DfN0u49RC1+ILRmOBGQUmIB0Wmmf7TjyAD3CsYkJlEzCLkrKP3QmiUeGdDS5/AQNvMy
U058j7uJnUmpfCmEXJetEaKxENVWorZwy5GFTqwySPX6SsW91UNNqXN/yJanyVWfzva4pi8yAyVX
PMrbBukHbQNNJ2SlmDmGJHfvB1t6MCPJ+J8J8vd5dPX84QdprLg+Frz6IFhOAzOJdMucaKP/cUSz
PbEnGC8/jAcdsmjhvnuJwYxY+YKFm/PNF0y77tUXdLwMbm81TVH+UefgsItS1EmRDlVql+wR1Tda
bvRct9La4as3WTWsXs0t2T+PoZO00FTQH410jc29dOpdd8v00r76qLBQUOxUsSOkjY2Nh2dm6r+K
qwijpRP8OszsBB+bFsXbEmGgVR5LBy20e8OVkGnKmpWVunhbB2xVnig3kIObV24MNjkJCxhohSgw
00JWdw86BrwJMmyoMaC0/EHehETcpLv4PHzC8LWaMs6rSdBp9v7cMf59x6xnkzLMC1DSBS/rrfax
hWPlXj/kjNioKb/en1pLCdcJ3YgE9yRM+cNvkQ9T2o1FLng8bFxd8COFHjULyzgHbzv/qzmVsLJ4
3qwEXXpxXAedjanPqmwc1ULwwi1uZQ3J1amLa4BRLP3Ue3XppGvmGYvnlwR3Dm0CUv/AaotB6MM5
uBSQ9RJ3RW51jS2GK6f+4oq4ijG7ewRB2WSlgBiwMuXPam7zuVegEEbGNWba4pkFOx+cVnivgah0
u/YwZrnSgAXq6anrp5+KuueLlVvFdOz9mIS6NBnA4vL8AwPcFmyQKJ6LXlHYFWwLwH0KDqVK+EeF
bqM1Bc+1aLOuG8OgS6UC0WrfpcC1n/wpDZKA5l2u5AMW95Ordk2DeLVt8axNArFHJD21WlyBw8cq
tvv+E4zD+7N8aTYAxqfhOjwBheZ8frEeg7DFtcmLvpMAWohtBETfr4KHCLj635yH17FmjSqQGRvy
rhY9duJxmTAiwglfEqhbRmEWp3pXrmVVlibgdcBpPK96Ue0iRRsNBEzArYjzjaS8pX/u99/SlLgK
MU9Z6QwSE5KPEB2UW212eO/3+UUXrHAl/7H4YLoONLtMlAPE1JQAgZQKUkCBbobs4kN0vv5gGDPo
j1P5uXuuwo7QSN3eb+TiTeY6+LRVXnWkTougT4tc9EIDblwWBg9W4gKy4GdgU9YcRVebOrtI+FBA
anoRTW1qJ23NIt0G5SPX7MpDVDwxnppp60Tdplm1iF2eL5OyBUQ14BMx/fyqmXIjV5mYNqKXwbtx
yu5YOjQ/5U1dnuhL6ig5YGKBrZcWUEiqw1Yhtwtpf2i+QE4E3ul/DYBu44tNwflYo0jEtWbdPucQ
jLCoqdhSsRNil1cPjbylsmU8GtHKw2kpe34TerZUOHGs2xYPVk/5cpKN4rAtlmd9gC8S9Bsd2Nfn
ZmUmECTaamd5Ay2gdCfuRZ6I+MO5nCsfmAncZOven3lLB+K/HgEO9bZHYgWGGkhOw/cA5ntIv4Jc
cD/A0voFgwQ4amBNJ1jAbYCAq0rqD7XgDcisumVoDSUBkT14QdJ15YK8xDcD1QxkwSkLA5rUbP8b
C4gDBDLFXdQSPn0Lqqo7VJDOk5nR/3+jcHigOgfVDBVK7LeNomOdJsEgCB6QJ0PSb3yjsKjY2EOf
WHVdEcAPIRuyEnQJ7qCCCqNIqIzxwg+fj9LX+H4sdTy+oXHPgEIc7eZRufiA7drJ877Yr93tl8oT
0H8GKRk3JmB35yWfXpJ6NgInOImH14fj4KYaqRwzsOSn+x26eAFFsQxiwXjL8kAL3fZoResE4HJf
gMvx+8D94bTtEPxWm21ul24dm2Jo8bxd12b0Kx72lbBySC9N0uvo0yq52pc4uRkNv5iiq/uucOWP
KnhN9G0dnBRkhVdZxgvbEJhxSAuB5Y3s71zknkYNfjRGIlThEmaK8EQzSMXepNwGgQMIdOSJ7PqY
J5vsq6nsZzm1oXMLIPhG2cI+kgbfeTAJYP+6PwYLXzWZFoMYg2IIkL+zA7BhkHkqJiqbgVc8qyII
t6+VXZdW6E2M2TnXjVmvijlicI3sDFzmyJx8UBtv6Da0PsbBkXJWWOtmWQxOUZ2E+n/9BbOlC7cP
sWMJ6t7FCIhc79YML/VGtiluZwK3b/1g31dA3fstaQbqyEa2rZoVjNRiT0NiAaoCmoy3yGy6QYen
oR3lR2+U+nfqayYXxyuDuaBODAvqqxizq7SuFaVWMfT06I5ufAi34bax32Fwhz9uS+gTkkvbv+rT
u+eOrGWAl+oNCA/gI8ALf1fW7YoCMBhW5RQFdvglfQYg7HEm1BY3iemisO9NQk2QEdiE7nnN+Wvh
QLsOPK/zjS1wGqoBXEEHw3n1Qes+hvwtVVcKCmtRZmtFL1gx9DVmUZtFmWlU3WOT6RsWI+XGd5xz
f2H+PzoTsHXYforYiGerpgz/b2d2Zmsdj6fcadzIZuSJoDehXt5toYV1/r2mXrk0TfHwAyoJ7PvJ
0Xk2hpRXRih1AVeg7pLgSYSv8v2G/d3oZq9LvIn+E2F+uRckGtfIaqEoS4bR1I+w4wUH8vSCyQk7
5YtxNI7UbMlXZlLMW+jHW6JNt5BvR1nlzyvhdq2rmIKJ7LrJSWRYy98vCSPcfN9smLm0VYI8wvcB
bIf8IrJ+qRM7hVsc/Ud/svqyHyAElzi1mzmpjfQtuHWck5u4dNzvqaWT+OZLZlMg0wcDsAcGEk2w
kU2IcryDkHtkD2P830y26zGZbZCqVgvgmqMOnKHJzdTpaLK+Da2eAJQDdW/oaeOWOOwhBrNyw/l7
Gbw3H6YZeXUOJ9hNMkP9G/v9hSE29JVIuM0Irh0Eg07J41fnlHZP2s2fwytUuwiYlLmZHgOr2a+i
hBaPKxRwBGEq3EN8cPY9stxIkh+yiWldg4axKc66NdQPsvScCYIFOHenkwQaltuV0V7I9MJj7V/c
2W0IFjid3qaIK7owUHxr/vgGAcV3Y/0v40zb3FV/99EgDUGCOAlpHX5nKQzKhgP5vRJmabfUoFkA
QUMNdfy5IlkP/w6xUgceYZSvE8zzXJjl8bHFLqCBwfTZf1h5bS0ul+uIs4YxMKYkYUDEqnzMFdBe
ZHNIkU4EGb8/hEdDefDXUENLb3gdNzrA0UXw1VF2vO1MjpfVSqaAQh57C6m/9wj2hFtDJR34KvZK
jy5NkOtYs5dOhLywLiYjnm0dOb4NOsj5Gjta9qpj+ILwP14baJGoYxUIuK3ctkoPR9+oBgEYa143
O7fSDgZWobDLti55muxyncYxv/OjDkkP97yXXi7yw8WwigZb4dqoTsttvj3AiAYyKtBkA41g/lht
GMsFGa0+xm/BWTOFndm6k33vNxb/yqSVFjKEaPi/YLO9f9BSfwjqaTj3zPl8d947d3D1nYOp+/Rk
mD1J948vf+xX+6MyX2uXeqm5SW3DCp7X35tLIGwd38JP7ta6oswxEgPVk9TgUAtoeznfj0lm1Uaq
Y8wZaIdA1u8UsQstg9HixHPBJPEyavskV4tLpOb8VkFpzo15pj30RTTRzcrBBcVKOzX4i0RdYKzs
YItXFl2HcA84tgruLbMdjGNRWDLOn/IKlu9qPJFhKsxb8cbC2Whsz8XnN2fBp2LbEd1cQ7ssDZ1u
APaACg7QHnOwNeQD9HAokIFvmM2ET0l4GTknJKUyrhxYa4GmCXu1f+pxJoU+kv1er3nvcleaUX8u
0aHlmqT04nX+ukmz/oxVqUCTkEbRcgKnQNxHOpR+7fpXqBMFJD6YZJLkUd+XJseR35vLyn6ztPIm
7d2pZgId1PlwZmAVBmmG8GUdmKl2VKQ/cgzx7igCv+77r3gymHZ9hYojacqdENiJzF7uf8TinEJ+
YKLdAhkNmvhtb7d56ad60gpeHriT9YHx8do4bgunGUilBr8edruz9gu7jrDm1SQsHGDQT4dsFFhs
2A7nN2E94ySN1QAPdruEwLC7GWw2or+hp7M5S48dWbnuLQ03fKE0pF2mTgc997apNNFTOZr6ey+B
K03Ja/09eSbB0YGgFJKbhlXtc1PaXjab+5083elnW6yBJB0eGpPoHUg1t4Eriv1HqkXQ1gbHyN+r
4KsdDinMdYCvl2ILOigrb4CpJfcCzpaQIuYgTCLR5sVfQnHUhNpS9TWw38IyxUNb4CGYCUIzNqTb
RmUiNL+KCjGy/jj2NjMjBo7cin7BEuboJspsespq0ZRhhCisMYPdKTonG96Gjt2XaASwBFI3OBM3
2XDhS3tluixlBqdMAlJ0YFqKOCZuGxipoRwZPXZbPYcRh/5sCIciszOQQHNS0c6quYrQP5CSHjkz
bbw1C8WFpmNzgNbTxG/BrXWu3RCVspD1rBWBHRXP2tcExUhsV9Ae+Dc/IhugEBrbt9nj/bm6YAlz
G3Y2rkwOuRwqraKX12d1DCwxB6juaDj6sKl7okMlv9Qcw8InZOGH8sQjz6FY8qG/GAmEY1duJz/3
CHyMCFo62o9C+txYrQ+GJsFbVsT1bxuRcL9SiF14i9z+/tlCQQpdGtIOpm2ASxJV28pRaCK1aCps
n9fPsgqruOZoxFY1bgt2bPu1OfZzod7Gn3U2khC0z6b2iSMpXuljo7z4ieVnT4n/wT4S9aQNpva7
gMoM8Kv3B3rhan0be7a0Sm3spUpB29MUDHCnb0rCFY/0tWo2NXDSttyslRKmC/TttoSIMhB6qFwA
wzgnT3ViOyYKhL08KWlToDX5PtP+D2dfthyrjm37KzvqnTp0EnDjVEUc2mxtp9Npe/mFcAtC9J2A
r78DV9XZNivDee+Oeqm1bSMk1EzNORrb6FIQKA1B9SMPVfnYNax3q36aiCPymMDNvoami61XMqCF
fUa00R8qk22njJcl5J7F8MInMT4Xcja9FUZUZd7PA/X7Rvf9rRfXggniCKpFgRCq9RgymXSlAbfN
4y0ZGicx0wutnZkRIC3MuN0Z6/mbhoiitKVZgCx1YuRBr9Zmcpd1/s8d+v04gn0e3BGBlZ6VQ5ZE
qC41hZaP/YyBgb1Vkzpj1aylmLtGea+lrkgzpygupUB+D3aQ7gJ4dRYpBy1j6dJqWJ3VdboOkAiv
E+jwpM9DH0sXQsczMQVaUVFTgTIK5Pw+7x9fYsdc6FkUslg90Qbw/nTT1DbT910Me4g09Pu+Suym
nlyz81n2WKdBlx0ySOeR5PWSetOZ4gteRdMIJBqRkQaL6PvxETW8o7zP1FO4L+8gnucSD5rK5bZx
PdOevFy3tQux3JkSNJqcEd9gLeHQWKYEpNgcO5mgVDceChtSzjBj1F3lanCuuEv+QvyGLDQI2bPG
vgLdn8W6wKXJMJhIASKApYAHGGP5Jj+rTuZAn0OBs7DdPVL8x1vxkAQ/T+AzNzdUIzGyQBxB3g00
4e9jy0YqhRKCj1Nc2KhjQYpwFa7brQEVO9jUtd7mvVoDdn/C1XH9c9NntrCvLS/NskDLzNJILbWT
0nNHKgMZ6n0C0E1vgqTcJUWcS/1UFyGIpE6ikCT0U/4o3epKc9fRJnPABg2va08HPSxEArENeGxX
l+ppZ5fSlzH+vDh8WUqtOelZyNF2eTO0dhfkbrTVwLlz5NhzJMiybDG+TvbwF1I+3z7uMlpuEcF3
3EDDRunyZ91Jr8mwI458hwAjvWRXf+4URF4JtjlIDYIsZiymUt4iuWZaAxAqw3bond6y3yLil5YL
bLSIn6fmEiTm3Ab/pcGl5qg6KRb86XscuwDwQ5lFhXSLS3eguJON2D2HD5sUd5BLt/dLrS5mEhLd
Q1sNaBXaZnLuNB1Uzv9SzyAbQXGdg8H5couXhNq1PNGAt1HvW0lfa8rkthCPJOqp0mxTWmey+aTk
H00I9SZfTVZSuBLNhSNg/l6LGINAFAVQU5yiChS5v28NacyLUma5dhLOsE5funXkYzwvxU5zZeCH
VpYfsYRkE/iHaGV2zNOfBrcLlKfqsVijjH8pgX/m3orzHhfXmeYOfeXlFX1sccykkANEl9xsBRU1
NXcGmI29ilfz9aTalmLTrbqfrkH4jX0NCue3+aXb3pl979s7zEHSl91gaCbCC4J34KDfWA5jN9om
hFHoy0Xl3zP3ru/dXZwrLJUTo5u7C4Fu+hZEgf1ga5uPAm63zaVi1JllMauC659DO6djv3dLqscw
Gea29sR7uzhLzj8ddzhKZ6DiJyj6y6B1Ko0KSys0CI/nd6rjZytIRzau7HvFL0wT9+ej6dxlBp35
s7n5db40V3PDBBB3/kZ27TcfIgCwGsehfN3tjt2qT/7SItBnPDfwMzIAs9/bI6ZSlTzvNDigJLbY
9JqnmvvkhR0g4WLrN319K0+7Jr/oxXV2LsJFCrRKyCBBdvR7ux3sbhTBhXpyIco54aqSOFexPZzE
EYmjwyW8zhmQ2ZyjwikAq3RIm+uLO2Jr8m6M2xLAkswrZZdbTtgxN5VTcBi5F6WmC0kijMGuLJkt
ysKOtYNiIACLhdePJyXdxtMmhUh2U6xagEDKHVfhq3EUiqPXDn3SYCA2unL/lqKOcsmJ6Ix4Dd4e
VQZrLnMjy70YrLgEalqQTj3dQ5jN7ldr7vQrGZsjbnjQvs1v1a3bGMgXQ1Dn5/l4Rt/le9OLhZyI
ivAswpkzHlSY2ddu64aH3rVswmztQa497xdyb47O7F+/gqt+D2+6S8T2cyHxfBFQUSEDbw5Xg+9z
ZYhA6rJUHO+aDavIqHBCBcK+4IMexF+4y39rajHSNGTACU9o6t51H/VNFdlcspW9jABttdIvoF3O
eFBicJFVtGYnNdynFq0h+2ZENcfRSh6bZ/ne2A5uf6ddce/OcIKdAgkZiOwd6tPxqJ1ONXwoH/LV
Dq7om+MBNqc/f+kzWZpv77L40MYwajnEuADHBtEUkkw+0fG59UsZi3PrHjKmoLkDOwf3sEWlqieV
wUdz0k4tuU0sO8uDyBsQGuYe46efe3Qu8obg5Z9tLQ6GURrUEOp92LpdkGOsIxzYX9hJ8kZ/lz/D
2n6zKp0P50Kr53Jv31pd7Kg9qh1NIlTtNJcAoFK7Czd009/B2ODG2+1q+Fg+T5MTr4jTvP3c4XNH
FfRskBWgkGIBmvf7OmFhm08dp7hpmE7fR7Y4JuLXz02cmyWQiENCUwX0hXxemL8eTxODYl6DzqUj
QLkWVHm7XZJt4gspwzOcsvnaAjEN5KXnLNNiNqptZBqZhK4I0MnG++gB1OGbBoIM/cqGg/krJiiu
xK9wAZW8F62x4zFQLowmPTecX99hEYU2RI8h+2hqp4JA2tJWeZOSINcm68Gq4urU8mKExCIx3mlo
0c4tuhBscV2Kjf0QTeACWlXfZl4rRggoVmk1ajbhCDFsWnL5Rc10AHOKHkUlu6qkhjhaBFVI8EjC
HLxbJUmRp4pI/ppSPUt9GmaGV0vdywTKydUYdyXctuup+wU8freelKGr3MySyMlQG3oHZdz0Ri3q
HimLVi0rB1KzVeFoOdUirwGiKcL/j8dfSWHUyJUqZbmS9AyBWWtYAJzHibnnREtXZWpMq7ik0ZtK
UPN1Op1AvT9vc8Wesr7dmLkqrdMSopB2qpRG75Rq2uWgy6ey8PIaNEwbUgKATudx/SynopZtKkQX
OiDq8pcMQ9XYs1db/1eimj8/HcxMvq8EwXoQO+G8cUruKhMgZ3K0oMqpFra0jrehZ0V+FF9IyJ0N
eb+2udxtTNqMOUqup3hHnfh4nbjRQQkU6EKkXhqQCwvxTM0PKwQVZBCosdp/YwyYIs2tJA8xO714
5/b+HnY4FYBJhf1IrqGA9lyUUCR1aeo4UhG4F06L872lyG2ipjLLdywWB9FZONIh00967/bSYSoO
/F4HUai25TXmlKFBsKjZd8PVeAkbNz95eW3T/mx5eYJEhZqVE2H6yXpUS4fbWh2oxa7og6a/uRAO
nN0BEFtACRp7KllCPMAJhc7tkOu4cD9a477rARq4UL04v9N9aUP/PlWzclQZkdFG7e+3EBeBZlDs
3r6HfrTrYSy0WR0/Vsb63rx4/z3bOUAmdQWYatyd5p9/2colbZJGJZr005ahmZ+PiTlw+e0bfXn2
ImLrkDo2tPnZ48nbnGIAAH9+/tmQcMZ7/uflF5GTQYYE4plowExWYRADWPhY9Cjp6SjnGaU9aYei
o7ZV7ER7IWj7jDZ/6tviaKogDZuVFZouvP3+6doHWssWFfA+UBvc7ar11dVGtd2jkdiwaP+522ej
8a/dXqy6IUrKJIplfaYd7MePJ9xHbN0DQWh9m26D8uPhV3Z3tTkBQXJYIYfwlxb9n6O+RKVKSilr
IkHX+0dldz1fAEIXBqXj9bEF+jFILsyis5sMLmyI+3E9Bch+MdQDhLMVhWFL5UA77mEbQdzWG+82
0Nl5Cy/pOZ6LTL82thhbaxBJNI0EaQTd4xvDSW9Xyq+fv98Z9B2iUWA0LA0iscjtL9ZF3vOoDbtU
R6rCL7ey76wOb6tLTslnc0240iNfATsvosrLCBTrwiQGdkhWO+GH/1LZeYhz4cXaXq9/9V58C8nv
KwdazKf+xN3jz308FyEC6DdL7sLJFm/wfVtJjS7TYNamnxL6Uo3PY3GXSc+j6v3cyhlALEbySzOL
Pkqalqe00bB7Pc67Zuz0NwkQU5X9cgc3b6wH3bZ30sG0xc5pHcohXsngBCPBIQbaXR0qDj+/0NnZ
A2wI0KkKEBXL87CM1UpWR0M/yU/SdSoC2q0L1QWDgl6o7Z9viMI4zcK1EZ/3+/gaKrSuCzMmp9Y1
qa+9yOEqz72er8pLstCadmYXh6wDlLdn3z14wn1vSooiqcwyNFV4DYyOpOPkT5qTrp/2sHMqjyDt
vkdzciq1lUP64cGV4w5SmtkNWMnMhbTf6echPlfNQL0ZOkiGhtQwdGW/v0+YSZYSxZha7l44+3pX
2CjrO/VDus12ZBNTeI5fWrFnDKgxi7+0uTieTRLGUpuiTQQayH5Afst+whlz9DHN7ODV3nlt5Xir
WYL14N5f6PC5DwDSEeArQDsBPrvYLppWn5UOsN9KxzK1fC19NONbDTJBQ+5B9ywZSgi+Bwi/JMzu
S0n4s2fs19YXZ6zO+qnQzXHu+t6tb6wHQwb11zYT5wPqd6sLfZ0n0/JYRVRAZ5ww8uPLDN1khoMi
MaqfMtBh2jU8LGsnjw2XJz144aY7JG4bv/7c6Nmz/GujixioY2PelAhvEbPfP4Z7QLns/XVjr9/F
zc3NQ7Hbac6Vs1o595e2izMBEjQDgA9A/A6dNbpYxbxKwoQ2GTmpHxApEUjzutCqGS7Zw87vvxjU
b80sVkyhRylv4X6AbMtUBlNiYkwlljhjiArEz2N5LtsCaDciWcgIQlx3eWWP4GhIpr4iJ+Qi7Vkx
9Ta4CZzajmf/xu2FpTEvu28dw+GG1rAuYKCCQ2ZxyvBJrkRKInHKzTRy4w4d60TcXThlfk+8zs3A
Ig+mEvNxuuSjCWTiSR2Z/Wm45leKq62yPdLi75DrCphD9g+tp7uNa/WHC92zflsNi4YXa48wkuRQ
tBGniF6F9VY6tmstW7PYB6q1b58N9S0bndihO5BuCp/H/ov1nOoe/KJT65faQG7ezW7hS72vTmO3
5uwB+hSp6qS7OKhDu+nBzmjcBmGzF90V10Xq9DvrpCQPZubELkwo6/R6KANSOQ2DHNiqPNLqplZa
uwZBTbKTVf4M38JDY/mRinuuvipB890wgECTXaa4QnUzh6NGCeugyCamJzTAUdQW9qnDzN7fVySz
QQxCsb2VHqBmgryA7sV7/SVpLlLb56X021T58g3nA/XLPccKGYrRptGfCAj997BR1VrIIe8UiPnh
ZYwDkbwm9i551/12TH9+QNSkFBTCYQiwPDd4PPbG/AEVP742kKsK4dl6Yc+81MZi9+oLFPfhayFO
Wz0A+63cqpfW9Plp+GcvFgcQTCdGs4qwzCBW7+bXMBfr7zmmiF1tw+cL+8dve9VixBZTXoxVTnpl
bssGWZAUKy31yOEqtEtbcSpfbBXnaP1/m3rNjQICgzswgjdIq3+fHNlIq6aVORptm87vwjS1R4UP
XiHWdQbE0dDCBTeWLylW/Y4L/WwX8Ss4roCm6ouBzYokgxMoPl2SPMkT+Goq2DBXOVNmPHEj2xoU
J4eAvjF1V77L17XpwlbA1rubnwf9t1zK4jUWYw7c5JjLeSLman/uSyiD1+hy6DHUc6rrzLjkY/1Z
Lf1tMaKI859+LxZjQopJH1qMt175bWwTC44BLFnXutu+FsQ2JhgIFJB8c+gNrOOzNTdWxavy3sNh
DVdsT35TgCIsHn4ehYtfY3H1a2LWFQYMfjD1inTFu1uiOPFLVN5ZTgZfoXX3KNiOY0jgzUVdLm3Z
ePvzK/x+s8eXMKDOgFAPxh0orn6fiLABg+FRScSpoVtGkSO+yW8szWnhRF7+ImFuDyuS2+m6IvBW
AGUksa1bhT0Mmj/CUwvkT5BfCHK5wtaSQBN7qq/JRZzNua10PgdnAUsE4cvs/4jqmK7mFC9Z23ST
DPiA9JDra9oG0RCkbMPJU2PdEO348+j8nghAo5BAmJUyNAOWcIsPpOFW2UgUDocxNm5220yDMw2Q
n67YTaI9DVSGpM+mVn0F3uwSHLSo9VR3F5Cvy6sASI7wJzDB1YPXqYzr7WLucik0GtKBZPWoB4+Y
IWZim79wsQyKIAtY5wCpNq64DxrIPrwFssql+xxQEvL5v58HZN4eviyj315lMR4SIGVA80/ySQas
XePC5vIVwNxhdqHPyzvAsiFlsT9qkGDouYSGaigcMuVtCG/MqrShbeeRmvht5mRbrYM5evs0drn/
cy8Xu9NvjS+CvIhNvV40snxqi7viOcyOk7xh/YoprtL6VLqQXFucpr+1tgjJFVkyW2nE5+Uo5tA7
JgRsczo3q68zeIz93LOL47pY7nC5koeCgIaZr2UvavxKXuUw5oPgTuK02P1XxBsuymt8fq3ltAHe
AsIKCoVWyueF/0sopLB6NCYVXxPl0N4MYM/iJ5DThlsE0JfKyyWFm7O9nCWNsFXAeAcwz++bWpfI
EEUFFP+U6B5JHdKukrWlrarxBkFknH40VlDjxFXC1wvDe+5bIscsI20INRrgd783PPHKgDcy6Gda
F4f3tBtFMKioqMEvTbW1LB6fRtZn9/DqTNaKbIyrTBpBw0uLX9lUf3AlE0Fj6MUhBRbueipU4JZk
8lyOSbH6+U3PLWQUwsFk0lSqW0us85DJcZGGeFHW+B1Ow1gJClczc+fnZpbpss/JPUcaQJDQGSu1
CEf7PmwEyhkQBK1d1Imc5AYqnTfZgXrJmwhayNxLHvF2hs/WJBButpb9CqUyiJseuGutYVqAeJ35
0qUAc17Cyxn59b2WM6RQ1FDT8F6G+k6zdNX7bcO8AWmdKHoyBK4xWu6Qf7X6X6/D/4nei5t/Pb/5
53/j36/wR6wZhOQW//zn/3RNWz+n7Dn/w+7q9+fuj+Ljj2P73LKmZa/Nf88P+98//uf3f+JZ/27L
fW6fv/3Dg4NYOx6693q8fW+6tP18C7zV/Jv/rz/84/3zKXdj+f6Pv70WXd7OT4vg5ve3f/9o/faP
v83JjP/6+vh//+zqOcOfIVBhPUMM/q9n/ecP3p+b9h9/k4jxd2QOIfc/g4rAjJjni3j//BG1/g45
jdmkCxB/HLfzos6Luo3xZ/jRbFWKGz5czkAbmzN0TdF9/kxV/w6BHMAtoLqI83H+u/+83Lcv8ucX
+iPvspuC5W2DzmgLfjVKikAXyJoGWAzO/Nl39/saNiEjogpEA17f1UPkhXQqMuokat31+zxiqriT
ZqL3xkgFKulYR3Ry6wIs6BcytvoL1CZD46lV2gQlb0uSWgcyTuOckNUjrXMgw8uJ3RZSftsW8Pb0
5bLks4xYYsErcpgGBDcFxOGV6yo1WwvhRikgz11rBDKnMvJipZNpRizucqUkewGcVL4K+5oUGnKx
ZBqANYG4YeO1fTXy+7SoKr7Wq6KGsE9tiA+Rle1TAlE9wzdbWP6x0aBeLnjihha7GmRtuKu7LHfC
uDA8lhTXUqc3Hs86gV9l2NG64hVYXeI2fV24RjS+yEAqbKdB2kRyFDqx0cs27FITSHjj9CpZmdtl
pujIAUlbxFqwI+UEposRb+GzWIbrsbe2pCHptcbziLqxoaGGqx+acWIur0ukEkYReX3a9lcQCYKY
C7KVbmHEhzATFDnB+op0Q7xu47E+dn1JPbOPzDU4nKqjjKT1NdK+55kyuEplXEeU1OuqlzagyXwo
0njQCOSeSBFJPkxBT2nXg1LeR5NvYMc9KKn6YiWJ7oDZrUO1t6xOZcbg+65muZfI/AUYiKd8KDQb
87IIqDy9arBfvZa1rvRUBuFKvZ4Gl5tAT6oF64/c6h5HLIJbGFlTtzalzk7zKDxxdeRPDDNgxUpa
elJDobFSmwIGLhmkbE1DdMMdU4ZYfhPwk7uHxROD7C2ssuixghrKmlpZqMEltG+1t7BPIeFXF8D+
O42WEaFeJQwq+X7JSNsGiUTlXamiUuNZaVTFG+SwjKM0AFuRtmAj9mniKnrFFOFqvQJOyN5ENpje
GGNrmYVnNgrooR+lHEGVehchPLbUm1iPJBEB99PKCgNthpQQOZ6MvgqQb9FiT4+m7jaSy2LcmoUM
Qmkk1cpRlER9NibDdKR2GlZdElcH4CitQy+aesVQ6XGUgYLV27chMk6spY+YthpkCqHxUcDXGLu0
nLWrmNfVvg6T8kOLtBY62XlRORS05Y2AZvZVF3GjabwCVGWpuW8AHwArLuGhw/tcxW4v2JUyaDeR
UWhuRZEvak2pZ7aVgcLp8jDBLDYFYC/bDPuFuVGVdCyNoKmkYVo1owGwQzRIW6Gk8sq0WoiCh0QD
BVsa4dyrlnbMwqrZNWUV1ZBvrBMZ2a8hRFRb8NF6saCwtkpJX3aOiENYNepRFK66EML34FWdYnir
PkkC2oNm1oOuUgpJ+GNXxjd6QcfAkCTFsyTF8gszl329gleNsCIk50MT1ruZDnnYgj1OJZGgPp5X
a0UQya2TarJ5jHSclTN+YNCw2TR6ZurcjnQtMa8bprJtHZb5uoxqLFhSD7Yp18I3I71+LLJR2hat
0FxRtObenETyHEUMRZgB0z4aJwyGFsF/j8y/MsXQExF6GphcmEHTKDGQjbXBtmaNQFAuajMwValZ
p1CndKBRNdkNK2H6MlnmVZHrmltYibyCNPtMqBDSFgwClBeJ3DpwV23sBj6s3jglkPAfqqOMdWJ/
NsnbsTrqY2jasvX5VtZ9VGPHskVvMeric6Bd1taPn18QNGF5VQwTxC/V+QkSFe/1UCMYBkuVFzDF
HYQubWoQ/tdRnA935oghwd4bXret1jiKAR4cnF7ZOu/b1m90iv5VQvhCLqyAzGYeRmlpa1YzyCoN
o3oNmx3hmSlmDytxey4H+gs+TsnzZ/sFCIMPwqBpwBv8hlxF1tXnGBYwsryTh6xdm6ATDvsIrsDw
ZIEuX9QQc59rsfY2JK18aFIjeYbbMVi+UFN75p1WP+Z5OL0MYO25mRF1qm32I7a+oaG/uCIN6zaS
rDujGfpjPeXSPSuR90g5FDET6B7aVZqbO6HM5UzVFB9MSNGeN6axtZTJcmBva5XmA1BDFmQCS6Di
ZT6PMZjRWOpTkfYbbaBlEjscVUyIYehQI425nZZduwGTEbf60iB8LeUFv2sY0TaDMQ5BK+h1WMjH
tuK3I81XAzBwUG0WXkxEANHSdW50vtqNq07TXkrTLBw5iXTXjJp8IxuzNnJpXgutwkQ3lRszmh56
Bt1djVe1U1Kd+1OmNMEErxNX7ztMpnEafVa3tW2BgOfrHYExdmFqzjhMJigosHCNmCXbmRnr2wbK
/oEc4/JEe6Y5NDcU24hItKoppngjaKbAywIZ80pRnaED+zkU4z0EMhjGv7jjavjU1eErqSBUqeTS
UalFdYWzxEI9YcxXiqJmXtIJzG4DW3E3xZbXT2a6slpOT7jCDa4aT83jDC73jN6QtjWDkXlTwOA5
rxWk8Jp4rVi48Rijbn4McuNPo7GSld7OxlTgyGLTbQNMwFaqh6AJNXjcUM0tkYS8Vrlk7EsCKypT
AF/RGMzcjmkuO5zDXQBabrNv6inMo9mhKYRuXNVsqjZ5qNopKKk62DTtadCa2mRXCn9FTm+0wXGE
KBTsDz9aGchD6DvKrgWdFLtmigEQ37iaOpivdsTIPNkachfUU0fShelHerHWx151x4SmuygtSWWL
bHCLXJhengKACeVRadPL02DLNWoOhZQE0jBSr1PKdWvNe3UBa9VozJ+TkQ04FFvtIABlDSLRA6IX
VtZNRtrqVmmocDQjlV0Ud8xjURtqEOWjtuJZOADCB7s1N8oa5jZIqUEk1tDzVQ/u5iGMtDWiQTNx
mSXUNU913OFjSA9cTU2WXlupkvnYq/sYttSSfKjNsH6oR4gTwRucdWuTGZaLgBR5Hbhyyys6qu3G
sMI3oAnHq1BVxF7O29QpuK64ZllmByYDVTnBcX6t4JD2wqwOUxx5FBh5vdOC2uCYr3ofX8HKu/Jr
OanvspIjxyqkonA7Wk1PuZVLgdGR2h1I3TjTFIl132d0M2pJ77OhQrIxMyHPlDfKVqOJsRLYr96G
rigxJRPpOgHME9M04jvFqifgGnNl3VMdRg90EIMDZ10rcydIyTkxtbTRBX8bUhUxM+B4mbTl6EZM
EoOt0tjascmIQCA2OsSKRbkvGKytEs5TvxhVyc4HuT7mgnFn1BAxUnOMnBIucE+9CuJ9kqpI20a1
AT08WROwFO5BkB1E/I6kL4RY8i4JqipOKagVBJNiVGq7RcYTKNeodEOwv29KoVqHMmzmEHrwG8ql
K1GI8BUP5jeWaFPU2rH/93I7nfphDCiqmDZlUrKehLWBFx04eHwc3yM1o29maciBRA1wIiLuMq7p
K5aEjU3CEMkAJRE4EKnB3HgWtCwZziQzCT+sLGMeTQ34fDD+iER1s1dqVhx0nlugshf3Fau5V8by
sMlrHt9ZCBldQyVsTQuI6GgtAtB27HCtHvEg08g/cKLfTirI+CGOMhuMmKve6m5DGTx0oSYjFhEo
d6u6xmkSWnF20EcTiWZpwK5WDcZDarV3CUL7TUSaNxCwX+WUIvYisKDKeQlipVBwmEXqROEvHeWQ
AFCTFyoSy+2i5NlIJ5x+E5LYSldd11hjNozH4c9JOpy0pQ65YR0HZ2RS1aZcTh05lCevb419lufq
DneRLMiHCSZgchrfI62gAPgBfaVtBDEUpyijFqGy6liIvu0uhjTpkGMfrXG3syMpL30mq89mkqJ/
iZw/t/OMQBC/GUsgnaW4sFahzsrDkEMhoVPSapvFPMdnUkO3Tq1+08kDJEnk8TjmJl3pFQiyDFAx
uHsIMHVT/Qp422czbU5Jrqu+bPDJG9sOwoecSn5ThRRiasBw+pB1upUMxJRmZM4f9V1DTdBmFe1u
okIMHjxo3kUjIdCtapAeypzbjdbnRzU2ukMv5cjCq4yCpyQBcQrxgwSTrQtRSyyl0kWARX2BaMke
y6lCrbXWA8uIa2dIrde+U7mDhGLu6JCtAW9dDdc9jrpVqkl3vNDWoFxUm1AX8qrVGL3uebWXdGUK
pDiLNqgtgopY5BZ2kRiag5FF/VKqUcftmimA1U1s49iGOi4u6dEa9vWYzojA3ZZN8m0Ya9KDaFFI
6sPhMObdszKVKeRraltv9fK2kbTkLtJVNej1WvuFe1XjD6b8VgEJtLE0gb3QqK7lQbqe5OIK5apA
wHr1OgcoyCnLJF9zmo1rpdBqGxP3hQ9sJ2NcH0IIFtgI1/EdFUiZpszacNo3dh02igPZyNElaZN6
vZrygLSqitx9Wuo7obf5rdDN1q+kpAJCQclsrnLZ760J8qjpFHp6HlnbPowQnklPwJR3e8PqB3iG
Sf17CGzDvQaDStfMYAOkS4KssH9FOCzL8F4jen6VMlkEEyXhXsDRaBeFpuxCPyx1NYaYJ8RgUllE
N8LQcncaG3LNihi647SAPA2yGGJPWpC0c+h6QeVJRRU069qrBJuzE0vaYE9jVl0xdcyCuhxQ+lZw
i3dieXrLdWsCVifuD8OYSsEw30MRrEBzRm8JLt5V96LH+oDwTR3dVKFjg1sPIK2D1L7EPUOkZFDm
jODLBpSRbldgYQteKr/IJDKHmImyYQTuv8hjItZp9ccRbldOlQzcHrFnP+SSUQeiCo27FJ4Yh6hv
9V1ilUguDEJCYG5NTh+N0Zbl/NBXk2RHLdX8XE0fTBbTlamXxC17E4jIturXojcb24wrkH4jyiqf
jqgJoHfMq5riSp8VPexOE+Q4JfqvmuoAK1EOb4Cu1K2bPM8nj1lq81LQTHfyxMSgZwr8FAmUQdyu
g45DKGhnTwJWK6SV4AFHkxBaD7hDIdqwDrqW9sfGVCPc2ZNEdctCG2/jIlJA64ugQ5mTGPFf0u1w
RW09SIkY6z5WGreDxdtdYWXFLWQzcAzo2Gf3lZZOqyxt6y28NfhVF5r92zhAt1LLKnVl8DQ6QqtE
ttPJzL2h0KXHVqPDqrC6WdEkL68ziVe/5EovgX2Q4tKOeDL4SoXNpdVJfN/EySGWi72Oyz9gu08p
KZuTiXSWw1Uj9UuB2DW3wiqYBnJiVUo8TsbssVLTasej0rQ1RbCHqjTSHQiTfK0o03Ot9qWXpOEY
dDWZ/i9x57Ecx5Kk61eZF8i21GJzF6lKo6AIgtikERSptc6nny/Zx6aJIgZlnM3tY02CQKGiMsLD
5e+/H1Wt+CFag3QIx2g5BqM82pLaT1slnTq8id6wI5MrZyVhu1UL6Mc0Oj2YeBV+KycF7qEkeGWm
WL/JmvzUEH61S8tADGMq7iDi1n8G+jovLQz7Y4fHdyc0Qbwx4n6h7X0Iq5ei0LIjWxe7RmaqG2OW
LVcUo/bOwBm/7Qm2tmYZiIeKpINDnjODSL/udVfQuSzrHgU2xBuyxAdaCoMLYUmuGOmau0T1HNtz
Uif3Y9RO2yEujM1INs+xNJLzVmEIjtUwPsuqAibMa0vklvVaIRqziUGMYcXGRPW+wh3y24oco53I
jOpKNU1GCJVJsyXmjjH0a5aHTakkkdd3QX2TJn1wM1kpdLbRnLsF2P+XcuZDtUOYAKoRa31LP01+
v+BWe0UkCZ/0jvAkaqbO7WUj3RRrlkAMe9EXEqztnIo7qxa7LZ8r2lkTySRyDdlJHbJmE6pd/DNb
4uxrYVSSP0KoszXKvN0MzP/50lYoHzG0msxG8anfdLlWoP9ezK+mVqZeUhX9dtE6c6vTnuvPpG2e
M7GfvSRWwwjqwk76bvVi8dSZFXgKKe4pGFemeK6XRPxWWFT5tQHYVNcZ6o+edJIbpjBFlYk52f2c
FL5F1cSRA4TSiqbqiRRU8NoXSQlBaNc5cC6Ux7AC/BiOxfgttvrPSqimN2MY19u+a3FsNGsqX+Zp
Uu/lCYoNdUqmL2ZcdagQ1Xwd4iU6VII4bFMMNzzG46zft5qQPAxtgBIu6WUd8zXQLmZhX07wELR1
REtdhREqI6JmO8wLkSblUqJdKYVNqGKa4yvV0KxZzU6o24OcJ7ddsxhuNihJZUMoA3yqbYwbRRfS
+TAuVlxtIl2BmTDXPUHuUletjBZusijG6CTScOgFq96pAVMzuAe1dWaAo3FPti09SVUafs3kmo7h
TGC8WjMujTNE5vA5l0LRDWbsf0PO7VEN9eBAi5jgZrMAaYIVjvsyjiunpwsLX09g4GRV5rYsxrdt
HQ63cm5M+zLIyZ+lZbwJpBrdmC4nqjvhZiDfeEyMNLgTODac0tm6lSdQVyllJmfus+pUBWKwR7fm
N1EqKV6u1dOZ69HZxhx23y0coaoMXxme9Cpo4oNKcvUoFMXnTgoeYmXBHxrEwYWEZnINxMSMQJvl
fe/AwP2i94mXZdSaYRMPDyQXs8eOFj68INkVU+OTPjJLB5S04Yhz6MOEBPu0KiquxG3wlFl2NRxZ
RltGTJzMZNkOp8QvknAGazag4qsRB3Ou9kMZdg+NYCI2bXoaolBG3WWLPyTF6ETQ6e5rRaaE1dEb
WPTPZW3VTqT1XlsMfkk0Sk1RHE6SRAYxCPItFxzSZEmAxqfrZHchyX0wxMLYTlJWsfEj7ppihm5o
RYYjJ12yg56o285TC0l8M2euaKX7sgm6E2FSAh/+pL4ORpK4UYjlj3v5TinrcVtbgq8OSuzIsQK8
rFnUH7pYNQ962grekqqkZhUCqWXOEkdpJH07RpNpC12SOnpESZ3YyiJ136ensbDIveYd0w1qrSCK
TJLnXoTd1IhU8TZJOuEU1wK8HMnSqx4mxTqDlow8Kx4e8zijQt4agU1RM7frrgM/RTufX+tBdDd0
ZA/E0RDcVmlPCx2OXBbSt33fQMrb6uWpIJfkG81IHKUQZDcle2+KmtPokrBXfj0Z4vA4FfO9VeAq
x0Oq2videH113dhrZCVb0eDVsBw5sTbtg16e6E8vqpsxKXdymXyu2vA0VML3akgEV4jlwRNnI74R
w/ZOnMXQHoxudkIxMLYLTFSuGJp4f5r5So9dQ7RSPJPiqZ2BzjiCKDPazQpjiapg9dtz2S9BbdlL
n3sCSJu7oVIQgDEnJa2I4BnF2UkWoXYyYRDsFGoH055G8xxxuR1VrmJvSNJ8Z+bGsetav5XL53EW
NXvODMJguglTNf7cJjFTv/Q+sHXKQ36tLq2vpXpNdWMRXYoTJzUpHyctwb415GQLRT8WFiO0lYaK
QRHBKlArxuQt+RR7iVn5eqaS3YuqlvkKK5tMkyqPhtB+6S3SdPC5mk4oGBMWUzwEZdo7yWxSpY3M
9qCawHFmKya5VYp+XonPianQqqkwfUXvrcdSx+WqO2U6yVHcpg6x6MZSKmVfaf29oVdUR6ZsuMnI
jCtkAYTKs8opZuLQ7Fvy8DJE1oMWkBJJymSDpu/dtJMDdG9l7vophdDHWpJNbH1bQNeRvytIQIvW
I37k5zCezgQapR1C0foQ98X3mXrOTSoZot+LRnFSBem7ERgkmipXjBdbarpqY9VLsR2p2+8Vc9pg
MaE26xEJQ4rHzbyGAVZW+Jlafae7dheVcHPVgeqWqXi/BGq5T8I8OYLdc0JLSlzZKr7qZkR+Kyfu
keKB0lagtrtUgb9gDjAfECUWxyVJ9kRJ4X40xGojMxyMftbHMI2/DnEs7cNKkLbpmGTb3MqoJOGw
HsIu1DYKrtpR1NMmIq4et21pDd6sL9Z5VuTvSj5kDykQiF0p1LOjQeNwp5g1/IsF08rDqI8cgvfm
LlzkeVMU/Zd4wowcx3B04+gRlT7ushwCWyXr542cU9gZ9DJ8qaZKcnsGCduL2CYOfteuG5OEpxES
t9WGjVLku2xcvuS9dGzDnp6NaVrJLvdZ2p/LHgGMtSD1pSz5MpfqHfu9mxQAGsUqnilmbq5Fj6zr
pk3jh6kNgN5T+qv7IriNI1409PmhqdvZFdrqnkobHQmN38vRrtJMN5dlIHx14MF7ySesq+6gBp1b
9NFtb0lPQshVr6ZdmkLfutT99zSb4EoUpNc2h42Z2zAgGpuxT06VaO4E2XwAygI8Wc33UxvuNdg6
DFWxFyuVb6eklGzqa3QjkKF0aQOGoqO1iCdr/Slqimct6XB/i+pLPQm3Who5qtQ+qHU0O8x02Y1U
IiOiRY86b/UsLslNxMhzBm67mCh3yqpPYtTHBC6WT+P0jSJVrSfNs7zrIZG+CYNyW3Zx4DRmrHpx
ngdUZql1yULsjuH0ukB8thcaM90Pwsh4ii541lbPQhPwoPQMiFFfjnbVh62XzdOXPKJlelqCk0zY
og3rTJ86QDdwjzLLoIJbWueQAoJv1sY+NCPrULdSTISnFMZnEmKaTVjISIKgG8/METrUC36cTqjp
5UzW80k1VM9qM3e3k6EmeyGJ45MlLIzo7A0A3Lne2Jmib8izxLsIqJ3fyRlD0CksVk9qnYyvzCer
7XYi74KQF9nXWNeI1vGr1QCdXymz4IltUzEtJodSLf2u64Pq5CAzKMiIvTtZSzjgf1HTzcWWeh6p
pwjyOU/hZICtJF5hKVhvXBM1kFyjbTwNHg47JJsRD8ZDbIrpdjCmAUbL/puapmQeKFKRs7D7PobX
E3ORFyVJ9b5wa/igURqatpfH/F7K9YGSBjzX/fykBsUeBgq40ETxVmfejScbFQxoQf3ElPLbEaIT
SqEp+Evq/4Kuwhoqhc2uWJrZrTXzWxPWEoG52G+GRC8f+3Iw9qaa3HeLvjMDS/H7WgkcZZJmu1eX
O7laKg+O6HLfDAu92DODhwvpy9CZsMDXVeJoJOdbVUzvNE7UMFLdzmMNxzU0NjOFUdskQatEFjyA
GZyikxncwMZybxQkLVpjoMIfrRT+y3aIwNAHYeCXPRBMU3rph4m59dQUvaECVdwk3VNY9t8ssXPr
wKKUomvewMhk5Fi5jfqx8suspRSUid/0NM63gm6CBjaozxlpZOA6yN5gLrXbZ9mh6QY37Ed9VxrJ
F6GkGJFmsOF03U0jjMpGjWrJX9r63gwkQm7tvtON5hxOxuQ2waQfm1Lt3aAjvT3kWGXUp7I3C8ZZ
j2HpUoOO9t0Qq/4i1eXWSnHbKZ+TTA8IQg29zB0aMp4kK2lviirVTlEXH9qi7T2jCLdSMJ0TFTEU
V0MTEGA0SUpXROtRuYztIaVZfNGp4KZych5FeAvAF8p2YswMKInj1O8p2HuRiqOQmsw/pVQe7zKT
pDUtPIYrEBbYQTYctUx9GJZB9yZtvKsVECOiIT61bSLaWlip/FFGu3iQvyoTaYwyP3VhkXuzXGQn
MVQzHFArcySVQMWYFaKbXDAKsrgEdjFp4YS8p/I0KNWUAaAJK0n5schVULtBTfXe1pesHHZK2Rvp
YZoWZmZXdZspJ2qyUuNI2pA2u9YUJOlYV00kVKQqaipRTSgIia+11giJT602X5MqysjTd+1Cd4g0
TnctqaQKrs2RPBk/HLVTR/xZepmpz9Et9j1ozo1Qzj+XdDIbj1J7Rb4+Byq7zXOtSf04KAYAdhOl
ktLJw7qE115rBOkI+gOHUJ+N6EtdjaFy02mqUd3LFMXwppH7ND5OWlz290MTWDiuoVwnbg9GqdgX
YWT1vkW5m+S9ZvW6U9FgKm5KXWyoNadLCSA7JPc634zrQD03CEpSWtCLtJ2bmAnRgm1BQxFPdtON
k/pc1CNAUmuWFgW3ZlKlzsPv0c1zDHgCOR4hHrElwZzdUUqg9JNy07oFTWHeQI76OtXardmAxVaH
QXegdIs3XdqO9+AQwYIkVb1tg4AZGiPDA17yZGR+ZCoMsHkV3SI7sogtdcRCMncAPe6XwdAe8zB9
DhvD15OIBLgUOHLeD36YKrfmmH9Xgt4VQODkdjI36h2F83IfCmbFjINp6JcnNe5N8+fQNPK6/qAf
rKL9NFadjoKJfCEMvkVqL23yzNgwKGdTDfjATXacNWC0QUJLT56UUF7p0UIRJibraMg+xYts1w78
sEi6ZSflZeY2tQXsx6Afol60bdVM5SHoZII33N7DmEPzkMPAeMi1KHKNdZMKmOZIfTebRlDKXTtZ
82ZUqtdCMG8i2cqJker9WOHjER3Bwpsv9cS11CJPCNGjulw1sFRyQ0bYHT8FrYE+nmT9lDGixyV7
OQNlSIKdMDTq53nqQ2qgy+eqS7+XOB1uNzWbpF2CrVHVYAk7i2mhi5Z8Lirruzybya4v+xvYT9JN
OYyP0RRPh4HM111dQwasjUbjJ7H4AtNJ5MRRi5VRBPLRzVKFfkKAVtjRkJRfDZOA1loWX52ok09R
uwu6iJHzYNcIqmoKEfW8p2inbA0LI2jNcuVBezZvsjDT8RKM5z5KiJSLdroLpQDYv5bT+iBD7EEA
G8YgGqyTaTT3amFWj/QOpHbSL/odmD5rO9ah4VJcqb8FI8PLx9gKPauGATNUWmlLi1d1aJqWWCKh
Uhs1cgismCIFdlYAEVkX0BJL5F1N8xADpvleUzggub94SjGOy9mUZ9EpUktjSr0g22OQfkl14s82
xrSVcvJAX+bk5OZkepRhH5Ypz09WGlDWtWq8QaPvLFfLk+mpVJUcZwaM1J6Cdz+DtGDvbdKiM/0e
prV8BR4mv2ZWppV3nUVwKJPVl3wmjU+gBeYyaf1OjMS9luTV6zJY5APtgQc9qlm+gFvN1M8prERU
GMvqE8g27QDosWfsFQXOfmn2y6qy7K4N0pNqVgXlsALefigPa5GcS2VVrTuuzo3UCssWnyN5Spgw
DuYpGvdyG0x7FBiOtRlkqdNUyIFXBM0YOU0v4XW1xViJewnIbWIrXT+Z3wn6itYZQPN65hQUxwbK
01Ktx/0Uluq9oOnt3uxz2Z0iQb+18mn2qUkkN90cFfdRVXyTm1A+cYkLJ80z4a5M8zvZMKtd0wjq
A2WRDanjH1pDS6zQJEd90FCFi6reVb3UD24sBYK76GESgAGKlu5g6uGLkpWfqDz27hwvXl+Lwi4J
CJHlOL6fUgp56kxuCju8NWtF+FHUYAxKy3DaudwkcsF0qXoZd2gIX9PAEZlcEi8XkpmJjFkKObEW
SFhmPT2FhvgwWNT2xEzaUPmqoEUdD5XayTtZEVrmnFiyw2wlfzFT9n4c2/jWENUBd76gHtlFTLOa
c1omAAh8kqvOuAn1HI4gqWnp3WMimkP/abeTopQxwJHcfFqS9EkxodIc+/o7AVB3DwQPlEM5PkSo
3QXc1TT9gHvtkQRR7PfUW6jU34fArp2gsQz87/ERFzSxcxE9Uffp6Kd99Xlh2hbpWYbtBq3I0Ugd
NfFRL9boYmxGESjOPFldcgw1TbMpoBuflFRXT9moZT5AhngzWbKXgAOarXzx1lQ+a5PfMhOG1Ra9
Xno5+NruaER1ofqyJLz2oql75InMnTzF4o3Zzyq3DgkL4CF8HBsTaJoSinabaLCXgw4Ybb2bO0da
UulmKbsXWNnHU59K6SZL2tnL+lA9UIxsb5SpVu1BLL4XyKNb9XF6qBtgq5CvhT/0KAYpVHtjN/lk
9I+zzE2z6odxKIGzUbTY5vVwNATDlawh2uYKgA6lWySc8SJ2SkWMEXW5xf+xgGbopV9TaGhB/lB6
31u9tO0pyclzl7k0ODlDAyKiTaQHK+xujLw65tBYkBkrB7/KQwC2aqNBEKwavRcuVnVMkkYAvpPQ
aARSyW2Kmmoq82VdPYK4tI7NYNs2arXtSbzxvAC/Ymt+yqWOPlgjIp3PLqVtDLFVkkCTPiX3Qis8
CV06U9+yKtvSpsCGoWvB1Gu3ZT6kh6zQqGlRMY+DvD0I6Vj4gEFhbAXqE0m45GVJolJJRdiuUvNL
FokJGRThmyLND0vVy05H+t1Lm+E4jongC4MGq/a8EB7CgvljTT7vxsX4ISWdajqSPnReiqtgj9Ky
7Ao26xQUfUEE8gv8/Q8M/Q3A+n9Q65eQ91P8rSnb8mf3Fs3+Fif//87Dj6YDEf9fp69V+18+WRkw
8WVx+Tvryr+v9M8n+f8JiF9JPz8AxDOOPM5+x8Ovr/8HDy+b/4KClCkoKxGSCNcTrUj/4OEN5V8W
o5NXEjq6Zgxr/dE/eHjtXyu7IIR7dNRY1NnXwWZU2n/B4RXlX3S80AcvgpCCmxZux7+Aw7/tjdUA
LymQBhtMGVsZt6iCvcXCK0JYJHLYzCSDuwz4R9R1zYZqKfmuELemu9J49edyqgrzHkvRGQDE7aIt
tBKMoE87daJI1s7a94nGkSUjtxBjgUIVmNGVfp0Vyv+fLpD18VSYuzH2hsQl0C4HxEH1nJJkx/+r
BRE8vqHoj3WsX2OcxxF8uw7MobJoUOunOUHUdSjB324j35II4aS7w+7sn7eu79u2fzj5vuv6J4d/
n1z+dF3H3vKVezr4O3vHa04n/rl3XX62dff8DFau9Vdcf7c7u1t+euKXd7zUcXa8m7+xeUvefn2J
D0vJaffon3c73s3m7Wxv/bG/850XXsJHsJ31O3zNPzzbdrbOlnV5Le94uznz9gfX5a1e+M7Osz2P
d3x2T/Zu92jvPEjC+JbneNCFri/z+H3eb30z58gXJ56ET3S/Lr/ZOvsnb7++1NvvbA92C5eveeot
fUf8Ip/O97ZHx/F3J3/9oHy2Db9573zlXbe8dH/zsN0+rNvERq2/Tec55Ews++Dw7d+u6D9a600b
yJUT+8WT8FvHWp40ZEcS6e7kn192/iMP5Tlfne0e8tePV7ogl9EuZePyinUERXKHbPju3fMr04DP
tvflxhGvcWj96ij/Tdb/WAcl9DsdQVszC8lY1+GInnf395yzw35zJNvDyT04zpW2Rulti9WfD3bR
CxdIXZ0sLHhyXx6RFs7pys4pb5vY/lxhPcTfDqmVKyMYYla4O/iHVaD906//+Pv84nM3zsjqCdag
l9O5trk4p5cXztI+bhAsaEJ2m83G22yO9g0StncOW8T5y/H4SxyPtnOz5by5eVwL17k7ODb309vf
OYcD0re/NufrqiBctKSpIs1yJA3u3Gf3kXvDjl2Tau1Cv/4hA+uG/rZhC5ocnAp6yGfutMe15Lqf
1wvPtt3zv5294av1Voc2T7j/CVEtsxzd7Xb7c7TvHq6JyC8C6Y+E8kLh56AZElIPd2ipxzNTK7cM
avI3/rrpJx8d5z6cVjXJwXAQno0OdNZ/umf/0X3c3Z/c5xLdtrGfD68+b8CjnDf25vF2YPtctMj9
boPceXvkvLK9m6+JvX/gqF0Xprw7BOLFsj95N2gS37W3rneHHtqfVgXzsaj+6vv86DkvW7hLYVIk
JBWFfbKf0bmDzef+svHt+39rZh4PJXpw3IPPh/DQux9/AuWCJufPy3JhgxZjHudx3epn1PuJXTit
eu304J5d57Dboa23L9wWlDUaHyvBBL8a9er77DmmZ7taAfeZw/Ff3N35jMJGbs4MHLU/I0VMwj1j
Jbw9t/AZrb23f+my3WZ33t3/2IX2j/v1TV8fzy+x/bjYr6G9Q9mhh873/PPHD6QRnb91bh7Qsfx9
t33wHrY/HVT+9sF+xIpMtg3rF1f18/Hm5vPNfut92u233x/usBTOHebA8bwH1/56xBBt7w7uA1cU
gsn9EZ0NtzsWil39tc08+U+2G+PKitiW7Qm7fDo4Ww/SpdWUHdynB769KoUH93D3/IwgOt+vnMjH
2ouJO28vo0khRzAwMVjJA/9HdjcnF5PH1bcdd/9vI+dckQPpF2XB/y6K8MS8XTYdDGMoWZY12Y7T
mfvPVVtXXa13bXOL7NfV1qMuuRc7mxeiHfz71Spz0Bw8XzHonPO/wSHw+Wr93d1uc8Pf2wc2zd07
d78cG7YVrkG+4WLxecRf7sJ2v+dCrqLurzJ49ld1GtlbRIjtR1v7Lvr4sB6ju30+4em427PL73x8
AKt1+M9GrH3oKn2jEgkCSNDh6Vl//psyZEiYFYp9AahQFuB67qph7TzsvI9XeXvK/6yy8jaouH2w
V1/c/DJoq8BU8tYOisTygl6AULqYspdwoqgB7EK4QhP651PRQiOKIvS4qsmIpQurm0mLAf7JbEi1
Waofm+PkR9kg/TusI7Z6v032vVWgw6NZlx7ydYrS272TejMmKxIAulAj+bMY1/muq6bF/du9oxHX
YuwAQQju+aXb3NSky2CGhhomVcHHROC6errHNK23S2suyc/UY/T48ZpvTeR6XsxrAI1nQldAbH/J
YWkVSl3lw9xQSy7kvSjAezK0aXISe/pO/3opIj/iHItGY0KEi02Uq5xEYA84gwapitRisdCjycja
NsmzK4ymf0ohTdWWCjkn22gQGb49L63SC1MocmrocUsOOk70Lbm/7qjScHQem9LYfvxo78jH7+sZ
F7pt7sql1AfWI9+zVNtcCirBSwY9vrLOO6ela7IE3SfkfUTPF1vIzG0m7JXkmSm9R4OTJEsyg0Lv
lxclHK5NZXtvExl5Z5KxZOgsc6jfbiL5Zd1s186JcJZTtx8a+SbSdTqIICt09clUryiodx/OBGQt
/2qKv6TmgdA/MLuYphkp6yntWYnsxZ1s2PCT/N0om19Sz5gZkAHcZpjjL2eFSYKmpcIkghttxMyl
Bq/ftAncUFYeNlcu2OrSvVW760Sb/yx1EYcMi1E1rcRTkZ86R5ERUk+Z6ydDUlYsflo/kXF8/ntp
/H3JC504qLEwjanERkYidX4QYz5sDOGV6/yezOtMzzOZHaWIf4wOaK0qahYhApQAKPWWSVKJIzBQ
58pQ23dXWZkqIXBkeN7lrIVAC8CRrMCMsgX6qUyl7sdDqW8+3rH3RJ2BqSpJKeaEwNTwVtTJUNOr
WtOgJjSMuHVMKDz2mZ4HP/OqpfkIfdX9H24yW4c6hLUOAoiLFROBkhuMyys429A32dB/gYL+Va5l
44pBfm8Dye3D3oisM9VlvXW/mX1YMaNw1NbSVEDjzZi3pqtmVBw/3sCL6He9USR1IHhTLNhPMCQX
GjcSzLjPVmhTrTQK1RplZC5slHgVvf8rWFuxK13bBEGabihS0w9RDwXtB7RnXdEifz6vztWBfAVe
i1/uyNvnpZOKwJLSvC0Bg4c1q1UpF0ZKn7dXTvBihNS/HxkCMWwmtPUa5DtvVwImZUbSVMK8GUfp
Xszkwa/rSnksh+YU6gIFrbYqvSYFPKWwvjPNIKM4A9D11q6fhfqKK/SnprEwrtxIiEZURkxdfJ5x
xj8ShgkMk8jQUnsM6em35Q4YgDuKzGG042YA+t13+XTl9P/cc1ZmXrfKLDvlT/dolpUJEByWYgLl
6TQlONtFoRfrYxl79/l+W+VCxOahAtxUo7QJ6wba7uDZpNtG2OTgfWfrSwk3iPvxiu8+FwfMxukG
VKsXuhsiikLBo6yB6oHgFyzYRgbap67s3p/Kh91jQg+FJ0UiK35hZ4tSDmh872gZpO/svjRnANxp
m2zEPkteu5hm04+f6r19RGSB6bGW+IdGCNKSBL6GRdKTUa3coTaFgxyIIXDyvD3Jw2x17hTiBV55
zmvrXjyn3odTXVOhtbO8aA7JWJa7KuqXU9ILzaFnMoQj0glwRf29t7mrtykqIg48FFUXl7Qy85oW
IjY3lrTnTuin3pOtYcXYWmB8ImZZf/54e9d3fGvwGTYFlb5CCIRZvPQFeyUcC60Na9oB28LVgWq7
Sg65slBMf+924krjwcBBB7cxoJy3D5eqy5KOuspk57HPPCA6vT9R/vxrZ/oXmT5Dwai3rkWbt6sU
c1uWKgR1tmBU40ZJ6WtKE+NOrCH2yRrxinS+c+c0qPv/Z7VVin6zV2Mo6+0EKsUW4yyQHCUGrOcE
crPMVyRj9ZUvzsmgVZ65xysjGFw8bxfiHsdZFC3Atgax3UemAMFgkYuAxCDSrQx9eKRtT2AiAmmk
a9O53rkKlrhWq/CvCciVi4c0wHUtaYf1p0XVegDBIp8lUYYtSdbqXdnoCwN5o0C78sTvSOY66RgL
QbUXubkwEMQkekenG66oFNB6DjbOriRqvrE4XBsu/d4D/oqVJbxfJmWtH+W3UzSrdm7VENA73cfD
Qe/rfpcrnbaPVUvedoEBJ2lGO9wVDfPOkZLiIO+AI2IyO2uVrd9WbaJaXrqOVZVel0M7i2PTHeOy
3UMX1d9MaklPgAnIs4bS68rSf4jtanR1VZFpwoG38nJ0IGObioq+aVoTaTOgw6hQQBsYwxWeyD9O
kFXIPlhrTIa7dalbgHUqdD8hs0vcSRDY9sniEuJmDCExiuPHeuy9J0K74H6aMOdZl5SUtF+osVZ1
Fb0bxVTZdS8sL4MgZ8YVs/7uM6kr3wOzqTUYwN8eWrwklTmKfYVUpjM0KrN6ELM+34Gkb6/olveW
MpB/UdFXQ3s577Ybg6Is85ylQE/YpD0EFzjjl6gU5yvO4Xubhy/EFYBczWKe6duHquFMiSe5quxG
FWOvEfB1ozGqvb8+otXMYBrZPKhSL3KbbWhEwG1iVBhMaEBnW7rcytz8+wPCoV7zeawB7/zFKgwv
quSkBQcyagPOJYrKKyczuQMlu3z5+IHeOSCFLKXG2HCUFD7s220z5LyOhBA8k1r3gU8HVeukysDU
csm6Uot554DerLT+/DdVUdBiFCwzoGdLH57gj6DLVA6qK/K2WsY3JsbC6SCiRP+hdynxv11E6qY6
LyUBVgi9FI90itcPuTKWOwsKgcWGEWHafLx/kP+9syJteZYCRwSrXlympc6SbKxZUQ0tNrCWInei
d8wJLHgA7IgpG9tiGkJvjjVrU4i1/FOg67PV4JCIlDG9//jjvLfJHCRMhev4MiAVb58/LLK8N4EJ
03wMLF+oBFiDzeLH3y/C6BRZNTSiT3IRbxfRQRnHbaWV9hQ3Mv37YwIvTEuvk37lHrx3mgYsqih5
C/1hrcL7m8gEcJOIyoxwFkkxOYDOQKuPgg8QfFvAaHtltff2zgQpwdgMZnhyzd+u1k+w4uVDWQEF
1oJDOsz1rkKLun+/eSYJDxUfCD/yMrFtZEajzCEaMWlzBr30UQ7UXomveJDvPAvbRhCFRuSgLncu
LUoBai369ucRtFg2WqojxVr0t6ki8D/QIZKLYqo6Ocv1/H47H3MZoLZaZT+NlfyUzxOsBUFhXtG5
f2Y61mXAB2kGtRQit/Vhf1smhx9TE+G0AiIcxEdhNhWYCLJ9OUIrq4vDjTlq9/RbB14dGcGBfPee
CWrVFfvyh3/Fh5DWsZ3kxDTGnV+kj5Za7K0Ocih70QdZ8jow0cWtOmkiPRP9OCq0eVtZvGsGJsBc
Ecx3rgH+OVgs2NNBLV+6dkIZaWKfg0Kc80SBk0PUAfBX8VFRQ9Xp24A//1pGMT4yOWhFAbl0abV7
2ZjyRUSLqFEEgr5VGt/IIa/7eJU/TQ+EIgYZMiRI063LcICcczg1BscKUhNqcdMod3OxGLSkW9EV
EfpzB1nKhKuZ2NsAsXwhqOhKWio0drBMtVhw5zKrTVsEO/LJahXtezTmY3Dl6Va9/9YSAZuT1TXT
iPqC//6t0P43Z+exG7fSttsrKoCZrCnJ7la0JVuWJU8IR+ZcTHX1/+p9zsBqCWr4GxjYgOxdqmKF
Nz4rKylYT3sbScWmRv6Nsu7Hflr0j37yq9g0G4sudWO97jK7vagHa/z2/uK+3q4IU2MY4OlgSXKr
vRy+bnojnReQC0Y1oLTj+b+qwf/mNgSoeklHzuScsypfXznHEXEjyaYRZf1PqPmvUzou9CFZdDaF
jbBwWvsJEQdvbs58yVcOhwRxTvyWg0BTPomPl/Oig50quPYIDyjEoKOgyfOnHoEaJx7Qy7jryxkF
jzLIiBn5VTWeeyPe2LOu4WHOYgMSPTqtH6RNwi8b0ttotSX93kVYAt2OxMwe2nFA4Pz9b/jGxUeq
BFcZ7TriKPgELydLR33pIHnKwffGO+7F8sFMqLmfnYE+eGfM3M8lkt9LSHPQqPYW3TmwzMaxR9bT
aboz/tYbK08+lhrNAPP6WDT68pexqhG9CRoQw7JH4oD4ufqxeNjzjbHKsNpoQhjpXuvT7J+fMhaB
NDqRM+o1yTK+HNegMdnt6awI3c2pWmT2Elsf6KM4iwV769vieFGDauNOms7x539tYHTBioTKU3pD
xyn5Mm+F7e82UybXKncm//D+t31rMEnYigikPGJuT1ZToU4Ffq2EPUBk/aozadpZkH6JaYReHt4f
6o3L7z+SLogHzBriEC/nZSaOu/kN8/ILP/lVKHP7Eih/PpRNVV2Q0My+vj/eG1MjRk/VsUtEIKBU
4OV4lSPyetpa7vXWp5UjI4E5DKgatfybMyfkjaECUs48iUyNaPHJ3si9uktHVbSh3JwhpVp9QrjA
1Y19aVr0mcTvT+yNOxUJOSbGLWccA44vJ1asjVelk6CDqa6LKGmzEX3KnsRflASj9UttA817PW/N
Gc/prXEJNzKk/V8xyclemRTavyglMO5CO2i4TrnzgSYm+kWbPPuytE57E8zIQr8/27fW1if0wVWH
o+sax5//dRxmn850JRBpODYVxEnDKe9KVCF9f/TOXC1v7FD4eBQOmMSM4audLKxGc86fkcQJkxGA
fDVp67B5c3CBfmkRo7EszgRa3poabvUxfUK8GGfx5dTQtU77NZB0PKCke2kJDdUrddtPOsirMzv0
uANPzIAjjoJcAxwm1vLkHUaCE+L7BuXGSPPqg0Pfclwg4LR//1u9OQrvrmu5ZAPRvn85IQPtzdpz
uU16uuYAKBrBdSay5Z9jYSZJRyISiNwYruUfXeG/dgQKyARKN2Qv0PNaUZMxaPu+cAryavHmBkZ/
5op8a1cQoTr6MRgVkKxeDmcY2humnHtLKPV5Vvq+RomG/nWsF79HSO/9JXxrNGJ8xxIqwsT4dS9H
65qx8OyOwz1sfXrV5IO9H0s01gxQYdd60dOZ2b3xySBrEImGlciY7sktWfpWt9Buj1bn3HXkZTMD
1Z+0hfNzZmJvbHaGOAbGiNE6hjz+In99tbVzTDrJOcfrPPtoM1M7EPtlG+RhnifD539eRRaR1CSZ
dhgMp4NBulwbhYwNnKLMRaPdkP3PZjiqoSWCQC6Rfyf799uRF5toKTYJJvfps63boF6z1WrCYkaz
ohRp7FioOI0T+DsHadJwXdE3fn+ab60pRjW0CAuEHMHNl2uaqQJ+rHCwMcfqyiKbuKtqG91xxzoX
YD830vFt+OvreR1lYVQFwTiYVD5fclUjFtugoICwd9nxKd+f2BtPjfSPidGjbcKbcjKxGihAlSGZ
FqpVqwPQaHGnvUSiEDH2O0Gn85Xf58nX/2FQ73itcBzwlk4GHWqJWkxggyCjDzDMKQWByud9yTxE
Xw2vt/fLmDlnxnzDPePix6qmPpWyBedkXccAAndhI16Lp2SGiOldSUQJvm5JVvxsa7v+5tbGELvC
GC6tZa3PnMnXtvQxK8QVikVN39Xp4Tec1l/tCvmkyV/N+8lqtrDKhvS7SPrpVgci2Y2I+t+Kbjzz
8r2+dY7blZOCHU1A4fQ5apQjc0V8MkwsCodIaaS7wi6s+/c/6Ou7FK/TJw5JWRlxtNP3lQbKKc8t
xCgwqLNvqc7mLFY08DV7B53rbwjZpt/fH/H1gh79XEJqAE0t0rInl1ymapEZAxZErfIaZbG8ce8k
IijwPkmr7F27oSW7SQ1E0lGPP1e18Nbo/1nxpuvQ7+4ef/7XIZ1Fa+QmulihgW55FfuCg0nsHjV/
sHUVIiU50vhLjHhqV9LdLszf78/+9SWBrDsbmVeSWAOR0pfje2QkMJO5JKy1tC/5873sHBTssyDY
//NIhEiJDJHK+S/A/nIkfAdL6opXskmk38SNDpYtlCU5/T392lt25jp6fUpt9hEFs8dyNy6Gk4Ud
C4HsqBp5ThAO/cUDEqNVVcZmmRCBU017SOutf+4WvzsUm+08vj/Z14eF0QmlBxjfvklA7GSyE53f
Ex2/AL2G4trsPDRQCsSj/5dRAhL9ZHsoMT0xBDghAVXaSMsR2pZXxeZ8mINVXP4PgwCn5NRT7Ynw
6MupjNT6CarSWMhFd3cUpaOqnxvGfK4W7I2TT3DbIlTpS0oHT9NJ5E8RMaXNN0zhLMWyp9VRmnV6
Sb3fehWAoftnk5Q6OJBM5MnoJH1VETam1tb2x0+EAoy9q+ag+uAS99rV6ercvb+Eb+1FKi+N/xew
pC795RLWyGbgb6EG4vvLeGkUvRMRTDi2gC/VZTcOBsKNyr1Hv6B7pg+uO3MU3rhjMONYUqJOFMSf
1ga7VYmwqoHxjZgbshU9EcU7B8F84pirPzxYlnDnEJ3s/sHJ0204M/nXdgEWFi2sJHuIgHunFVMt
glqWS/glNHVrPPMxEHluLA5jNGVpNVLqWJafUrG6/8OFw8DUFxy5WzaZ5JerrvL8qBuKE7CZ/RgJ
fsNL1JqyJxMtyTO268lx5+RB+KKqEAeAOxzL7uVQyZw1tXS2PDaW0Y1N1NcPZjsXZ27Q06De/x8G
5idRRA79qa8GIK02chv9yYIchZLopcGDErvWKETUe4gykE9srkpb3CVrsu57sp33yaT+cTu/+jVO
bgSnMxaFcZvHOQr94eqipI1huBxav7bjUuodHE4VcpoJvFHMuHv/MJ28WP+NToEfWBTYsNTInlzs
AwLmeeFPOSyVdLpye2/bIS2Mwmk+n0szvPVZ/x7qeK7/epw9bfubW895PEmZ75RdBbG1ju2Zz3py
8f03IXkMDAdYczg+x5//NQrojdLN8iKLkxwK2hXCN04SjVuHYpW9FdL47Hcq+Udr7jgolfScRnrM
UTMPToxYe3N6uGwyjZckSxFxt/v4GLk6Y6y+MTWfeJ5FGwT9OP6pqTzRLJIIAkyxXLegvgZnYJdo
+te+dUG7/kgPkN9x47+/QU4unP+mRuryWKnF2DgjL9ezTfwkyzdk/+vVQGu0KVD30JGvx8UcAEH5
qwSjlc3LIZ16su3vD/5qy5DPZ+9TF0GxPXftyZM8gIlwRNI4kdur9MIYki3yKHw9M8rJje7AD6VI
HDOKNK1NLvhklKnKaWBpLTNK8y2dow0tm49Fv8qd8FbI7Ruvdd0g64PcT3rmOn91/Bg6IPlMPZxF
OuUUmimL1kjKorYj02gz885yu7l/zBEQFg4sBn9UZ7JRb43HueDNx5Y7wjpffs1MO5WVCHgaW4km
DhKeQYzsA9xUZIzi97/dG0MRu5eE8Clw4hye3OIdHV1DSUkNgEFU0JO+0fHKu8yVBpTp/aFOLILj
B6QKghQ7f3zU8k/2aIE+mLlOC7MajfY6S5ruIBKN/pcAFaNmcvwJcp9RUa/2zWK7y5mP+OpcHocn
NYJRR+UOO/XlolpCSmzgzIrYpMFBaGWFjjcQmDagRvZOa9y/P93Xp8LGwmJZ2TzYi//1//51xXXp
Cqwu4VqDb+HArWgQQs4zdWZRX8/qxSjWyalAtliKvkRqkoy+f+S3IHizUnlnZvJ+nm33zD3z1nBE
Z4/F2TRSML+Xi+g2xE5zlKRiLjF48fsOKdEcBU+3QpwWPVsHaUPQKxWyjf++mjadgJTBUkBJAOvl
wBmhRmr4LYE6d+s9ZyVpzHb8x3IgPhJqJxRFE9EhycSJfzlI1W5V5gWGE21M51kabQOuo+nOROBe
bwwaIAyPCBz+Erb4yRoWyAqkcHnQJLbI+rgBCtICceHLf10wRjnGiEiJEpg6DU2Nrb2AW0MJuHMs
LDNaXoHwjOf2w+vrw+NKxMWlRZOMq3f8+V+bnFB9stlwcGIxb22YZQbPG2KJFzCr1zPL9uqJO1Y0
YVPZOC80C50+cRBd+WpIc8Y9rWI/dTnVD66b9vu+QJBpDFqApwRRz+z3t+ZHJYRN/payAFpfX85v
QMzaS+HQxEWe9aSMKWUfLQAVqzCXMyf5raE4Ubwv+CvERU62hVuBeKH1iwyOttXHLkPgtJ0D89mh
wPCfD9Oxe48aJCLqx7DeyT43dJ9v3RSUMSjb9iDH6s9ge+dKD15/L/YD6Qjq/o/P5ul9O9omykF0
trIB/e3L1Goda+FkN/S9jrdG1lW3jRbDudzY68P1ctSTeyLxtpaWrSSPbXNGDbfL1aEdZ+vi/cP1
2hYhqUkEjWeTFnTymy+3hbtuedkLnBIRTPldXU463EClRLXTWddmViR1mC+JfeFkKvn+/tBvTZBH
DM/Wwgai0Prl0KseOyHWFX/I81a0o63ypkQWMf4fRiGoTXafaC8Nay9HcYuJiqfEBedizfPe7lpk
wnvzXFz39ZbHp+EitI/KWeTiTpyq1jfqxlRZERuTTqZDu3SjtdfFUNYXfW0pdeZKPG7rv5KLTIPh
aEhBQAsvCm/y5aTmtHH6XiPlnOjeOaRlr+8bN6/iYjjGquQ0yzPb5I0jQNSPEpxj3Bzz+ORbZcpx
xOwvRRz4WBtKmeSsfNEGFzgqCoRFF9zM/jjWu/c/3hvLyn1M0Q2jeryZJx9PiaPx1c/IefP4IOBf
6MsE1X2UwXHmzzXNv7GoGP+QQ4/XP17VyaKi17j5MkWkd1QqbWk/w/SLqD4IvCj35JhdlE4L8Oyf
Z4gbRxiLBw6ZsODElnN8FCPHaQLMQzI0IraUPHiLsi+03c4/3x/qjfNG4opjTqCYdO5pBZWafLIA
GZRW6uj9aDZnN6q0/PW/DEIkmjgHrWCn7rBhdin1fKqOKYAGp9oYIC8Xqc+8oK/2BeETnjHyfsRs
joWuL/f/ivNGcrFoY3rL+/uKsHuMVPtyyDbT+/r+hF5dkOx395gQw0qknee0uq0ZmuFYXN3HReva
DwmVWcllrjeaXOM2GQwkYdN+CdDhX7q+/FYsk7TPbBFSqK8+Hf4TpZIYyMdKEDrcX84Xd66k6bPs
d5trwFcOhbYrq7qbKz2mgFZqZ6w12MhaVyD7gmEsoJkHNfKnaL7KDS1MmRtmjaYtYpfZ97ykFsO5
XKqgE4+ZD6lJfU22smiKC1/Mo/jV1IVIgGfnBgCGMEe1vSx2gOSMBPzb1sywe9RMurc4KASY7Yd5
7aRoAb5ky/HvZ7q3n3s/q9UfUxnd8lXDcrQ/DLU/1L/60lFwd6YtN3eFaPMewWqI9vXV1BX5leEX
XkFyrJi3pzVrFAnyZkqHwt9bTg4RF4jsvMiQDFsw3BrVUS2hsLMqeCS8YznXHr2Uxi850vv0pcQh
RA27pS0KQCwrU/vxXIkCNX01t2tyhZB6reCjTM3yGXqqR7tkq4okiWuS5CU8EiWHL6tjD8VHYNnC
vqikTAgQMpfWfe6rbQIabPfL6rsXQ69TbUMZKkDcRZVRSce/GMAOLAdVU2qF4PtKthrYQh7QTFvL
XtbhtkE1itssgffWTtpsflVd41mob6MU+LUfcWfhAQ1tJz5QL9smH1QugYX0kznmOCpApeLao7Lk
yZxSg6ZWW8Oi+9x54KRimSIdsVtHo1fR5LtVAfceHZo6FraY5Fc32fzxWweAKJsigkzN9HlsC4Ku
4dwU1ZDhyibSvMhsS62fvHxVJV5EqqeefGVhCJSBK2uY9Fdv9asUanYw92KPgsAyV5dH1n1272dT
N88hbTMBEt/Ar+D+qCpdtgKJUOwo1Eg3b22/Dj4d+/hdCDmrR73ZC8CKHIVRcR+Mdlr9hLZSWmlU
CwF9OdbLUFgBGX/DnT63Xma4vy2tnbQkKA1Ly4iyFIgRCtfBPJgjxIS+HYBfyBYESYhifSUfimRD
2LmeOi/Qhy11m+Y5cEujKEPqJTIUnFsAEgtC2c5sGaGanFLf9VNAGeRBjHKDd2EVzeCCYUyVPQ1h
Hmgr+T0OjeWylRNvpG1BbJtpPAUgakd61p1VD3OUFiBTnrtMavNqsTpHf3GaYUo/2xKA+gPdrWsV
uzIRS0RbhPbDwFBJE89tvhm3NZJONPwTjNePlaB6RMXt5DE4aGf/ZoNf7DyqIpj0PkhabiCAAtOY
AYRPWjMVF/1WkXkNm97ZtufGgT+fwazYkGkI/dLQlIg0hWgG49oerLqT0TEFLo04UyIbgZtkAWHA
UFsluQDgYXRyAuae60n/cjNBFitOspEqoNBsN6N19pQINQEdc6bQmxkWhm6WZyosBbL4dJUjH21Z
R5JqiM4PZcnh1gZp+d3thxXMlp8acD69rEM8ga6dLZFFqBUlMlPIBetOP+sCLBy66RYUuSk61kOM
45UPaNVRH8rWcKvhclBV1k2HYaU1GNVqnALfizvbS9ybxi68ekK7COpLdqm4rQtqpE2pQNKgYeNG
liNAfUT5tASddantmuvrC8C4bZo+NaXdlxKih/QX88uQtPg+WHdABIpjThKy9ar0ul7DrdejtetS
7SzhIrfJ3I3jhixQLMVSDHd10W/9RY+eB9was1ZtWaDaay3yV1Bb5Dz2qgBTqLp88a9NoxyNb35u
je1D7dORT9UfxUoUHtJI2v6ykE9OQmvGWoiWNZ/na8NDufBhw0GeHg3VDtWhqlLPuh4D9Kgiri/j
h6+gR0D42hDgTnR1WBC7RiQC8XUz9NIlvfUSK/uIunu9typZfiSv1pHvqX05ug9B7tbljnDTANOJ
pHebffS6eaF5t7MhGT9ZNrHvn8wpt5+UV4yEBSYh5IFfi5QDMtfIpVOHUNkHyq2N6nrcmsSNoftO
TlQW0uqf7MkKhAG0pu67G+GWsvpklTn4SJMXOLnrnXzdbrjvuiftmFsGLE32yU9f50F9X5Qi8O9V
b2j5RC1Q3+7HVuQ+KsfdvB2wVTcVzgB9N2fXizr53crRHO4oW83r/QrcSf5gy7bsORSq+/x+8Kym
+SUTp/BoLBxYB8A682D/zp2Z6HQo2sFiV7NHjPXetWvSU6LZlPe52XSvrzJRgHqjOBWd9cckDZTR
XDjL6I3+3nCHdDUvVhwFBOY1ItrDH5Dci/Eb8ljfwPgGQTeJaFQAv35Yw7pONh30zerpmA6NeQQh
pdo0XUMpsxzwE4zGY1XqkNk95AFvQ/H8tz/VhlGFbdCPdMsCnFPye+8URvfo504Nncpr2egZfBap
PSsq280GAoHmeq0aLtJgHQ5BMFf0oJP36G9z4S42TKYMyaCgXbnPKT0Yp2fkzD3whN6K5rOFAL8Z
ldSBUGNptkC03bXNKSsyytwJHteUxOljsoj6V9p0RUC0sppLosGd+WgKImaRzV60I79Ph/rnOOng
EwVevNgSefP13muW9SLlfCU3ZWbDk+X26Z8Ck8TvkW5cPo8U9XyqENj/BVZW1RcdRND7blm8expP
U/Xfs/CcBia4Ugsm+1UDUGL6jKUAksvNXFkfeo24xQFBkwSknJ/AsLVbObgXekRfP6Tct35sTZ+P
tWmBfv1mHJETSWYAZUfxIKIQDzkCt6+qYl/A5b3Bu9mQ5K8r/T0XvN+XnbJ6B9z2uFCCrVS9GyDZ
7yGPm87eMZr0gPOBaki3lR3EFuqCsrgDA2REUO7gUJO9mA4Lz9uzTS1mFfUJb0zkljMfJd8qlIFm
qlpVtA3LVF6OgIY2sB4BtWOoxckUBaF1QVIf8sh6lSJ7sYVFATSwrAe1IlmzBNBKBc8QAvUMFU2t
VVLzYU4gSQez9URsr9ZqUmSXZp+47qyvo902c2htcvziFH76xU3X5E9GZuce9lm9siJCGPssb8kj
Gf5gcB7aQi6hDEaMVYRjOu+mS+q1vG9b3YwHyxmL7nJt6dHZT7ay1i8lneZ97PS+yMPCHYGelS1b
0xtl7eySLTDaqODffDx+ByLhG9LrkUoSC6a0hf5Y7GhsEeoSt5pHpPBroE3NZH2Xi1sDlmg1SEif
hQrpylH2IRe6p6tc58W3lk+TR/lSib1N57fLb9tQUuS6XUPZX11aEc5OvS+civ8kDIsNnpaQ0EK7
MNPHAan25MJJAdiGPpYKJRhFINtIwmf8WFYg3Pa+Beo+lOPkqb0NtoeUvtSlDFu4HRswKSp7Q+Ga
GSxC5BLcHQDA7tPij7X7uS7TAlKmJ+CB1asPzqPM+nW9dX3IbnGX2jKNmnTxzbjle3YfgPhZF/C0
aveytSsk4utVOFiXPsiH0KYzaA6Vr7jMRp071b6pZ/HRorSq/WG2oAlEwJ0Z9h5UEgCRPf9bu/Rl
uZvB0FSXQOfdlErxxr+WVeE7B2zcAIZZJZvydwmsbfntIbzyVFcd70mR5Tmo91HKYa90ajAXEzQE
1hJE5Gah3OMqWQf30XK3MbhqEvoAosye00/aTxsj7Ki8v17nBONyXhaMvFl30oq91knXCOEpeWQ5
r/nd1lvWt9GR2U1etbUTKsNOFZehLPKoSWYuxkWbzpfBMrZvoi0TGQrkvMxP1gSrKXQpcaifyqGH
fRmXo5qaDxxLCK3Uw/PyeUluiLsMu/ZBTwJpF6O18uvWdCcZtSh/Y/CXbQl9M80C+4JP5c57PWUQ
pgvsh08z7SbFLllzlYQpOersIl9E7+1LSnVKmE4BfKpEJYSDtUjq7Mh8MJ+cRRwLoujmLPYEIced
tGeqQZM1Sw7amgH/LW6a1geBPd3BP7JhsQV+mUcQ87i7yGwApQX5ILv6YqDf9Y7Ym1XF5I9m87L3
lUmHmMBn4Xx5uZgPCJyvxUXjBEN3ja2C11byWQrk/ST/H6OYQMqNq0M7PA0s2VfS+vVvy9Tpr6xr
l1/Iv2Tfl7SsbhqX2ry9jZd+p4upfGgSAXHQYEM9QYs1xoNR2s3DUAqDO7MGYbT3V6/CKDASKWIX
g8I+eOZqlpd2VY8P5NndVEf4+3hvWjX2p4Eeu21HB1IHCbHweAsEr1ZEGS/6WEnlBDnGYIODOgOE
uyMrjziFpplJ7qnRN4a98Ad//VI0Eh61ckrMYTUb/k5XM+9QOOYN/LoOvbo89ITInouUzvmQojWj
figgCo/xXPeJfeAqbm8pokho8bW1R9vNJL3Q0QVaARRSyD/GYK1/DCXkn9Fx8WxnALJbNBmTS9Iy
GHnPKLCrcvyQ2tolLu45dS9HwcjVrPvvy7LQ6ZJmdg0SVGr7J8kSfCAlQd5oJYYvQeK3P2rQwvaV
TXf6wTS8ALiwFww9WhxEgfd0rgBgLtyE2pMMpNnj3CYzx6XV6Tev6ZYPnnaS71Jt4n6yreleCrmU
8JUGm/JJBe0x9I+Mj11eFP1+ceox30kTglsIVHC7XfpqNcBYLusPH0lSQDxiUz8LG50ElF7ghcZw
QP1DZQyzQeAm1d9HA2g0L2fQgMMuR/vHsjjgveW2td87Lg+986eguLUKy/hjTfXyYRbEwfd2P3rf
57QqHjJAPhUtjdV4NXkpJpJLMmUON2p85ouKIlwQd0te/1l7Q/wASVRY3G/b9jlvFbIsY6ur7GOR
9w5p03pufpvVOGzRssmy3G3CqSoqN6vpWtRrB0iy2fo/qeck3za7S+8nnvA7r8rUc6ZcwHIzq/bT
79Vwvda9ia3f8M1DNFhWM6pKgR1YVdmxbdcZKVswnK2CRZBl0wc54IYD7SoVXtWWHd2EwM3vTKte
4XQYuUtE3kTRaD+P2zwBpM1d/0Dm0nz2VOl66JOM4qMzuBx3i7ZLn0AVPny80tY+hI6/+nilVBIE
ZJvEJncL6Eyfk7y2V5qcr7NfgDfrndUr0p7KUergF6x1KFUNcKudLDhU0+izyZLZcT4mfZA9UnlR
PSzWRBwIx28CJdXJHlgfCgzQ/rxg/QRn3v0Nb6W6BYgD5BIyEDxOGWDE7Ie1DuCWAzkkXJ6Y6aXZ
+5Xar6uUD7zpbR7Pbt5cF3R4q8uhrbxv7WyL27UQ2t2bQZaBYZV6uvLTQX7KAFdCuBxLegyIsbhJ
tGV9vwvM1S8vetNpQGU5nfMLDBAkTtUk1bWjBxhjy9SpaHBHr0HyaBNLuPFlDjWpyGU/z5l+SlII
WDfcFm4NNra0wNsEagE73EFMMboU5y5h8qzOJrcnnG77wS3t9HM50Ogb5qp3QUELbIDYKjfjT5UX
9TXtfscrnOiVtx/mvPMjumjUHWjgGfFetB1YAL14kaYt6yO6bvYaZZ32mnAOhNfvUsx294iHgis6
L0xT0gSBFmS9+H7IeXZ+kuFLvhidM351KKf/Rppgu06rqVgjlVXyKxSv9heRwOpumLr6R+Fq+7Jl
mkNElhz3dyVLhFoGNf/UwS0yubSbsQoYd9rYUQIS5w7A7GyFJoxMVpY7gziI5Y6fKsQ9cPYtqiK4
Pf3+DhZyuYQI+RbmdbcJ99u8je6t7xXD9yovna+2TwoNUGSlfoCzgQ6zVsQ/o7FuPXCbblFZ4TCN
wXcyzBjJUybTGw30ewg3FvEWmIeR01q1TjfdlGKkGOZkxlviV9CYUSbwgBm1+bOgNAtAu+fwe0Nf
Ax/am+3B6YoEzOg8rLhAtJXi/Ou87Q9JLZZbsOiAQTxSsWAoM8tPozFrg2mH1QRR0Rl18USZfnJn
Td4yhzX+kYYLeLTaemduLxoPTcJw7jy/jVKbhv2rYNiG79a8OQ9QdB3ubqGb+7ZRwVc3tc3tUpZp
+dCpov2pKLG+RT6i3fa5l8s1bFHBeDJWAqmhxQtM83/em5+queEJSDKkM7liPf9+bQz/62R3uHJU
ETuP2QwpLVraja4fbyjX6koZhX1djTjJ2L52O8V2Y4qnPGiRpsNnSHBIAwcxpxGr5abWjRrDzqng
+nLEvR9CLFW6y/oF8SPgWTxTaVl+bGz8CeJA5JQPVZ9AKNYIJRwSIc3LYCz932ntNFfUr2PFVDMm
hqmC9YHIsg9ys0mSJVoDEWRx4HYU0FcExJDLpG/+NifZ9HOplATZqlpr73ozFn2jCg2FfBjGZ6Nf
5J1HcR+19g2SJGHp1tUQSfQfr0lltlC7Bzi/aV2qLupUY1WIss7YXnBzeztUdlp/Bq/kLxEsYltH
yjHXGydIN8lTqPJPAUq8flh3Kvf3djCZe75xp7HcaHWurVE8U1xEuztN79YYu5U73lR0xy0XJVmi
B18sQ3aFciSPY4ZZnYXcReJCZsY6H4y08/14cAO61N2US8YhWHaVmJX+OKqqlzu9ZuX11myDiwPm
bnYoxTZCcfR41RoI4XlcTUNzkfskioBMudmTm3T6ey9Xo4/5huXNtCrLjOUysrmrMqm/KlF2P2Rd
OWD4sFB+kmTYbgt/UVmMz9x8UOsmqjsDKQaVfpIdQeB4bW0FmSeZ8uHZtMGXIQw8OdMHJ7FSLw6a
oN9+lFoYY9iUilMgAsVXMDDV8QxHu7QPxwIAWpzzQf703Hxodv0w6uV5SSbzc0Di8GKbjYyDo2dI
9/Uif9ZTW2X7wGyaR8TTna9TK4ohWmxRPxs5r25o4HF/0aKQCC95st2bg8culd60VDsxTjLYrVPS
5RcDse4xtBrH1DdpJbFZYNN3nz1nJLxorhbKADYB7CrOYV2tIXKl7boLgqItCXPY9edyRTgB+XTd
iHAdsvVZOQVmqOWbjb+rK36ZuJ17hl6D3h9jQ2/rLcZzjy+7VVsf1UT08h3d+TWcenJC38U2e0H6
s9LHkMJm9P19UIgg2FnI9WBsLP22RDp3GyJTIAaNSGwreC2ic0MXteS0/1ibb/zHI65z68KVS/et
TyaUThN/6o+gO41bs/n2RKQHWll3NTqWqJDptG2iQ4jrESUeuqyOGq3du6lYypvZEEsTrzC28yjV
lO1F2TogJJ8Nqlv2loWNQQVMShlw3dUDhEaa+z4Vw2QZ/PW5/WDaBXbbVmijhmnbbk4EM9S7ryuq
BsJ1mzoibmXtf0CWzvZD1XnTLxri1ykkGGJ0scdn7uJ6EBkBq06md/OGME5IoKQ0DjNVu0vsrih0
EoeWQFl7IhG3VZKMn0iq1Pj2W9uYx+sbZPPqTFzTaLjxz3Os6VAk5vxgaUd+7OpVrQfK9Yu7sUlN
K3bRiLhXEgFHNL0B80WNt1ikq8xswhIwRpB1+0kSMnqssyKlxqNIZzNq2ybXt6VT4qq5PIN1GKjJ
XXedFoh3ikov1XU+BObF0HVqDjvy/w8Zu0pRWVMFQNTp0k65jHMOVE6tTBqulHvhiHpuephSO9Ax
4sQdqcykUGkYIDyeRN6UrN+dplLGIcNLvSSman9s/cX7k9kSEmS9pAriNxvID92q0sa+1GmpgRFb
88PiilqEpplvI9oYTuX/H2fntRu3kq3hJyqARRbTLdndytGybPmGkGyZmcWcnv583OfGagsSPJjB
3GzsociusNafFiRM6pZhXdYIvheysWYP0YW1TsC86GHz64kMNTuEp50aqv3Ju4Ikar9GSOQMCH+g
EPJspxXUT/YQAenUrIywizr0ozLlbioY+/siknQFlFR+/hDB0DMj2hX+Egr6g1t/zqiccBe1SWAY
DCoPnKXIzyLLxNfbz9AygU0yQ7VzqVzbcIDjK/klV00DMCu7De2sVl/8VtJXS0yX91A+EgijkQOF
0DDkQZ8zsppd0Ne3Q0rJy0D7Jj8r84QaY4zF2OzGKRlfzGgxCuq9iTl8jKKUZ2YfiYeWweZ3aH/X
MrD7yAdhNaq23ZewfVertgHAktjuv/5HMjB3169fzaGdbwSTyR9FpJti77dN9sogd67TepzXl2kR
7Y21VMlro4nwoDmwopt6qRyOoEibj2OhyOwdQZ9OXVObPyMm/X3jVVlj8KLrsBvmqv3hVgJgfl1H
ErcGLymwJBPlQl5bZu+559QNDFp3T6vK0HMrtpfviKTFjwpmgovMT+YuKAYpsisSS+GT4r4Zv9SL
lyzo/VdGH9Sm2762BpktVOvOqyDI0QhpRr1r05wykN527r6KuaSyTvrBuCqy7aSZkyS6q7g++3Dq
5XgBOYL7FiGzK4Io7aRzNdurcqBmyuJulgv1Lo+sbsxZOEQbjtx3njtyWLWuY9w3XpU1F13kmjME
Uznau9gtgCmJ0fbM06FRRGXZJKzYu15Wy2++0HZYUWrmYQ2c+iinBLA0H+i2AlsBe8REk9inXIIS
XLuMIMLNtdR3+ZY0cPArc7nk2LMYREoG0RI4ntC/I1EqFVZz0tAKj5a+z2a/m0L48rQ7+Koi9IX5
lfKOcceZETqofG47yv+W48BLIJ+wjww442ejpciOZxLgo7Ieg5yzDnvSmLrLmcIR+OrZWaaCUg6q
DFkky/dxyMRDLLM2hQpu2+cqj0BrR4bJ5Qx2HOtbh3jSny03zw1Is7wls1ebtw1a+AjIrswZv7Ex
xHNWyfZbBPJnnGTWMtyWhuzKi8jp1zVo2F7OATMi/F8mttDjLW94X3YdtbzlpX6KmqcTjLwcreSl
ysFmMVG2NLSizXNoojpPbk3csMO+7cd2H0cdFP+MlI/vu5gUFW1hOHfM6MwbPnVMraBRg74YOcT0
vuo4isMlm1mxnjbc371lLPfMZh27i9pzuHIWPDcydEd7fgYHd1XYIUI+cYi+Zdq4Qh6/XXNkYta1
tij/dAxuRwyNGYXAuuv3bB7l05IXngxGk6HZmN71q8O86zkk6JnAVUa6Nt+Gwh3doDBKOHw7dpuz
shP8PzPFvqGkVW5hh03u2b/hPWzYDlQEG1lc4rmqVEebRXC88RPsBFi84lAbwxz60Lxc2tL4WgjV
mAx4Xu2UAdmFt+HIEWS8m4D/7siS0/f5ZC0vM0quJ16IKS00G0W1d3GHOKFqxq4/mchPPwfwMaZA
s4S+UC1VxS62IsHYWm8V1gnzWq0nw67SR1SqyY8BbPaJOE+ZnMBTl49Nltqv7aqTOaDoMcD84eZe
at2oq9n3mqnd26MvfyIcr9fAjDJCAJhGofIzIy+mbxXju+xzM2EK8K5HDcJCxtj5m/04N6CHDTxx
OhYLJR7Km2bv5CKp912bqouOtAnoprlSr5FVggRI7UW7pJ2c6eCmK2rCdLANQcegRRdfxUw85p1h
BkQ4s16Xgx4GqwhLfrvzSmoDLhlD5mteT/1dXa0UtSLqIjtcgKutvV3ZcxbWRmEZF2tUtBHjqxv7
SZgzjFAVM0j3kNHA3ru5kHXo20IsZ2mbmA/IYUkGMGRCbeBqMlx0L0Fn4q0OCOIoqm+KyqoLDvep
+iJa6DFuaSZ+BKus3Tujc8b4MIm+/OHWVEdhWgFWB4WIbe4zs6gf+ma2f+G5AJ+p8kG7QdtXmC++
K5IM5ZW1LOZ6mbcMi2DKagTaNMa2e4NWt853HvfwCtXuNRxKwh6w142kQxxiBrgUJ1HRuNmFyfEB
8pw0vdwzqzJ9yPJ4Ae6xJ5HuNbokBZxnAivXvbOG5jKgHpb5mj/i63LKoCTPIuZfb9edU5lrH3BF
wnEM3DSvHSG6agfjI8+dqYxyMix959zJPTED6E/zl4RP+VivKybjOfNTplPnnH3hmJgJkcOVbuoD
kFB82zHoucTh4chHYSTDN/webL9qiBCgLGU9d7tEeZ0KY1EjxVCRZ551GfvvGZ0AB6RyK4gu0+Kw
zSmz2JyV2daBTIEYCDdBHEluYkcTmzpNz2ygUlonRU/uG7eBG+3VTBMRqHzxD9XYi+zSXiaGj3uz
MadBPJJMFBYVgOqptzj2a203ybeKIyXhI7jDmZaURDsPDZS6X/NiuFyUodNLqjPncqoNtzqxx2pM
Q9suEdVQOYDWSDnKdleOpgCAWWMWT2Lb+mlcBl6ksdL4rqTp+jbTE2DxEZqAg9Wro6+5F9cLbsrV
dUOAf2gAqN72oq4pUw4lmHoeFvXSDthnrfZaDpP+KQphpxdMirdPcV8PP52xsPeGmQzNNdA9nFeP
KXLhUGqc3/5Ypr8WuNXXAvT1UdUO0omoJtEntPKY6q1vKM136Virmx65BwoxOFhylMZlhnIYVR4u
JjHkhG5O7bObaQ7BIQEt5ybp3TbM8rTjp5hcln7P7HEVVEmnHn2kR88J880fjcb1hqA0q/m5IiRa
7rJkFHfUEysKlYY/3vXKr0oN7WM+a8MPOKtlhgcK3QnKMdVStCxxnRJ55FQrvdva9UFKAAxQAwny
wFy123qBHGb1bMtefbUMd7hTggY16Lyx+2kacUU9QhNU7yJozbOSF6SkiwbrIqUkdcIiHTuNZoXc
asI+LYJpxxqRBVu/rE+4C5MXV012T7z0slrkPDWps1PCdtNdxAeUIbJcl70asQ7C1LRSZMtkhsGf
1wi2gu1MxrTCD6yClrFSl5UH3Akjl9ePBEwVv/J5bDUq/LW4qQoqz/3CkGpoLejdcudno5oPcwat
3cxO2YSLmyveLMIlul8jLhi4cW/+UedG/kxDgI87LcX6YMrFwLUimulBxUt2by6jBDSSEywc14eu
Q/QaMNOF1+ubsY+a61KZ1te2otO/A3ayVNigvPqx4Kx7ivVSfumcnBIbBXiGJiyNrMfEXjQO/CW1
rgU0d3Kqq7h5Tka9KRDpQfJgIsatPxmMKhfBOPjcF2IZMugkyMQHx0HUkiXEXAZTU/WvI4aLHw4t
aEy9YbE/LYoEqgk4Ln+vnSntw6Zb46+yl4iJahidbapGAl1h64nvnJbETwfDYMq72Zrmu5LhZDXQ
pcqeUdTRhCz9+GtGWVwGSbet4q5TqT5d67z6riGEWdB+MaehABgwAriDhDnoBTAcOZ95cpX0deWG
rTJb7uGJf+nQJGpIGO+RAI4XhliKU1VGCIe6eO7v4i5CYpFtQvtAqSlZ0KMN4ju9eXFj2UDdfPlM
3NRtH99ipyE8N5KVOjNlDwbcbhIlNpxtExCZ68HbuYBqj4CK9ZMRT6a9d40CXHZsU3mNZrJyQnwl
AFf0aw6sdCbdJeScRbxB6VXdLQMjYnaisfjBkx4qeccWwOURo9j7LhKrnndWshink4B+5wyP52ev
tqMHmyqG7+SI4UVaKyw/CZ4pY2akvdCoiyl5lFFqR+dEsk43VUNizIGtwMGGNI+7UtvMQoaBHZuY
yt1qwZvK2uGqWHR7KRRnS+D2cZ/v+kI1K5PVl+gGv8V4P5pe/zKqXrWnksyQi6qAiqdy0xG0pLKf
wfEmjj+3jU+1hcMeLDbVJ8bUoOyZlagveNUOaYNrJkm4YLl6TVk/PIEM90NnlM7vWiWFsxftWD1v
xwNdGpwHWd5UEmduNJfEGsKXPjXeJPE7JFZccUMJD3gGjOK6aDEXII9xouvVLZjotwLEoUVIVj3u
/EjHNSWRSs9XuwLBriN06gAYqD8OjVjy69zXXJ5lU04my6e1znMbzonMG0MX9FBOfm/0c/Zz0qv7
I0EPjiAzsYxv3drQFNkFqTtqTlDbxKaBxzAejIiy3Bmtb6zC7BIp/s856oomtKqaas9Nqc/d1TNJ
hKwK4zQza/RM8wrJyYGdNck+8yjZg1HQiQYZdB1iI38yzxDlJN6epDtmMzmVsJ4rxHCcVhbXcFaN
xmnSNWwJgH//tjNr67YGga520WRNT43JrcniU9OLWTFuKMjyzLkYO7RfQeXr9HFaoMvApCb7Cg/2
xApHXJnsB4R9LdlQtaKbd3NYDKeVxjk/XItWI5/FQ+7PMUK2TYCobSYOnYzNmHLgRtVTi4n0+2R1
+roy0tk6zYraOFRi7tUJh2uTh26v+0ShmgASZBwQeEIxnucV/KfcmEQ0dV7g4igdT2ffLuEbytTp
OIFMwF4GpWB0ICsfenu0cvYTP0LUomPqbQfiY/SuGHLPRLPOAh6/wlQGelDNueMyW6ZFnwssAVrB
vZH0+7F2C+vApCAg7Wyw2u86M6fXqeIOIpELxnmX9UvzxfWlKC4R+qYXGadFGbrT1lXBMfNHIJdJ
48Cl9vpODqm4wLUIje2uU/asEjW9wvHx1Dbvcn8HblV4N60qAYSZcLjSD5B/C+taeXb7DR9cbV8k
tk6/IjroewqusR6QzKQCzciMlSUP2xoF1mkMpNZdYqftrkaE5kPoAXetp0xIrNPkBq51Nh9QWKwv
FF4jevjZVVH32Mc5VpB9SwSXeyag8p9J+Z6+z7E1Dydw8p7e+XTFaCwGQTok/TXgduyu4sknEo3Y
Ls/xr5Mh9xPUYIlHca31lw4aH2GVkRovAnlEtVvT3I72iEN8pFG0puVOdWiEYLq3DaCGhbBCs/LG
JvS4UxwqbBelGUyf/9DrxrtbB2syICtXXhOHcnOC0na6WsduBX5bORl2ECPDfYxoeoAfknkDpunl
jynxCNZu0Lol9QcVIEVmXi5gxZ3NkdPKnKbfQxgikYz1fY8uRSQ5FINg2cDfEuOY16sbnTZgyykh
RRS4oTZMKEMouMo5EDtWk81ElJp3ALnPuZssE2pOISMnM65daZerdjQhrSwRf6F4nMZ9QoLqOWEy
EoTFqISgOe5YvtNskKrQZOUSBfnC8Q6PCOBzRio4zTSCExdt15rJZzs3c/zDFTGapK2O+bwrrVH9
StaKM1CkTKMJhFWC0foZGuBg4LC+b4um+Iow0ar3dPXz4xgnZXImKLzhNtLaunNjk4StWdasyN6p
eglrKOXVRHHz3GSj94W4YB/xEdOKon3hr1g6V8vsr1svNX8k2nTtXZbNxtlqx7q+aX3d3k1LZRto
NzwU7Hor7cvIyttQGQOqMCpygfO6crpvVVLQ52bEgnLII+KMdiDj6o7jAA4JjxmSXKsqhED8JoZb
jql1DK0sR+NYZyQaTc1/94Dq/THQhu6vOBrhidERRd9xYhSnC8mq8w7BA/QgMp/macEf1+0aBG/N
OXNTjN/xXHnWiSHA+EJgAslVYjhMkORwEd5eThbtJ8Hj/a8yNruJgjqPH8nYHe+WpB25YWonfm76
Zfkdu8jsDnnr5y8+l3S7d9hYMBFN5jVE0GQuutCFkjNkxUN2q0Swb3AxUPjReuc/weirZ1276RRI
ouEfYXHBaKauX660nvxnsl9Q88AY2w0swJohWbaE96vIyvUlpbfirWSBpm0o3VGFWZrZ/Ubn2WNo
pG7xIyXblcE9csVur0DqYD3TzdPRjT5i0UqvJeITw+DHj6HtzrtpMfvAcM3JZh8okaAyyuJ279U+
smvuFkYqebFa4xBCtrlm8pix7FzDMS7tuGLYQCqnQp9QP+bfGs2pTBGH9Ggwa45+BI/lT+Sm2S2+
1h6dYWqWYo8iPLrtOZ+SkDJf0qalevhiohX/WsPdPNgOPILidrwsdWHdZ4Wlqrsmmwaidvx0XE5N
b5y/dEnXEYO6thYxQHXRRyeLtrL7obY6kKdpwbSyGCtoI7ULoamr6eXeni5JOPtUadrFuWucdmf2
7Jp93Kcz56M/tdVZpWZzwI47Kc8HW7U5H2yr5x8n2Hl+1ulai5CsNU2iQSaX7MXTCCdOiMgYo6uR
HgdBF5Pq72d0c6+K1oCfWm5hLlUM1h6pBDnZggIGeUNvFC9TO0cPEZX+L0KhNph1mSfFQUANuMeK
Yz3hB0HpUWIPemrSmYu87aV/0hRTDsuKQ6g8ndF33tOr1Aw2zswO+byNOWiSayPDrsCJGOSmWRQo
TABJdlGETYY60nVvwaapNm1cARdZi/xulzJi0oM8GLieENdYj+bSpC+zh7I3LAqXKhf3X9uEjeFF
t1Wm0BlR+VPkQrsm+UFbpfNFlCZCnoHQkNtOyH4NGy8apgD7G2qm2jX0Q+6myw9vcOQXB0LL2Mto
NcQu8X3ICWZDxWmYtyWlaSGs6k56vXfP9Eb9ZIjORrCkdWyGnIfAh0yHqy6xpIkKX3NrPZMnj+AT
OW551mK8GveS3Pc+5O8xHiI8z+frOmk0IgCov7o8jZ9M0DQUtc1cpjCxLLHAtEqxoBQcN90lAjfE
AUjgv0XVkqgdiqQVGt716hMU9vybFto6zb0H+0ZxjCQ/GCxy0vZx27vXfWaLmaO6kDbYX5Z9b+s8
ffCj3L+FNgRxmaJoFRvANevAcwTWljlVlPsLJ9szRQOthonKMug1ZocAY1X04iRAFYfObzK1W9BC
+Oi8+uVcrU5J1oWx3TCZ0RTpXo0JsGyBosPay9Jzb7a+0+ZQGdazTndxG0bDCLZHfpN52Y2r+hrn
nGIBAZcpE4hoSw5eW1POEN7c/p4w/F2mTdmbu7E14MtTD1cBX5oFGdp9ExfBuC7iOwZEfuN5IRLd
S1f5YM0uUS0NuksTaIwSLZhybWK8ySv/rs+j1Q5o1hOKhkhKNoRhiq9Taq1fo3QcJILwDWcmDG54
VllnNeE6gcOEKxMooi1XcIFwAzO6LZc6FshnaauDxXLlFXax9trzYwTHriyp7GPl9gyL8utp5qSH
nod0hupd53yKDghFVXxayM6/E1VCiobvw9hfWOMEmwEd3u0ijv0OiwV3/ZmZKV8EXc8s5b5qBb1o
D+2+p1mtMmyImdZ35iKRBaAZ6zDRRAZ8Fx65Yd/MyVLvWmOWKvRWLNDhbAzD82hNYtpPQyuzg5/4
OXsq8R0qLQSoK/K5OM52Ekgw/TXHADP7YRVyDEuNAZ7CbMmRXPiNmZ6TP+aXV9OYerd2mhfNzhrX
ApuWRmN3g+UHUnvAp8DHaKzyl8wr2R2WZI3m3TIDWR3ihMJ4J/mK7W7lEKe2yGCp+LBFLSSokBnd
p41LLdEw+kIg9BwpQhb26mtRzQxUT/F93Ot+IeFlGwNwxUCE/juaWQUJqTvnqrHhnUNrXWqkxV6d
kcWoIonylpMrEBAp1zKSSF5mkFSUeBOy7F2Bf+iXjurlqy5kdqNQpRubYBDsGDTWpRHV9W8vGmn+
wHXBCkEPqbgyG8KmdwvjBxXf1Ie0KBUl6Nh6N7K2GnkSKW/9EYvJuMJiOhoXmMmsX5MtrQ2cKZBn
MksoPgMYTlb4UaO6wVxgSTT81pBAszPgIEQExI5y58y4Sxh6kIdaGfxgo2HYD0PXQis3gwO9mxud
f7aIuJ9OJn7vLys3+HyqQDPOMtCTu94awZDIOBsuEURwS2rUJ9dUB1wXhdHpMVg7QIwTL21aACwT
N8EXMMmCEkSPJnqpKvfunFIjhuW6iW+aAiVxMPKVv6FQH2+2Rg8pjlHgBxNCd7f4JKOfeQ2CHI7W
TIehZq9AJsJIlSc/WdjMcZ0sLvqsAriizAjW3ZOGp34WgG0kw5p18pCoqqfzNfzmiZwhpwBkq4qf
sWxaVBBRDqSEm7uo0aRX9YPUKAA4ZNFfKJvM4yDtGEq+YxcvP/zFWUfqeAstyARUa6PCoWxEJ62K
e5XiZQhhoZwX22vdO+6gzjroKIbnZum2e6OPW0r8trbqcDudl4OZAe7ss7kHxra9FWFk4pU3mwZ1
2SVzM19RuVSdcxrDaC/7REmvIVquEVfdyK15mmttnXlgImbgETBPC6/nWt50mAF/tZGx3ji4Rftg
QlgxnPYr+Nst3rOIbFPhar5Nomy9Z4pX716uvVPUj/QF4lH4AKPQQLWBPt/JqHL7qZZPRbUqgxqQ
9uinH2ejCGi/0ChGEtPUSd2gGv/mMjXUh3LxK5tDwgIaQ2cbA8IjAEqXr6hLR+Zt+FiXDlaNlyfQ
w8Is2o8d11uWwJ/hBgwPIPqTuAaDkDNQyCNzdyEX228Q/kAIK/OHGHQUDHkznLj5NN8KURD2KqKY
n64fdkU+yJOPH39s+N4ez6xW7PgeMbawYG+91nhY2x7ZShlgvaIdKpAyD6cGKkELd2d9A0fhB6ut
4ot2LpAFf/zw46liDJjj6aZhwDpazpaf8vbpzAlzbKi7Ksgjrtx9KyM2UslYwH1OV5EiawJFi3Fm
w5+ndFR4RPd5hdqEIgbAu3H675/8Rcfe8+O/6ChiBcFz1LQlP0esFecwFOYui30zpFR6bCiFOXjg
wlvcaPuin2zyvbzlpKpAAMwpRhq+ADmgJ/E/+VLHEQD//VkMMdxSb6X1V7JYM3NCD4qWuCpj4Fa8
czHCjgI0Mu+0o3cff4XjbIjtaVvCh7ulm6KJOYpJqSdVMeYdJQhyYO9Fpa6FPA67FGXhbM8vDPo1
PwnReW8ZErknHXtbg9I+ir5AINnpvIOHxw5o3jrITChzJVrc3pjPUM/5J3WFd1tbzr+Nf9hGHDoo
jZ1tBfJ8ebQCPY0DEf0LdB9BeFiugH/T+mupuAvOQIKgtj/+tH+/6NvnHa2vxREYU+oa42FlTHS0
03K18NwL9BgWWvGm3zVe09z7dhEfPn7y3yubJxM+YxNq7DKPavvL/oh86hZby1SxspmQZJzHaFu5
eGv9j1kt/31PhgSybHBkAOK8fQqPTi2/YUdbk+zP7U365pXyHFJ++uKit/5k3fy9L0jf5viAPYYQ
5Nd8+zhP+ZFfClZq23Ob9UDDIYjjN8w18vTjz/f3nlDkbLhMI4fuId93+7x/fD6sXG07p9wNUWM2
Z1QweLGwD6chAk9cyS1w7idj1999okUQEw54rAnH6YWSDrspB/Z8nYjpZ7QAdPl9tiGJbZLfktbo
fZIz8t4KYXSChxHCI/7pOF18YiKEgrnlNG4H+hV/rbt6V7vdWP0PS5ERRGTCS6X41Y6+ZYqYnIqC
b7k2boPWuffRHM3NJ0957/sRVy4RTzEFBU38219sctHp5glP6VEIOFgL/fU0S8x2P4OxwuCDhX28
RN5bjL7hox6gLOM0O9phjm7tePG2JSJH/26qCAYJ5zh2xX4oKGo+OUmOQ4q2neZbrsFXVKRGHI8p
0f5QUAPjPG5lXD6nEHroQ3OkK2t96XXVNpJY9OPjx6/4zvHFxUAImeSsZPCb+fabrpG3WjYi0YBM
ARyd0o1OugW81SqzQ1NEHiiEpU6UheDxk9d959ckBBa2mUwmDhd1VKiMZqoTr2Gnd9HgPZkYrzPu
YjmeMqxsOMT4o/cfv+o7u2EryBjNYkmupOOjpZv8Ho1dAZeFPHRnk2x5GIT12VTyd35F1yTRzZGk
FBH9fPRaxNXEWbXtucjM5YzqPe+yE6vrpHGQlYEaOc2M5Uai/00+OdDefTIXARY2hgWSl/72p4zQ
/c8908CCzBvoozHDRLuoY28AknTyhbMdseuElTP65MHvbBOeZ1BdEHaNvm37w/44SVss7y4OUz5s
Xs/nXWWMe5JgxZ0PgvLJifbOOxL/ZzHAhK2yjQt/+6imMMx1skvc+Xj/dqJFWjbbLcbbFALprkam
/D2X/md5xe+8oL9lwzM/yAZBMY5+UwzTZDCPbJJUEqBjtMiRsLZEJ7GBS+GfF6mP5sNnygZjbwjB
fPuCGaZz8CReMCIQaOf36Jimxv4s7+3vrbBNXDAYsmqT+OYcRwIao8cUj4Y5MIIAgZt8ytHzJdn4
SSn2zlO2bDz+w+lJhP7R8TngVykr24eMdtGI1rKyUeskzj9va6potpxJhqJpkH729ovNRjLOlO+I
LBCNlDct4Tp6p1vRf7a/3nkdDmZJmr3BJcdKePsgGCUVV+CnwTqRTJqWZhsiWPwkcfjvU/G/kaLk
ZTEinvLn6G1MCpZprgA5ed38nMMzXfZph/6jnnH973FY18vTvy45wngZ1ohE3d5GqxydGymybvAD
KmbLqmnZEq8+1Ms87z5+yjsv5nqci8rgcnPo895+vYn81rjNG1pxv4EyLBL3kmEy3cFzhySs5/iz
4TzvP48WgEGm1HfHqfijaQyuC66DBEF08H+ME4VdjWKcNpmR6bthbq2fH7/iOwuEV2SMGbcMmf9/
td7k4+Na4UMuSZXi3NWwC7pf/329k8kDMGZb26nrHwUN+52Dxx3TQTAURnTrzRieuixfPple+Xdd
ABRlc5W43JVY4o/2buQkxE1t8ZkWo+1QapPKgmtm+oJk3z/xJw8Pbh7PUHhdX558/Bnf+eUot8gL
tJlVKMFS3q6UMTXSpmFgSaAdFX/HAmR/x5qnukOhie0InBxJ0eHjR/59rTCYgk+5MTncnseXdjKZ
lT8xRTuIrGo9sVFl/SgEjOSlMGnPbyMcvDLQTQKe+/GD31kyHrGeHhvQY/8dZ80y95IClrzBYCSt
6jqzVRl0dT39cx3L6/nkXpoYroj8Prq/dD3j5fcQfvmFV53ga4wIeROVy1YoitL+ZIG+t3S4mkED
ty+KaO7t7zdYjMRCp0pf6s3pCdleaOuKVJBKH7nZFXmEy5UNaHdiUVw//PvndPmMTBvxWD72trT+
qETcFOw6dmzU/4iZbiWZT3tNpuInPep7C9Q16YmpIW1a1aOamcyn2iJxHmWyk7tBh2DhhzWT6on+
tjnFJ9Kd/g9vRStN0C1tD0f127daiVPRWARZnUrX6Q6Xe+0g8yIk65PV+O6L0eVvxQf/6x31+iRT
IQsloYEElwgPAZOBIUw67c/FaV7aRne/4vz5DAl756HbkBT6Hj4mV/jRxbCayJTrFZ/NwsQ2OCos
XAs6eE2uTVyWu48/5d+VHIuDDtWmT+VWsI7OlnLKcdkSq4MlqsdcFKbr3BTf8X65zYxDfJnMz7q6
/+aivMWDt5EpdFYe35Xq4ejXm0s/iR2oicBn25X7dOyNq2kmQcxP++o08qCOZNp0JwnKSGYACuip
IF5cCMGSjLxPlu47541P8AlHuuVwth+Xl8mEMpPpUBptTRvvGaSLhC8mKf7jr/z+O//xmO1n+GMf
Zk5fjEbE9JtoXWcnaIctXItRkcoOS8vvb+wyEWfGBL/mFSTW1gVUNMHlHlN5MuOTOVXvrS9+8f8f
rMDJcLRbNWFykat45RjteKhQq75abZMjCTPi87GjR/v45d/7xIDf3CXcnNtQt7fvrpyV2RTEMgau
bTXkruEgcpdy+uSt3lvILoPEJeH4Fr/l9tZ/fGGUwaqYB/oEIvSapyiL4REbM35m8PZnpcC7L0TP
tSWUo+01jj4g6cgIBCQFR8sQ8V3UogiEqEk+KTjefQqmEg4esA/O77cvhK8pqk3GpjImOE69AzFF
atjRaeGA/vj3ee/LMb6HqxXgHfDhqIxvKe49TK08SPTGQaBM37l6dO9qHMNf/pdHEfzsb4U1M8Df
vlPZzV3vC36keu7rGy/qExhODxkvaqIp+/o/PIxpV0BwlNjyuAsnziYhHZqCd4SAOQxDz+BLFOK7
sS/Kw8ePeu+3okTjAiSOmRv+6L3QMCmnK4FuLMsu74iy8K4db/Q+Oau2/5fjg5OQZHeDh7ghjrOY
q2J0lnRl3VUduslgQCt6xuE4PSYgVId6wO3z8Wu9tzIA+5AoolaCwzq6/qwe03jpQJ2Rp1WF2Yo9
rs0YEkZdn3zyY/39bqAlikXBxQeScfxuk5J+0aGp3tzU7UkSNXfaa8+RyjmnRpuOn7zYO0/zyF1m
fAIzXza52dt1OA2WYNo49Lo9Cec8Ln3xwGgnrDtyWG+J6Is+qTf/Xh8g65LBOdQRJk7Xo72cGg6C
faExtcOxP9VyXcDczOn+45/r3acw5ZBtDJQB5/n2rYQYnXklnQlFGwmsaozbayScn81UeufbbbUQ
RAvNAaDz9s//OGiB63FHeejqq3EZb6WMNskErt9zVU7ON7OJit///FosQUAmk7R6GJ6j17Kcok3j
hJaAhDGK9dL8lVbuP86oBligH1AcSxzoXB7HJaUpCJuo1pH2Tluk6HZkx4AuqypEioFBzeA3+2Q3
//1rca7bjN+kp6TEPCYEm7HGgTP66PmKZrh01yy6MobJmv75dMdSYbhMLnc53U3v6HT3SvQ+CEBy
kjF6vS/z8nXdpGatk302BuuvF3IsSQfuGrTIJtPLjzYVSb+tGAyMiLJZ0qdSi3qf98k/4/M8hdaU
cmIblsALvV1+CEFRe7vEDbfYcJsgrzyicKZlyq2rcaiR7WWdj4gOnzybn6TL5lOe7L333I4NOnJO
EBjHt39BQaezGX5RL7UFWpm0tZJLldrlv97/XCfbjC0uZm5mjsa3jzGIhx/UBuNhC/N2vjW9VoiM
Tz/eW1ut/eZKAfHcxoVsXLi//fftQ9q06tq+c34MeIRrLe6c9LQ03IOWZsDEGwocTF/Ma/hkTf6F
LmxPxWwErKu2wKCj3xAtIWm9s/NjHs79xLssx72po7Bwst26fv/4BY8fBXZswD4wJAfEFQf00eGR
kiuxIg3FFezM8TVpJ1E4TOV4Ichb3xsOPjWQvWT/8UOPV8h/D4Xjh9M0KTGOob2M1CF70nMSkN+R
3+EPKPart3i7j59yfDv//1M8al7L2gbrHe03SOiYOGBeLcHmNCEqERsUS4pSiK/8M8HEOw/bhoXg
Q4PxZkTG0anfas2YMntTIyYRz5pq754LjRtz7qN/XPi815tHHS1824kid/0/zs6sx20s2dZ/pVHP
l304Dwen+0GkJGamc/A8vBC2y+Y8z/z199tZ3fekKEG82SigADudCu0pduyIFWvVmKI3caSJIQ+O
kKu8NmQTVsj8oI1BXg1PsvKLfa9EIO9hZ8TJGMeRqjHFtsU6XF+j851AdZYuCPwU2SbyI6fni46D
JTFMmhODuKp4xbYRDIvZaz0vlZ8TK6tTzIMEToCJxyOEoMEO3qyvcqp8vT6S8w1AOgJqVsQ5RLXJ
Wq3KlEmdGi5QqSFaZP6pTPA5ZDToCl4Ja0sq6XnrvnRLBBgYI0VAtYT60lqhboQjQZ8HqlhU0WGR
IWaUaNa22jeNlNcPgG/LQ2f2vQ/5q+pOcaLewJKbbfjGs7XjjYzmiQJ6yxY9nKsR5zUM63lkfXFi
OgBqaBbdyUy3oqmLRkB4MKdUbEx5bQTaF2iEw6/pXOfOXqs147ZAq845vmr1BCJG5yFECQVD6J+s
fEWfZZMTmdO4QwwvArlc2R/hTaGFVE+ijTfeakR/mSLKRaqVGjZyhqdbXgusOC0IbndmTvN3ywC9
PpOU1zmJZyuUfp4HgwTmGomwlCU0UkVEp02kwsBGR/QbTV62CnZr+N5fZqguCPE9nqvGat7gzRmo
n0nA6Aej8ZOpnt/AItc/GH1oHCMezHR2TQaNmPRvjSkiKjRK9+GNAW+Ly5JuHfTVIXz+OialAHEE
CYjP8pF2oUKhB1VEOU/ZrtXT7G6CzuAQ09u2Icj9jAt7cQafbQGTU9k4FO+JjU/XUddzqJ9n1jFK
mg89zT1QZ2nHJUh9KIt9o2y+9fH4rVeQz9GD94XRf5moQM9EfXWX3sBLv5WnEL5y9YW4yG0udEdo
5a7RQrRY0JVrQ5EvK42j/crhf01vi5Yq5xPcmUV6SOMlV9/BCRf/XGLYqDfQShcmX8jYykCVAExA
vnc6IUGzqD30n8MOaBgcvmZZeuCHK6+Oksy7flwvnKETU+KrvHhj1cqsRrPYdlFnSjcpG+INwWj/
+pOKFYczCpJN3IWnVhraWoMi4wz1SxgdVGeSDpUK19R/MBaeVQolQIoQ5mofOagsZFCvsY/KJPlG
V3T7IA2S+e66lUubA6gHR4L8CLXbldcBcBFWQ05XdRoryRHJ1siiI0QJ96Eedm/kClYHta+qW21I
ho+vN80dBaoMrMf5QaG1ulDGnNZCjeTc/aQY43d0EaQbWr2NpxxWOajTTPMJ37+FDTzfJgDneW8B
VyKYxiWcLqA0UtqRmgT+Dluv75O0KP3IabeqLedTa1MBZOlkW+aBt87XR3I9mHKVzzva8t7JpvF9
0O0PwWLeDjC4wNna+ZbevA7WgvMhI6nCFkCaVQWiu7oW6T8aeXYXM52nkBV8cSqIwf1K0WLThWK2
iuBsbEOKMFB0Jp+uL6fYKaduxla4t8AzUH4BUrMyDXiGZrIU07YJIFubgmRfVlG9R+uIZoeu2co8
iM87t6dTCgGTDHh1tXNnZQn0UIUPpx2hO1CnPPmchWFwAGed0NxoVT5cxFv6f+e+TJQDgSgBK2Xn
rLPlEVqDNEbDrwihkeSmcil5qd46hwp+rQ1fdtEUb3aaQOEy5MY+3aQQtS3oNUIyA3PgqHKByKm8
D5y4yA9Ksijm66I2VGZs7moAFWxZUatf3djSRO+0bdCBYUxwd0gN/FZVinDaKzeJQKpjAu8JSpGX
5emgnADA2QIHFUR5ud3u5zFKCi8zI+NPesNsuNCqZEtn+GweVybX85jRAGijaODS6ll5ip7+Siyl
8/I6GzYGd+ZWnmH4QByIrqhbm6t7IVrmSIYSCS7Rue5v4CrJXXqDio19cW6FvAZVeAqdXKlwt59O
IayiQ2LVdCk7aWvs62hYYGwyl+P1hVqfLmIXThXnil2u2jCRnlqhM0tB8wmkSx8E8rvJGRBNCvub
WbOGHQJE07uh3CoPnZlkxni4CNi2QG2v33yZYmmT1tJIEbeN4k3wlxuuU3bSkwKz0qNjd4Kvbu72
1wcqlv+lGyEpphKmCdghRgFbng40m8Z+kFOEoLpDvOvdcV8etXvV20ptrCuZOI1TO6s7h2ixN+sM
O5X37VPhob2x+/P26fv1wTy/R66NRjsdzWS2EZ1/WFGPAAp2aHnslQdoXjz0T1xjT+ltd9fsbqHP
382fr9tePz7PRig27ovgi+dzpjdCUkvydXd0AcHvflr31u1r79X1TIoD/8LOlBXwQRTY0d8Gx5q2
+k8Amm+DjX2xvr3XVlbXC+34SSaJ0SwHtEFciAPdwq02zvLZO2ltRZyJF2PR4kbRE7Fe9/X+R+p+
+GUcv396v6Wc+Szue21brNwuQOZsVmLM1Htgpy78A7tPkG0+Lq71Ef7Om42dIPbyNXMrl+ugWIn7
wNzo/oD0dfez2N3+dt9vBBzKBYfx8uiuH+d5W7QWVKBiVDBguSSLXDSDXNszve/Hr633Ea6grQXb
cBfrBqjO1ionEjYHj4cdByzef152Pz8+RLun1vvOm2AH2ebGxbK1fmtwvQZJh5qJ9ZvdH8tBPqKI
tW8P0UN8E+yyY7/bWD9x119ZP3XlRVKdHkraC8UgIzfnP30H46cLOdvGdK7v5tX2X0N2dAkpoojK
5U4g2ndDQCtE2fS3Q2ptjWlrr6ychm0lrV2Ig2YbX/rAj+FKrlTEzooUKpKtgvNznu3aBK6cR2JL
qgHh2F8TmD2i0+BZBzTg3I+xF3u/abrHEcu731ujfI4/rxle+ZMxzNESqDGsvVdv20/lQ32r/Qie
SDdCu119nz8Ut/Gj9mR82NgxW9O7cjBhN8VmKXaMxp6BeYH9OfhEeW6ws9xqX+xDz3ZtdwuyfZZs
WW+glaeZ1SLNWnEwKEAeYl/xPuTusvsV7Cqmtzyou817/JIDoCAIiF90y4HjPvXYbWrnhSy2LCLE
e4XzoXkOkYPuOne5i4Tf2/YJRutjc9TfODcbs3zJr760vZpl+GTmjAIJsYo37s1P2SE6jIfZSw/t
jepv5cwuLSn1BIoWgOooiq8eBAlE1cncVO2ugf1dVui+hZ5Kn3/1ReMly9vrQ1s7AsJ+8p4kOzQN
kD+ghdNZNbtYDaJMX1xJ67QD/EiwKitNjMbavGz4HH3l3DAFspNCPz1ItgUv1qmpzFbNSR1Qzgro
Ur8rnaIAD6xlGz50PXvCik4Fi9eA6JZd51V0VKrRg4TuqKMr9xHSSeu2GbLWlWc1f0yqPP9IK5Py
9OpZJIPDs4qgnSKoKfbPi2iihCihaSu0GhGcrPbwsuJT9S5/C119trUXhQt76WkYIG84EjcA8Q3a
r1bnADWeZnEsaXatYigcF+6L9iPkb3AoNUappR8yZeggfM2tatyR2W6lHdyI+VOWzMEnoyu6EgKB
YRhu6txU34ImqdEYauLK3lUyuknX5+Us+KbmSm3MVEg1gQujdnU6MToiGkVnWYhYKsOA5oiUhTPe
EM7ayJtadF6hgTaGKTmgcDp8b6g8/gxbJ7Q9hergckgqzdzqcF/Hl+IraewPyltQvaJjdPqVJEia
YlTiJxeJhRSiYU3dIUaRfyXxDxnBWA327VypXLvxMG2EtueHTWPRgKeRDyZDr61uJ5hcpXGmO8Rt
OvtbDXjjYwf50COMm1so0QuWRCeNSRmerAJYntNBhq2QvHPUBTq9xARKQa+TV84JbKHUqX5dX+Tz
c00Kk5wXtAH0asjrknxoyVNeQmXlWlDh7LtmQuCpDjfKJ2ePHJaNrkoNSCYFZK4AMeIXRyykOKEl
Sz+4gRQFuwlF0V2Sh9qODZXfxv1S7q0syPaqnOj3VPOzX0Y+Kxse7Pzo8R3A3YhuJWBm60zbvAxj
WNacLhsuZ3MfloH0Xk9lMIFOBxfODfTFULm8enaFH6PBB6iPQqb+dNy5EeVamQU02rclDDiznh7y
3NL811sB3CyKBWAO6JQ9tRKOA7WpORmgeUHPEyYkWIYR0371/OmyxkAUMmvUKp/X+MUaprOWWh3A
EDceq+I+01vFiyXYZ0bYQ728n4LDa0clMBsgKqmAsHP01Z5RZ7nN0KKFH36Jw9uklJabAE2WjUfC
uUOxVYOeTQZFye0MdEjXLyW92W5d9GELT5bhv8kgafdl25D2dm6MMMNO7XATSO2/IFn/9XP67/BX
+fSX22//+T/8+WcJ2ZOAja3++M/7+GfD2v/u/kf82v/7Z6e/9M/H4VfT9c2vv91/r9q/Hfriz+9d
XBbr3zn5CCz965t437vvJ3/YF13czW/7X8387lfbZ92zOb6z+Jf/vz/826/nT/kwV7/+8cfPsi86
8WkhX+uPf/3o5s9//CHqsf/18uP/9bOH7zm/5kZxhr/665P+/c9/fW+7f/whmebfSWZRPRahzR9/
G389/y1Y3r/jgW3aJ0GG/NViUpRNF/EbivV3fsIWBd1mgoMRpQOO1fPPDPPvpJ1BElDgpyNfhUfh
39/qZKH+d+H+VvT5UxkjVvaPP1auhJQuNQpQKSTA8JtsnNMDp8HHmiBNs9wpUO4VMJGVZva2g9E4
+KgWyBh+jMKk/PFiZv71HV7aXN/GhJKiSRzZUar3AN7WlW6YQsI8CDP71to9hrt3n988vH+71RQu
orgX4cmZjdXAEKeA8t1I7dt09+Xbh3D3JthtXQXiFXzNxCoan80qrxcHE+3+7Zf7D0+J97S4X+Xd
1lDWd87ZWFYRa6032WzMGLpzdrxwIo/B5F6x4T+e86tXxrOOSBC7V+hnZFnSYPSq8mjlkNIu0QEs
+M6iRxVhC8+xfcd6jxSyS6Z7J02GC+Wy26XQl+q3ae7s+mqrDrKxkutqqz7/e5qXw+Oj4x4f4J/Y
uBC2TKwut3qGsSvIGHm++xa5H7rdg0q64/quF07+xewKv0xjHqVWsL8iOlldbVUYLHTwwAtfwqq/
l9Ig8swYyGwdStbGM2D19ng2BWYFiWfqOHRBrO6bSgrUKXPq7igZQfkhNBCPXlAwHqUwvR2dsUMl
CpXS68NbORJwxgrd5jYHmosVdyIOy8mdqidLCtrMr1sY7hZ5NHfG0CMMoarFba5a8fG6PW09n8Ig
rAjicIAG1tcEUYGU1GqjqhjMIYdTG93c60WDUquRWl5fjbUHZ3Rw7JLIQVmitu4Mo6n8VhltN3XC
+hCm3fgdulTU5TpF6V1gzLaXxfFEFSCeFk+igPlOMnN7RxDr3FtBaML9CnN+2FTQhE1DRzv1YN1A
iZ7fSXDm7nkLap7W1/XBUFsbxQKIvYnr4a+z8mxPlX2r2VRsmZdbilIJHS7c+rIBTxcP2tM5p9vT
yvPeCeEgi+SDQw/WASrb4XXRCzNrCWA8ASdRmW6uO91mydCCVF7qA52YqjsawXAAr9xsWDlbThDx
OpBBgnddYPBXZRgg0MinQuh3gPKl+YQSsnSb1cb4vidtsBFkXjAFNg5WM25lrtn1yxVGzxxRokA/
oNVVeCmWP8551+/BzvXvru/SS6Z43xFloqzDu3N1Ksp8tsuYx9iBtifUC2oUbpQ4Vg6Ixjgb/uVs
M/Cu5f4mY8NyURJfTSB6pEsVQFR8EH3OwGarEX0BKdo45mvXAvabDhrOniBmAz0mBvzimAdtH7fd
6PS+FSjq7wJ0f4TwlR7/zgIHt7a0VvXegfN4C9izCm51WmkE3xFYRQGNI0l0ahdKVrlG4AmmjBD6
tR3KL80XCHfH9ADnffy5M6zmK+QDOsoeSqtu3Q9r54Z3IxTTwc4/v/zOwIa5GlWD3mY+rOYIsEA/
qxj+1AIwd60mld+pgxMqr5xpQMM8nDUSObT1UFBejdjOUaJEfco8DnUZ+3jd8EuFMpELx6V2t9g8
NIlgu42jsd5EpCMA94pueUEbBBL7dJqNPFhyzbBLH/n0kOe6Ud7XZRRvQOTWp+LZCsBrUwP2A9nG
6lSAtwxnDmDpIx+a3yk5+gvo3HeHtJ2kV54KTAFDZfNwILiB18FDOBjKPNkMyGzQMxwtdAStZRn2
rzvmwgqJJVwxCG/anVdrlZT1ZC1RUfljoQrxmnbJ4kPo6JFKLyV+aIMO5Xz+uNPB8UGMCi7EXAPq
ersMplTtJh/6EHDFhhbd2RpkygUasBvYvfMNAccGkB72Ibc6NEunG2LppY4eVHP25SBoHgy0xo5y
5UwbofQlK2TUAYvSuCuTBj61ItFEF1rU9n0FBYFDN8aNL9XFj+uLdMEI/TxcF6C+SRCtew2hpG1J
5iWjX5XKAid5OUNwFEf97+tmznwFs0XDO1RfhCe87VYzVtrQlelKNvoSe/LR6uvgjQp79z2Kk4vb
ztP887q9VezKLiApw+oIwhoIEtfQVsXIqrCfy8k3Cz18a6YdFX+0AMhK5bVXOyMyM1Wn7u0kMG86
9GI2lu7CXiRvb9GN4si8H2Xx8xcXAmlLxYrUYfSRfZD2CA/DlDii8bzLanMLMHhhBenFEnSkuETy
l+t30CznWTEoox8WpJvp/4J90wnleKtcfmlMZNhkGYgNu39NyxBUrZYkmjP7pLmK78yo1fp20cbK
scTYFi/i+jmsE8UxeyKdyK2qnEFt2rgHGq1lkj+Eo2ZDkWLW9pMsheWnIpSkh2Up8vZrggTwhzGw
7XdFU2o2uB+QftDOZs4mgPlsB9MqqNGmCDMWrYrkqE+XNJzMRE9GWfZD5gEZR+jGnaNkFVZ2UJdI
b7y6m412H6sEvR7uXVYOKVKklaujsWMdU3JblFQMS5p2SHKB8SWXJ31Swnh+UqdCS7xXHgC+Ljgl
Xh0wMHIEVgduMq2kz7Vl9oF1WX8WSEWObqQiZRw1qnE3qiEE32DN7ntrtMjLzuOGN16HRKKz0gLl
yY5h9c64ESEsq2BbqWcfQcoAqRVHdxX4wI9anjdfAoBnbwrGfnN90GdbFKMCXSp6Y0ngOatBIyjZ
TWohzX4cJ8O31BmyHn73ForgQSn+nd87Se+9zNhctAbjBAgpiBkdZ3XIqzGdmsE0Zh/xv+HGgpsa
Zom2tlw1UuWN4ODSdFKSwHVC2ynaB053H8c+GHvUqf2sk5Dc48mFm57j3kc+CXCWpU77yUL+ZyPc
WleSOYUC50ZailYtB+e9ekxFCqTjVjvN/lJ2aH0tUdYfVeSKn7TYRhsikQs/m4dDBXXBZ8TIqkd9
IvVeaKmrRQ35/2mI7xWeLZlLcalTNwKzS2eSMBCKNYCaYPhXsyLFlpSNciKjuNIZblS084esh0l9
J3Vdc6fJ2dbL5dIy0PUHfwLBjchbnC4DBDuxLY+57BuZiYhFXjj3iIuVHyu9Dvd9A5VjOZrS69DL
z2sgHCHJTfLlxBunRlEhG9CJUhcfoY0MAdBEF3qtav1eRfHuHWJgEdgaBHCtjcW/sL9JXpCbFzE+
SdpVLQ45Ch5VXSz78QjVIAKSTivts2Cw/zRZ3M/Xj+6FmdWISSnPUn8jUlhFv9LkBBmUsLMfpbLE
Luoy1EBis38Yoxb2PLMTOpV9+9pATtxjRIwUCIznntXTqUUmDVUXZJR9mbwoTcCKXtcu3BFWuL8+
vLNL+tkQ3lhMJKWi1RraaL5r6F8ufp7IvceDKvWRhN4CulyyYnJOGRQ9LfY6hSzXgTUpXanABt8g
PgdZeSF7lEXyTdYdsRwvkywiAACcQM4OLgfeRauThw6cIwXo6CJUJcvTfmkQUvYqRwdAoIVi+hTy
wB+g8ddt9FAoduyqBjkY0MaNFbndmMkWXfBGGvuxHRtbVeRL80CETtFTVJY4MqfLGjhBUcV5pSD6
hnSQVyap0R5MPVq20guXjshLQ6tl5a2aBbOGIaOAf2+3FLUEHAzOo3dKU2tb5JVnz33RpsR1DaEk
zzbSW6fDquuuR+KmwPtIkuWGkSZ9NpMOpdxpyt/nRms9xo3aeE6uafGGLziLpzFtAEahV4wgk4bK
U9NzMKZzZuELZtjmPyBm0MluUzvTO+4FPdxlnSO/CaVghlLRqFAyo4Ns4xtcWFPBb0BRBlQFvZyr
NbXUsq8ds5V9MwcaCkFo246UltvK2aD+uWCInc37k7c4RA7rPHExI1ZapJ0Fq7+he1mGHib46vz1
VxcvFCIk7lZKu+YqeGi1fuycKbD8wJBMcvf5ODkeKi+oOpkVLBv0U+hfrvugC5sV4lN4SUUJmQLa
yiSiVlFVR5nll9JIk2NooRQzz/ItT8CtpusLF7PDLSnISYiZyWCebhciI1tBf1knDd113/I0LJ40
J0Ab06lzKHSa0mr6jdhvXQ8S1yTFcTYorfkCB7CySQthNStKqPu5Ck32oZ0Xdd5FdZ4+NUpU3y1j
Ub0L67D/rXfamO+oOitvyyHbFAOgDZbRrZyj6KFmn9J3xEyvnCNJeCOHjNz0h653EnSkiEYOndLV
byU51M0HRUYo7GgbVZcc494Bj5ROqvGzCzVHPqhpZ6J4jKK0sYc5NP2UhFFdei03SHlDb/KMUGcG
i+h+SLTuU1HETe/GMVgddB0BTbtysQTvS1XJPiPmkT/IEdpiX7QlbTTfgTH5EQaesXLtFkIqbyCx
ZR5pAAmqg5RBcYG6s6SPd1FadzZiDo0+ukg/W4lrQEr/J9Ck7jcBaF2+iVRDat1sVNNPtRTBbuLk
IIn2cdaW74x+0C30uCV52VVtaw37Uu30n4Njj7MLWxjcK3WhMCUjcotfIN4DgWToU9p4SE1K9mHi
ZIyuNCRT4+apFjxSHxrKdwlsuwBGtQFVQIkcnHHQkrrNdjqPQAUBVVsN9guCad+ULpK6xyTum/th
NOAqoZGm+ZZUBOhuRq7ru9BLtm/mPB5n5EqM+VM3VP2HqivQ5YGPE2q4OJF+zY2q/7TbTq+PLbpI
b00nq5BxnoA97ZZAdWYEpHnZEYZPhvY2U8wm9IZZDd42Mfq/0O11zlPXVgoyHEUY/IyKbrJ2AyIh
D50cDJbPmIaPgIuM4BGNQ24Pw0Qva5+VTf7QF0rVuggMqcCRtFFq9qNR5N9GOuo02K7t7OM0QvK4
R6yt/1OXhxlNXT5DSO21EeiQQDZ+2qECM4tWV0VxF+WdXLgWbHxQV5QpJRFT74F3IbyVBIc2D+36
EKP1mL2VlxEkS17Uiko+eWqFqqcmBzdSnsyD26nyCHpUG1L6GPJI9VOEueTjpDowbpRq3mpeWI8y
sqJDqv0sjdBwdqmijNCZWs2Q39pSlX2fAJP8JIRcbpCvtulSUARjoKHWDYoO9hT8CG25/KFrXa4c
wD1nsmsFslRANWlLX6RQNlsvbbPmbUUYQRSBSqyfss/CvS13iHYakjbSbSFP1NnGbMr1fcgl+fv/
DOk0Tm1Sa1yfrfjomewnJApxlW2kVy/c0/TQGSBpeInSQip+/iL7kwCGr6Wg1X191BBOamTkZvcp
xCBfmpDGml1oNIUPt3ZITIva9tbT/5L7odNaoMv4CgSDp+ahXw+KUa5Uv8NNPjRULLw8yyLv+m0i
3OnayeHjGB/PQ8o4q0FOc4+ChJarvtpKdD2hIJpx89tyD9egzA2aISyRWT8iC7n439dNX7pduJ6p
iwHTE7fo6QD1vgxFqKD6c5bA8VXQ1Hls6dd/Z1S2dQS5+PW6vfOhik5x+sQhSiM9ub5ZgiooJCUa
DX8JcjSxUKyXY9epx6q/k9LFQCqhNZbpEC0oZL96K9ECRQ6MdlnYO8/quRSdIK+UpuSmmsMEttXO
0n6EcSon6B6OSN7mpVX0+55OZvQCo8jZenteSMORuKVUJx4tvM3WD5dujkwd/cr8xowR/PMH045Q
oIgLBGe0kDh73/GkU5CcQh4LUJVZSYdBb+A4TVq5+4hUTLHVLHkexlDKE2yfPIihW1mvRiqhRDll
MaQATUsd2mkb525uFeMWAXT7+/WVP99p2OIsQ0Yr2IXWlNNVaNRFKWfpDXKt/T5CIHAP+Le/j/TR
ORg2qqHX7Z3vNN4sQAaYcjLXEKie7uxhiHU7zhbbt+MkhXo/tEHgLvm9lszKMW5ThS50rd04yRcm
VCQIkRdgjMAxVkZR5wWbAWmzj+fOHrjI6e5CCW2Plri8Mb5z1wToG4fBnoB066xw0oSRaXVG6/il
UakHFLTS2w44/eH6LF5YNTCZnBrStVSy1/EXHE08FqoeUI6cSFwhAEHbCB3keJRHTqkSbWQRnhuN
Tn0hkTz1NGqDHBWy8afLlkyLNk682sgNq6i2axFNNS75DK2+m8Zae1vWxWjejF3a5u6oBEFwTCIl
emzHxnqCubnUdvY4UVpMgkb6EMwWuqlKq+XZfaLqEB8HWrz0x7YyureJ3A3Bg1XM+tcumJ2PS0go
tDF9F/YDQABee5TugIOuq9nxrBJaGl3gT7I6KeBAoDDcg+O04EAIjem1tJC8RmzgP+QtMClSeaeT
JyEoWC0gf/yq7m365IsCXV6yxs0HnW4r6dXPSOA4oiApdBOEXz21Vs8K6niREvhd3hJehoP5tYda
ZgNrdGGfY4UuCqBG1GXWNRmnwUKGtKFfmhLK9lKqJf1HeQKKv2HoPNRgOEwfdBHUqHGIp8NJLX2o
Tb0K/MWKrcUjXFaJ/oC7Nm2fGzCGmeO+sqfoTTwv+VZS4NJGEekAnq9se4gjTo1n5IuloVUDX5a6
+AMRUad+SROt+KhKjV59uH6oLxkjNcgjjzcsgLFV8iNs7XB0pkHypaaTdkOdOAmU8bV8MyhOvHEC
LjgQNv5zG7lA35zBbqalSOlVkfwwc3L0rBFql0N1PACR/TFzPDa84gWvT7FCYOhFPHXmFQ256yYn
V2gQBgHzqMp145mLmb1BWBN21mqQbholNzd2znlGB5wKKX2ud9I58B+eLl4HI/7E3S35apWbyMjn
chS4aY0Cy7432wkcHgScDpq4xfhdUgP7qLbtrL86tQ0DGJgKQDOiMWidRkyLycwNs5d8Epe54kdl
ADBsCI1xPGjZAMR9ccKwde1gbt5f306XTihEC3S/iGwS2JnT4XMUo6Fvc8nP6sW8y5NFckOesxvj
u2TF5mwKdQBxJa0i1VaqFqOxS1Y2naGQGanDaR5qN621YejSjoWDgwCN0jcFitVwzMHRUyOIGI5F
NilxuspFnvxPPSTn2oT5Fvj20mHkWBgiKqL2vDbXOXGSVTQrgIhpdU/XypbyU2eifzj8B4eDGrqo
vQJLY6usHLZtgENV+yzwe+g/Hbe3k/4tTR06SMa8z0Gk6hXDS2rHeb0TwJ/SSSJkW8BgrAwvJVu/
WxhjH3SQ0ihWtluUxfwIbzL5kNbaYnW/MKfMJfctrR5Cr2u1V4yMpLp4TKL+bEw7NVASb45sjeRj
uyVEcGFbUmTBjcLVIpKcq7NPKb/QlKx2/Cox4oeM7pLb3hyS4/UjdmlAhGAk5oAusvdXAwqBBoxQ
fxIVpdl0Z7dJtw9rJfzlhMYW+8eaMQAbhK6wf0Djyv/YKafHGXnfRhmzxPETpy1vdPIrh2lWE/H4
NkNXhv3ByxBDddHRBaXXDoj6wlXyudGW8Bhkkr2B/7hwLTu8FXFo4vSfPdsyEht5M4n7v61SCoV2
WR3LvhluQ/JobiyF2T5uTCI+LrTae/20Cx4ehOM4L2el4hj4mNXn2KbW0iRvRnMCDmUXOqhcU5qm
YSOgurTKAK5orASOCOxmtcqxFld9oRlEi5JT3cAKqNkeyzU+jdVshBvGLrg5+F2J6vk/NH3rcGeE
fXW0B5Z5sYBSK9Mk7Yh4NDQmOxiPMnmLbexCUpnIlMogIGWkhskwnu4rUxrGrDA6x6dXqVt2qM5r
udurkb7s50BupIOJAnRyR5q/TY952A4oLhcaKu9OTr/dxoF6fmyv3hl8lWfWOnh2z1Lcyai3OuRc
gd8mY05vNUmY+rahwzx6bMqGdGuUJTYK9os0TJ6UpendkCfTL3M2+y9RBY8spKSZGe4QjqGHrAmV
PD/KXW/dzqTVIWkIxnqLMOTSiono4jk1LyqTpxNYBHE4yUsU+E7SNL8qBLdgE03Lr+Dlshk14MFQ
N/b/+dkT9HCiCUiIop3hoSzOuREpuQ0oYBnro94OytfACGrZIwzIuj3C5k3qAcrR3y9t66gbW/Tc
t9p0mcni6pDFO3d1bfTIoTvQGtrEVVrjoGdpJtYhnQD4bdxPlw2hYoa/4ymzBv9GIH/7LrQtvw5D
+yihvHjTd/pWh+P58WY43BIA1ki2sOdO16/NwgY9kxYraZQdlAWF77wpogO4xGlje18cEE8gmp+A
IwJ8PDUVzWUfgVO2/CwAROPQH+BX6vDK5ltcDwMijCBxSFaHqOzUCiBbeWln0/Ijqym81lFqtxlk
7caSmtdHSZjiKU0ykubqMwCsqoVGPFUjqX5chWsX8ryHJmVykWpX3Nc6fWEKJAy3Odff+v4rcgJs
oTbmL9H0WQEsBBB7bI92Wo0bV9v5gRYIK1QOiJmpxq5D9tgAZbiYkwWwq+xuYqWwD3Keju7kFCq9
TtqW3NUFe4CIAXMCAwROts6tBJGmFqCLbL8oTfm2lIN0V2dLuy+0dnAVc9xy+ZfsEW1yqBBWsIGP
nu6PIqXVVk063IeVyE89pe63vNvq9k0AidlPOSgTdeMlduGI0QMBeBPAnuhSWh2xcOyatJcq20dh
d97F5Vgi56BZ3lzNr2SWEZtfsPYSHBBqIki7GpzVlR34Mc32l2KxbyPYWDxKQJNX6MWWKMaF00zW
kIMsQiARAp7OY+rUmtlx6fjaQJa2a9rUmxpp3Nj3l1brhZXn+/tFqUVT6Jrv5tb2ORqALx11puY3
Dx+QFe78KTe3qFUu2gOeLyQWSNSuwQEj4dtMNZe1KheEN4vSeTub07wLp7I46Hoivz7HwoqRMKWf
najnLLUo2YNFjq+0fWsIwr3VOv3BBJBHlWva6iYRK3IaXZAEFnSG3NVkgZ2V/+2NpCUgKJjLRlbd
rqIwlersyDRfUncZNdmvbKrPNZ0KnpE06p/XXdiFGF6oqHB1UjnXIUZY7ZiuRH0aRgnbH61Er/xY
CdNfTr30ugdVoZW5uWq25dNcp814tBsVJWxn0tr3MGW0txUpMqrNECduSZpdCCfwBSA86XMBU7V+
lhXNnPTNpFnknYy52oEXUO6TJrC+933dji5lZwf6JG3ofyu1QQn4+qRcOkVUuWh0IcVGJ+Eq/swF
NLp2CHjNRmq9KTNjlzZi6ea6lUseiM2lgRujNZIPOD2rUWjpUyxRdrDSen5AIzvZJwMKA/ZU/bxu
6UJALZqzuameO5Z4L5ya6jhSCwke2wfyMDxC7QENhkKdw3QnWBu+6kWbIILhhOONLPPYdpSRam8n
bRWRLsyrkCGyRU2PB8VZlKbFGg02s+MXTpQ+wEc97Ia5eDU0H24PaGA0qlVCDmPt2RtTT9WxURw/
KJI4eM6OgMKe7e6VvDrCrwtgOi0WVBlEuul0VqM8FLiKMPBpMoA2O2slrfaarEk/ZVlgxrdjktX3
mtLJW8n7C/4Q5nB4S2FI5ZJe384zpDBIp2fszyxV3nTM9u1kReG9HjadW8y2efwP9o/AGwLtY1ap
O5+O1CpVYsRUIUuia8PX1A6qe9gdbWok1A6iMZj2RkyMSrurc2zTJD+MSre1eS4NmvIB+wd6ADgy
V7M96R2akTFVrL4x0q8TvHfOEV2rxNlVBXqWe/5iSffXB37hiBKCQ5dAwV3Qla8cAWmPUcsdLjq7
s3q3WaIYbSGnOiTNXP4HprBF6ka4YaLk0ynWjLkveiPijgPI8DGLHR3uhnIxdlFuhPXGc+mCewWr
+r/GxEF9cYHLMnLMxswrxuzRL3QlovCv/ZK1NxPwsWIXLaHyBNjDtnYlCOHJvz6rl9wAzw1R2KdX
DeqyU+sqtUfdmSXbl9SxfIj1dHxDp4C6ETJfWjveUMLRoOHCGp5akVPiiaqfca+wMO91LQ7daTb1
fVRXwcZ0XhoQmVJKyABFz7tm9AhRDTkj6gr6pL5JgyX27EIr/wMrQDDF61oUcs9AAV1Cj12Rmn6U
5dERdqvSW+K62tiHa9q+Z68myoKExZDKkz4/nTcS2BOEWrnpl3VW0WuntO9mTYJcctDJ6f1fzs5j
SW4jCcNPhAh4c23fzeGQFEWnC0JLSSj4gjdPv1/xNINGNGK4K+mw2mA1ymRlZf7GTt29DCdxliY2
fI0M9Z0G1e0J8BhNS7vTDro2GBiyVPVznkTKLDNxNlZW7Y9FykTVkd2j3uBojyx+YdirVFFAe8U5
BKOcMs+QojjqhdCPo+H4G9O+enm+HG5xWOBSoo4VRe5F9r3xd9ja1j8c1T4/dWU9uPu8ttNLIkX5
J0QBW94Az/T2MQjnagsWsrajYRcRzFSTmKzo9cqUtonOh9u7F21I2u+BMOI9+K3oQ+oUW9KCazva
JymlTQUXBSTG66FYeeHid+xB69SsPaiS+RAJMI+PA8FaSKfQjywdS+nd3WPAqIfYJ8xchJi8q2h8
82AB1qLMURYfK7sXG/2alY1jsQEwNeEhYdwViCG9yVYGoUtaP3fvwh45hnrOtWdmAGMYxynArza/
EdhpfaNthkQ2zMjlY8lMgzDyNQa12izE60yah2HQnIvZOfEGiHplPuEgAJxRvRMO73KnirlHTkOw
arEM9nhqYpQpy+gs/CbdQ+JrD4/Xb2VDvhpvEWIzvZuTPkm8S+TG8b6OTfPZK5uRF0KVbNwZq0PR
zcDjAnIMKeTrDSlHL+vA27qXXCb5LgLy+gHb3+FL6YYbH7U2iVz2ip0LSpzs/PVImN03FcCu6DqU
cY/n04DfbeO37+bBT/YJ8OuN5Er98kU0w9BHsS6Rf1B00tfj9XGuWbPVRler9rzs2oZ98SUpDKPc
p6U1/OW7Y5AdqQj50Y42v/muTfvk+ngdV047pQ3QGcqIgtiyuJCRvdW5f/3o2snGODqSxx93ULVx
2leSDkIXbGQEQhQWZLFbHFSDs6qyIpKMFqcfKfr3rj+jyl277lMUtmVwYIbaaOe1QfTH4y9cCgqp
W001S8jXyQgoyalVf5HxtLznc20sxFV4ZVCRCYC7phuU+/ZT1wxAjI2qpD44Sl6TqMUgXX5zsp5O
Z6/lsjyYYWef6xHb95PSe5h3lZ943XnQfD89OL6sUWIwFFLZG+xqi0KwNnEOnBrmTv29rB91oMgt
6QQAIyjjCvSPNO8UdkJ8zOK5vQU6YCU/bfQjjsz+8fG8rR07LgE6TQrYdddNDL0yzPx21C56rg+H
oJvNc5g74yEtx2FjE66dA+A7SomBLOr+jcGh0/Nijq9FJ9LgXIH4mPcgnbP2Lze0zL/83jJ+jJoN
AiUWtv+UGryANviza5+LCpmp3nO0EJedLisL2tqOO3H1jTE+Bn4dHicv+tlMYkv5deUqAjXAUwZT
OcUwXJz6JE0i3Z5igDWB7Fw8QiJoUnGn1fNe5IAjd70btMMxBmq+peC9EuCo9/CAorqhIGCLoc2B
uqjVN9rFon7dvc97P6l2dV/y5i/5d380tuiqjZtpZWIRN1SAJfr6oCUWtY5RxKYMklS7gJH+kuEK
8wVHii9562+5fa3NK7NJAqg0Fe82bOY5nWbgRHnJshrzRl3Lec3A5bxVg9cjQQu0oAA1UeZbb/K1
L4TNyDOA5aTzsLg2Jt1ouzYbaD5nrfAPqdQKfQeXL8GJdqznjRR4JSSAFWT1UH9WQleL+fQ6LeMq
od1cj9KMzkHrQUf1JyRAL2Xi1CXKXr77r/Cy6HOhRc309lCuqLhMNO9i+jqLLZRqveC4+iEADVP7
YgQ5fJ7Iayb8zEgzxqcOJm95sf2krK/VPPTa18dhaSVWKAUcqvf03DlDi89H5qg0pjoR1yTvvf4f
+BStuJXsv/4wmwPEB4nIegH9IUWPC5u3GkPboJG/UdhXcH9gEBg/3UPxAMJVUyqBM2ljE73L/C7Z
+VkHVciL8o0DtMIJ922fhrCiOLCzl8/ZsvCzdNY87VJXrha9D6QV6SfkSwR2dZNlX0uvlBAQO61B
G0G4et58C/IoGfe6GWXeqerzOjl78CVvzqhp3btB06bnsaO/s7E11w4CK0No48K9f6U4+IrqQR1p
oKmHzkGEL43+0vq+tvdhWqOX9HgnrAUzNiGtZ4Ipi7E4dnmKO2uYAlAUhcvDyKlKFN99MVvXyJLR
3zHnZzo9HnIlW+JGBCxu8vakJrTIlshx0DtA6uNqT0Z+aqRXnubBNY+PR/llbLDIC0lU3EAPAHyp
MvjrjCX153gsfYeMBaHO/J8qSo34XeNgqLqrzTkdd7FlRsFtaoNiPHe6N2vXshsc2C2At5JrZFpZ
8q2ybYG9Clrcw7uw6LtnMcRuu2+tXjr7acYcECKH2003M/Fk/UfMa939VyMLa3dDLkeyGigQWzot
K/QGGJ4cGlC6dIPvju9gG2MKwDW+akFmBVfDnb2RMgJQl101TUH0vkt0We/NEEWVfTc3zHDu2I15
siwte5ZBCvXt8WyvrSm1Is4y0qg809SmfpEeuobW6IPlxlfDC+U1rly5FxlwvsejrBwN8hrwyWDW
6WUtCxdVZfp97frxNfec5KaTDn9M21mevbgwfjweavWDgDfwF+7Wd9nUnCd1XM9MsRlF43kEeLE3
oB9uTNvKbav+bI45dBkyxMUezfQq1alaxte2A9eteXWF3WsNmKCU8MWkbbbvI0PI8+98G5OIjhbv
z+VbMJt7q6haDqAZGdEvS3ktOeAonm3M4colC7ZTcQtQnYDSoP79i00RDn5TulGWXNNI8CTiGylS
xmgey12eFuF4DkI/ls9U/fsvqK4kbwdE897hA7Fhxd77rk4aVbMc7RS9FnuqeZYFpr2v8ko+F7Ue
Xoq2FZfH87oSS/lUtIYgiVAcWd7qaD5EkkqquOZOm5xmYMEXe5bWIZ7E9E0fky3hhJXxqGciOQzI
gMbuMsKB6vIgIVTRNU8becxE4uyGJC7OKDeNF70qfuNmQlcYOi9O28CElm09zxoQ+g1ldJ36GjxI
m8nTRCg/QR/dIqesnHSG4gZE4l9p1y2uJUJ3Mogqja6NGwcA5VzzXaVL4yrRE7s+XrXVoSjXslUV
EGX5kkBN1chKk9dhP8A2nZMmexdWkX/T8m7YoNysHHc0N6kJgi5QhvOLm28ujXzou1RccSifind9
E1r1TvIgtA6ymmEYTwJz1e8I7c/i2+OvXEHh0WUDV0ZTlpzvbnMaTlqZDt3pazmj9XQGRAKRc/SD
8p9GtOa7dCTxPHVzFVoHmuYTQsBg39yT58Yi27tJ1034eUj7W98oDnbVdd5T5/I/HF0niZ8j3bHF
18c/eW1hgNjjXsehAii02AMp3CRQLX1wGSon2kcQ9y5UgbIbL58tacG1GjUFDnSyVAv/nj2k2cAh
aOoGCsZsPsd1ZZMIl8OxN6Nyn1dCHIe8GY9VGMeHqhb6vmrjLXHklXCJ+gldc1I/boRlXtQ0/lAn
eq36rrL/ryzH/oZGhn0IETPdT3Y8/OE7+b9hUvUbe2PlruO1p+yqEYxUkqOv4/QsnBKtXBq+aR+2
F6RB3I/eOGypjqwhJchY8FXECx6c0rJ+NU6ys0ak9cFg2WkByV6z8UqO2w7f3dyqfwCDSb61udZ/
c9qe/wO23AVvTVGW5UmbReqevXYOxEY2uhJEKdpBQcdrlW22xKBlRtYIOvdgZes6fR970fyfG0Qz
kkiT2MkplN8f7+qVVQaGxkQzAeg53+EFBy9C+oVe11DTdwnc/zwj/iBq930Vud9qw/q7LICrPB5z
Je4o4qnHPQwm+O612wyQAup0BIAcWeWPJsynve4jJBiNHmXaWf6jp669EetWTi9Hl4cFB1dR8tQT
9MXl71q5aEl9IVsEyQ8qTe2+QXgKQZ25Pjz+OvUnLRJ9UkEF5qa5TatgsX3d2nERirZpbMd2jzVo
ayK71LiJHHdVxWnblW7r9IdSGNX/MKtucJbLa+3tcDjycGaXJaV9tgxWZZ1pfVxRUDCkZuY7L9Xd
58ZzQohBbluVb0+EaT7zsmFMuF7LRNhpRiCtNsWSIe4ykChl9LV2RLKPrb76nQ97MZQKHi/WsY+1
PhrzHpu1JinOVaf9sGSCU5WRDr9xEinoQJZD/AiO4+J2zNGGMJMQQ7cuH7WrNIX+NNcEB38q270/
Nvb58b5Z26GQKYlFgYK5LtM1iRMf1OEqvFh6iggeAs96dzSbNv/XMmZzC6G5dgaVWS4FQ3rcd72z
uNArvWlduB6u00Q7TNby5BlDcic9mNMkKbAkJk5ZiE/EWy3ptQ8lDQecTJBX7cjXSxhYozsIVEsu
s5/0R+Uj8VyUub63Srs6vn1OqeDRVvYAed1hsjSs4yZfwHuqymg+dfRZ940d6Rej87cqwGtfBT6Y
Cgm4UNBKi2Pfil6XANS9S1oO2cccn3PO3uTt+1lWWwyOtRCjfJtBRNFuvcu0By8o0lmnMSjtzvtY
oZhw7UJb/wQ0H9EAox2a9zyzmivE0uHHQGtm6329dmuApXSU8LFK4ha5UIRD9TzkDg9DgYfv1azC
ojvNlE3+1bMo/K9C07o5RENmfSNbyLbwfGtTHfzSraCwzy9YbiB6eLQdAu/i5VP+oc3d8ST9BlcA
MOTf3r6BKD8C44HjCAJX/ZQX4cYrKxE7NHwvZdeHpzqx5kPVx+lNb8zfwGjDpaR+z0Cs6TJkW+bE
20pjqCbw5yfpWijFAHLbiyoZd31ab23YlU3E5CkwDTiw++ZI5CRFF8++f1Ho3wbslzN/qUAx1lSi
yujH5KTcXnWBphKPiPI2mU387+PJXUn0ACVwJRNlFfNpcWSmqK1nqwQ4ZErH29dNmx169POPj0dZ
2S30CulTgrCA7rRst1k+MoimAK7djb53GipbwCIwx3NSp+5GYvMrNV3c/aTtaINBH1iRnhC535VO
FwSXvtPT/uIMcWoVu5bexv8QDRuCb4bMQrwgui6r/4201nmaRzt+NmRoya+zjRjP0e6lNzwP6BWN
p6GtpuyrNvRefU3byTMQdCqj/H1uiPxzKem77CAEzc9u33TafhrqdH7qpaF/pgHc1kcN6fDuPE/h
9E+QSHQ24rAxrZM5TNWhAxNa7IepFfG1zLAQUGVnAyknKMbiNg3hrg6y4LvhDdP4CWG+oNmbVmwb
lyJuss/G3OBZ0UAa7w9mE5T/NXaXAXKWjWz3SV6YaNy5cfu3VlZmiEpax1byq0b84ab+NO6km9rF
NWv7qqfPYMsYzF+AW4beJS0AJJ022dHIpTPvfOnbz0kwJek3NPIsfWNvrGTbcPt4bHMK2IDL4z3V
/Zx06sxR1dL2w5DIq2YlCGEVznzFMMx9e6LEeArohKjRvUoIhlNR6AzQU51B9z6V+HvcWgnwqteD
jbO1tuuJgVCoMPJA3UD9+xeBq+1ReEFpNroKx07Lk9cVUbQ30shvTmacFFsIxJV0gptP2TcoV096
Zq+HmyrADrydtUsHMOjE9Rj96Uxjs0uQbz4ktm0fqBwPG8dt9Rv5U5WYLNim5cmu3BpHGB32fdEP
zZXFC5/R0HI/QHR+o5W7whvwVqRwr0QTadQtLrzGG+1paGr6EgBWejpCZkTRwqljF9WeOvEPuGCX
9j7OdPsG3QoxtkR4VnV5eygDd6RarlCO7+59qOk5RAmqhVIM0RfQssXenmv/a66ZzcZO/XWJLkMZ
u5TaOYhZsMmLL87j2rNa1LUvNYng9LkLivIv+qGe3MkstsUpy+ZhOnVmWGTv5lhLnqKWBtou6VL3
e4oe/3OeyaC9WpmjFQdE01y6tw6IJihImp18iiM3KPb4dXnxThNd/aXKitTfD02roz7Wplq+L+iN
/A12I/lKqlpoJ8jYxg2fo0zsBgRO3tVRGP8G20yJzQfKqgJY5nIfj9TkNMM1NVRv8i9pagVnOblI
MOvjG/0I1Y5SGhyMg9Q2V7A6Ua8OaGIGCDZwYtI2Q90+J/aWMt5YxrVKEqVmWo00ZogGy6dZKaUd
1LnNMsb2+FSVFrIYjtLyDgymOCls+38SLv5xdNPvQy9iBIuMjVC0EmT5CVSRAO2uqMUYHYXMItA4
pqgBXDQ7zYZdGcv5CFDIOBlpEb0d9kHYo8DPZW8r9PXrqW1mNx2yBuWRFHj7rgj7bG8HWnzuNO7e
xydyJYWh9IxoEUVMVSdbnJJqHq3E6Szt4mD4c0Hda7oMQe1sAB3XRuFhrQBdSlV1WRSKiwqXmCHU
Lk1kT9i0AIw3WzC8j79lda8okBxCqpTU796Epa/F/jhRwNfD2rsGUGIvxWjZH3qXyrcTjPN/9Kx1
d2f3gftk5c4sDiDA3E+Pf8bKVYKgio8YHhGdGsbiKhmDIcddKKasn47iMsEy3fddnRxJTVF+Dsbu
TNtwS+5vbVCFVQJ+ALYcNsbrLVPRmcrtaKDLLSK013UtvFlGg4MnKp6YJxTVH2ZXtRsVhpUMHNUY
NiiBQJl6LEJA3VSxO44Im0Qill8NxEmPUVsBUpyt+DBqdf5uhKi+FyM3p1H8DgND4U0wxeKBc1+1
0dGoUtpsnEuanO+LVhYHI5D/hj6VRkW6ffNRoa4BuAMcOky8u/ZXYrSGNM0mvIjZM//0rEkouuu0
cfbvXqaKBaEEXBTQmb/UUXoRViezaquWrsYlkI3/qe5r+aELzObQZZ33XOWWBwlPAkoEv/TmhwZD
QypRWo4kC+T0r4fGLi1M8HPoLmMvOn03u6L6qwnnedp5hRNuUeTvT6uSDufxTUuKdi1tidfDRZNv
z5BscYPpyaMRJSi1DCXOZI4+9N5YuQdDUgjdz4VMJ/iGMjN3mTkU5NSOkyQbeJaVaeeBHNCz5PQo
oZ7XPyZJWlePkqLn2wukZVOA+/kxYja+JVXnf/f1qrNPUWN5A00lh8fE45ixMjwVZXXBkB5xmy7C
cDcLqx/o8F9IW6x92VJY2rWz2+yKNO6fmgJUp8wy72Z2+be3jwzRWb0sucvvmhUBjkkUWeqBCyCs
0SiR2Tu9sKtxZ+fFcDbmyH9X11V3AFodXh8P/cst5VWKht4T2EYSblpEpCuLHYBCGR4ggTNcktnr
b2nd2ulhKkLzYPZiPo9Goz3JpLN+BBOm0nkVN6cEl+xd5Taz6mHWO9TwxM8uLLZUf+6iqRKi4jrk
HyCH3KULeGlBjBaJ2V863Ne/+gUSWIWcvTMchPnPOhDWl87Ohi+Pp+MuzaD4hjU9BQVGpAK32AMS
cE3kNGZ3kZnU9SPyltml8UT8YQhKrT5BVrS3LOvu7mVV77MRT6Vjo/j8y12PnruZRLK/BAXvXseM
p6NOGfz4+MNWRwE7hBgGl8UdVKxtarsIw6a/1HXn/A+9f/mB8oL1G6PwRuMWAi+geiSvT3BlZ35R
xxQt6sF3EGseSyx5gq1Owdq30LD3MImH/Mej+/UozeTYcuqH/mK32rSX9SRwThObGi8q1C5OBv1s
rKsAdBnk8othZEWlwkVr4GIPnn/uzDKqD0XoGh+TqHLigwQcH+wogDjPc1yWH/H5LP0D6lfYKkwy
87euvrutCXsDHAkq5iQ0dBRU+HpxKZUeHH7PqGYlTpCaO6ug6oIAuV6KnRuUpkbje5z+eeOuUWNS
XlO6kGBe7urRshR9AwDsopGefuzstnnOZThs7JrVL4MsCxOGe50L6fWXYUHpOOitzqQwyPaWNvaN
SRdXf9C+Nc9GLIItKv9dpKcfzlGjr0aSRta0OOXRiAY3qz5d5sxOjgFwtievqJPPoyXkbjQi72wa
ZXWJ2jh6awdRjUwvgf9yx1BLfv2pbkwzCBSIftG0Sp7s3Io/2RO9BDfQ2q3Aov6sV/tXjcV9xuop
UOzycehbcDVbqc0XoM32sQ6D6amtXfF5qO18i+14n0gwGKp38IxIfslg1Bq/2J0jHUJk57DGGTKt
+mYNpnhHPurHp3yo+2DX22iQ7drGaX8OUWA/+30wfkgSKoIbOcRdbKBNo9S+iA3QuWjZvP4dftTK
HtuT+WJWZvERskZ7srUErei3HgwDWSNe+KbJP2GuvB6mz9vSSTy2LBssTHZRhfLFPjCicevtvfY9
Lwda3A6pYeZalVnzxcg1+11S99UxT7M3o66YtRej/MKdvlg9/EXJD5NpvkA2bnai6OdP0k5+hubc
H9CfHzcyrburXQ2Hf5bi/ChWqfroF8PVM1KPApmIC3pY87HEMOUa2/Z4HpK52hVKA2jIKQr/xpK9
GHQxk0UxGc5s9/PFd0bjjPJQfouqwdzYf/eHzqBAwrlTBWE24SK0pFjr2O7MOcDjevoozKk6tl6C
KzNUh42h7rcGCTsSHVAxkZG5E0PXtES0jd1bl0JLxcEWIHjsrtmivt1/kBpFHWkqznCMFxFLVSzB
HKLVj1N1tTenbNgP1ig/xx3V98crdH8PAFhhY8AgADp695RNbDML01i3LhPU6Z2Pq/Nxmhv/2OZ5
fBhA4357PN79NlQWmCTeijMBo8l8vQ1bdncG2R2fkiDrz5iJVX+VZYJ2bySj+Jhk2HDvgLLqG4WY
tRlVfQIUAVk96kuvhy2hCHvoRNgXgJziAFKv32cGzfJSs/SNPb82o9RiFJyCaaW09HqogpdcpWNT
dqmytLqKtku/RJU7P824l/wbTJRsN+KiOkSv7xywZiRN3AbcPHdyyw7iubEUsD8HLNH+Rhveq26Q
vSEkWDIvUUTGo8A5Z3WONx+V/mthm+XPx6u6Mr2qn0uWRDpBpru4iUJzaDIZFwhwhbjpdoGH8WMa
GkffT96sk0ZPhNPBpiU7vG/sTpOgSxVBi0eiVJwhxbmHmbk5Pv6glUWEGsOhAKBKLX1ZHoQC6uQ9
YZRspfJozTlIaUinO0AclWd8NXA0fTzgIrDQieViQ7uEHBPkDwWQ17vGAwVQ0GHKrlRW/CcnRK66
tcXW+25lFCjQ3CwgSAAYL1/7Wd1hYdpkGXydtHjGgrI+zKW/RfJcnHH1LSbWeZRxTHied805z67S
VAL9vNpG0e2yLjWOiFr8z+uNWe7sCe2ZXQQSYmMGF8fg16gAYnjUUUOm67PIaLu2NWBZ1Nl1cOLi
T3xpmlsfYtqK7nBSBrsyrRSNuItBjSO5Y31Mffppv/MbYEWzNxWHYQm91Cx7GrlUsyvqzf4fjkXC
hcuVt6uiMNm78Vy/17Sg2rlTkn/P7Fp+ebyJ1iaetw7tPB7TvDfVv39xx8uM1m9f1uWVNjMKl9Ng
/Qg9t9qRn7V7UzOL95DDiHpvHtWCUo98AH16VHgWW3ce6rEJpqq8zpDNPkWtbp4rd2y+Nvrov09k
+m8MBuP74zFXNjL7i469R5PrvnpjlEXWznVfXIOysj5UpVbthKZnl8ejrGwp4AdcwCa1GhD3izoN
Sk0A5CqtuKK86//lV0mSHodqSOWFzAa1q9yMihJXoyhxd2kZIG8im7COPz3+FWr+XsR3tbHBsVHa
J9OnjbVsbQ2tH3RYOpdXVUz4Htr9z6mYnJ0Wd+afj0dam9VfoEMyRAL58pYUhpxxK8zLaxWG7SnI
Iuc0W2N6fjzK6vcQ435dFZSW1ay/2KWiiUVt13NxbRKenrQg611phR4vFe2NcKdfU4ezByUFiD7K
Dfv1UI3jlEmBC9rV80bz62BlMEI7jbP7HjFglQGbZe9eo0Qk8kAh0sk3jsaSYYXaoM/KAbTiOUjK
4y12EIyLMqczmt4miwWM+pLuaNHnT8ZcuN+kUcrveIF1u4SeHpaYrjh0aQVXZyyjja28/kuAChMb
+SFcMq+nQgQjroS1kd5QxnXqPXEqfnISLU72LXaWtyaM2ufaqO3TVDrTh0EK/b2op9jfOXNrbezo
xe36a1aIkS4oJsVXshazEgjhzkU5JLc6FT+zPqCtaCbUfCtqD0PCWX684ZbbWi0CaAMuIrQ4EOVY
fHqUNdR68Re79UYy/+F4VfpBRGG+8cBabmtGIatVHihkYuAtF6PkcYik9WRFN9/FlLix/J8TjIhT
UE1yg9mpHrovA4Iaib9tCA2mMpJZjKT3oT96hR7dYhrPf9uiTMYrbtbZsz6Ggdw1ZEg91mdiOHb+
6Gobx3dtdNVmBC9FmRgyyOuNFM2+bDKgizdNQ3RMM4b4llRNeTLgeV/SynbPtZvT5xTlls7b2gxD
9iToU+ak865+2YvA0UWRMU1oLt2Enk7HxNP8g/DC9FzW7ZZYzDLyqyn2uMApbOBxzal5PVSMzIke
N0N0S+emvel6W18aP8/3eRONf5L540xR2tPZEwM+p8Dktl7rKyeEpJ6yHDRjyoC++Xr8EIlrGjIs
8dSnx0i68wkBbpsGSRMfWNmNA6LC4GJDUbpRbAJVV7H8xZJ63lxGwqjDa5EEuFxpTv/ke2La13o9
HdIRUI4Y9OjPjVOp3lyLUVlKDJF0CBNwCBdz3BCyyyhTBEyoRLjoRt4oMaZ08/w4V5gG7fo4E8Nt
tFIEQSY8hP5InFZ4+9Bxw34/etL4huNldUT8dPhPp4tUHcw0Q/amrnLtKZVhlO37wqzg6Rpgf8/9
PEafYgPfj2NqtvJdWNIU35Ut1zfeJk353a5hs59110mzHY3r9u8kE5U4OUZdfx2tObZZdB9vkCkL
YhR5HXeKD7kRlR+LrmzoFDVtkP0sRBKc4mwQ83FuOzu6jECYjW+m2U5/wueDnvl4GleOI9VNtIjR
52Qyf/WaXhyKtMwNpH5igUxKWJ3zMYxOUMP6Q6bJ5N9EFsZhCpGl6kPsax+PvLJrftU6Id2T8NO/
eb1HRWhUdQG75WYiunWrDekdzVF0nwLhZ/uxj+p91lBOeDzoysGkxMizDIkHhehabNUq0625C1AZ
yLtIHoM509FHbYtvFTTrUzxn8jxGRb9vPCM/0grpfjweXoXW5Z6lVaqQvpxP2rivv7n0eoBxXRTf
rFna1yb24pOezfVGxXptFFI+uNmKskYcej2KRD3fD6Y0vkGxLdHhQVDiUGbFuNFyXx+GvB0oOJ3I
X8ZeL7ZO0sxcD6KPb84wF/kun6L870KUW3XblVimBJ7ZICrju8uio9GOJnZ+fJMicN5Lvwowc7NM
qDWBg9LJvJX0rX4WL2nUzGiJsUlez541DG0YFHp8K1pN3hKg2J/HrI82zt36KApLH3BZ8I/Xo7gx
5YCIq/7m14aL/eykO3usPmJzY5yVSw/dAV4f3HdKDWdxE3hJDGjY9MXNGmzgD71RBv2+9JryHUjj
/I3ahiozo/EGrBYKEqmFvRhN4FiS5OB9bxk+ZLtahulN1KLdqMatxSw4kjCcScuAQy5Gcduuk1VQ
xDc7srRnjpN3wLB2fJqRT9oB2fQORJRibxjjFjdybTYBlKseAgwM2qavV21G5SfX00DcjLmOLhPu
hnvMj7pPXjJ/fxwp1kf6pa6p9v6yJDYI3xpriqi3yJX9j9IBudt4cfPniAHDxvW9dsCQGFdwEpCC
8Llef1QS9BaC3zMf5ZfloaiDW2tmkG2L+Wsr2m+Pv2t1MNYMbo7a9stcISgR0bNSoOZDF7XvAycW
u7zT/ZOcUvM4AjG5Ph5v5Zypz/rlVAXUeLkj45kK9WCV4hbiwXsikZiuM+INh8ejrKwWo5DPkruh
Ar7cFzGKQeNkjOKGL/D8YWxgUrv51CpNsi2HmpXN70IWI7PkhN0nW64u2tTzO3Gz8yywb4meZgmO
Z119AccXOLtycJNzzSb9ivy3uxHy174TpQZ66zaGWXexGDFUQ3hGJm7jgD7yIRxy43OYgMA+6PRN
To8nde3NiYodiAGlgghoYBGJNShFhVu5xS2j+nk0Jis8pPqY7RKvxSjVwzsvNoI/eSjaqI4Uwb7K
DHHwu3TjKK5sWWrx/AqkAIDTLi+EPoursE4wYM7AE1wLKVqMSaLw5OQBSVqfbOUoKyuM1i19blfn
uY2e/OvzaOoApavYK240bfT64Pmx+K6PQL0PnhFOZC6x+6FJRXyYgAn983jOV44LYhXogHjo7VKG
XYTWyh+4zEM7v+EOq/wNhtD5GOn0pDdizkryB06XvI8eDuAWffmN+dw6mnRY2qHHunPo0xuvC+9Y
NCk+O6LWQbs2+eU3Pg6EEHhaeJZ3D98okS5qKkZxs0O9eZfbdX6th6TaeF6vfRpvEpeVo31zd0fQ
MLdlqk3FrZCN87PpZ/MSGl76I5AlWsJ9JP3k0A1pc377x1GboXjA21pd+K93DZKQsg1CUdyaIu2O
ae0hy1OZw0YDcyUAUKtEM0lBLJX6++tRwq6YXS/Myptu4V2+C+vI+lEnTdnv4zLabNmvnAQcMjl5
tORpiS0v+qolQ+sx5L4NoQvCxPcgOCLo1H9vAkPALrDmyd53idYZiAlOY+lszOkv/OAiX+cHgFqi
K8yDYflGsUOYM4n0s5s2j2F+mDs71Xd2HdZ/NyJIsn1ROXK+9IQN9BzTKP/HwlDq6yya8X8Veu7J
3hNtZOwQ6pq24BsrK8GNzRECwkFPa3mxmY3ppxCY+WkRYlF6hD6WZ2X2hZePvjENKwGQFAQuyK+o
ROv69aLDc0ldamAZuVwlD85c9k9tF2DF3szySCq4FYRWp51ISxCiQA9dajmgk0WVaPvsBrS2fW6g
Kn8k96/8U+Zlk3+KR12b9402pvqhkUhd3azMrT+7soLni6Zeol9nzFwvbiuCLT2vtWnntaPKgaB9
adIs5gIGTmmM7Aj0+fKfWjxF+0yLXCKls+XvuTYUTTAuAIu9f1f81Uw/G8k3shuCcP85oR08+XXX
nyyKD18ex47VkZDjpeOMrCon6PVHjUPihrHpZLd0SsvDpMcxrysj3eUmRObHQy1RR+qJANsVxTXE
ewBcLFOlROudScQVBLgsTP4ainr+1A7ZHO6GNEivxhDYZ/hdOWyDJC9/4rvmHIeW8s3GBXT/ybQO
lBcC4mVK5WQRyBKj0IKktPJbZRmDjSk7fcaDkUSO2FmTWc/Hx5+9NhzIJh7lPPeoTC3u1TLteh/j
zeTmqbBZptA7J9f9ey7EG/lFzC/eorS3yUfhdNwVx3tu9SKc0uRmRtQWHT2crxValhvfc3/JMQpC
PjTraXLfBUbK5IPV+xCip8xtvrBP9AtJXPrT0hBM2+nC7Y69XpDcP57G+0hEY0nJc0KG4T/LeJxy
ZyfQouNbjcXv5zCIzdvQlM2zO9lVdO6t2DBPj0dU5/n1DcCIPGapySv9kGUPzyvrXx0aXEDiyEHx
u80PGpjOjQi7Np3sClrq9BgUxvH1AcQMrM8ahKpvTZVFlxoJ4+OUd/5z3PnWiadA+xkRyOLtRxF0
AoLRvx5+/GNxBkTMQ8VAyuYGMdTcpSFHbw46sadQOH2u6yb5bygMeTW6OjsNmh7t5NAgiPP2CSbK
gWNX3Zw7dTZ4vgNzQjOHSnp+DkUQviN52SqD3Nf9oGuhhkalCsHCu7CNzP9kBKJLbhK9zO48xei0
aFzef0Zm4gYns+11fV9jj/J/zs5jSW5jC9NPhAh4s0W5RjWbnhTJDUIkr2ASCe+ffj5wFqNCYQrR
kiKkhULMApB58pjffARdnHQHPfXq969/0AWNRb+CnUTcuf3GXpZHrdTj9CrDHpVwQ9GOg9rMO72/
rRPC0UT8kP4VgJ5VMd/xktGv1emqukxHJzl270Wth0ETRT/TbB534sBWXCOY/xnJLdDN1XWYY8UB
/GWIr6pGcFNqw/ATAIlBa2t7JPutMwJvCcqLTQcXeZDb9wcu1GD7OfEVL8Xy2HlW9oxzKiVY4kC/
81E1iXBmm7qvjz/bWi/qT0Al81n8cshG7mreblLKQcVd8RpZ1Rge0LXQD+MYqm8iR9b/WLLBrKdF
Q/RiRWLyfGpFMzxV8+wuuAKF8U4eub8e/6atoLR8XBOQBlnxuiKVHdurnvr42gyJ8RNyd/4elwVn
52RufFuuaYAZoMJAS6yDkuIqcxPXjAZcqw2vzlCPL57eTy92rcbHxw/0ZyC2CrPsWXIcUCeLKMXq
cFALA43yCOypSDL4NJGs3lRykJM/G1VTHUiuF/E1pxT6OeUK/azKQkY/66iIAWvqzV+9XXbv8IKX
9bG1q964uA5bnhYddCB/jgtTg79MpunnYzuUZ7f1rFOeVmVzUTq1BHjhmhnthCr51hreMB2MpmcO
oI2z2vuelhTwxxLUJICaK02/E/03PifISZ4RbW1QKevIkBYDuZ7iJtex8D5rmMy+gHGvd8rSra/J
TBJ5YzrbDJhXJzUyMr0VrZFce7dvjzD/mAnoc/VsoTd4fvw1N2IQrCRIv8unvK+a9FiUU+VG6dUc
VO2otfPwbmj1+MWZZ/3vXN11Ud5cb5l1sk/BSqwfrXdyXZkdMwGboKZfksT+lsPmeOrpXr4b3M7d
uTe3PtfCvlvs2xl+rIc4Sun1BX3L7OrUKqS/ShtPUTq3O6tsfS+eZ1EB/MP5X6UEVTRrTZE54ooV
cvqsdXZ5LBRdO7h9Ue4U9fdlNp2epf2L2iLdsvVIHsTXUJYhAIe4tqZfosYqButO42mEPHkoFTd9
4xhh/L5N62Hn3G885MIGQouS2Eo7f/WQUEMZLiLDd/VoA1nn1CvFWwSp6u9ZqrQ/Xr0rF6V1bg+I
r5DvV/eHXcM8zUaKykSdknM8zsh5dSYz41w0YIhqcK07c4qNjQLGjKqKuQu4qHUAFYYx52NSyusc
K8XB7nPjUshZnh4/19Y7RISY9sTSeeZKuL0XbQWobjsn8lo3Jh1uOMXXREj7gB7JHudgaylyKNWA
KMZ0cX3vWLHeeYqagsLX8vnvXkXV5MBAzv6WJF3++/FjbVz3AK4A3cBRcbnwVzdCT3A2U0ul0NaH
7EUbh6k+hLLRP2Efk+T+CN0nKMNij0K2vSxNNJjfGjOe1dvs0FSwyqnLrrU7gj7tCCul38eZdYKO
rViHGn2H66QO3vD0+Hm33i1TGFisqECRpa6ed+KU9PqQZNdh7OwjFuPR59wwIl+Oqv7x9UstTVf6
6hBX74o3RVj6KKTDVdDm1rFP4k74TmlmJzkYwB0eL7YVXLhv4DuAvVlMgW+359BqxoTLaHJVB8v+
q8lGTfdTo3ECO6utIJ1L40krO+clBfO+x5Xeeqe0mGEMLHqm4PJu1zbtrJpMJO6uWLvoflFhPK9W
SXVOEjfaOesbdxAaF/9vqdW+ybohi8pRY2rsyvScp+jtDNwe/0Dp93yzisPXj1qxxAQr/Kf550JE
vn02Q2kqIPNZcu204R8UJ8M3WZPsgbUYzPHHrBKz5aJju9Aaohe3+nyt2yEX4ACaCksUhT5Lypu5
8B2zV94nXaer52xOGscP0e9vD0INre4QO5VNuYzSvW8ZeS4PjtYp08WuXOTYp8hSPzSo9/7lNDIC
tTlFae2DyB8tzIqyxn4/zaL+R5i9wIXBrb3PEb5o+ZNni0ZcDLfSolMT50XjKxCOrpmmKe3Rwz9A
PcT5OPxjq7kb+ijuq980O/f0YwRK8kPfD+FH0dtYXw8SS+yjrY9a4Xtp1L9RYLS1Z3xijW9uroz9
0RRdVB1yGFzymC10xGNjVX3nF2qlKFcFZv/bUTdKGxXoDhH+QZk8efDQ8v9lNRSWH0M6bcSM0Bba
RS/rRqOjNNOn7Y02P0xJIRA1DhWk8ierZSQ/A1scbUq1vHmbEnkkFt1uVpJdFONPGSOMdgwBgoJM
yaPx6xiN4gtRypnfNZ7DXMqvkc2wfsvOGqdj22jx9yatkiGQCMBcZD83aYA/YxOdyOa19GAI1UV2
Rs2EfVJhtAg/NyPdIK4lhnIoDESUZ/AC2bFIp+Z/RI/RftazMUGlFXtJcFEDbP8vi/VjeJxdyO7v
56JqPpVpZaMRr6LjPtvDWL/H4i7G8Le252+uJbxfgz1PZ2+0HdXvEgQin5DbqZ0LcpSy87n9e3xk
c128DM3QD74dNZF7pK4cSO+lJaLjLPu+OQhvgMCnNgbSlZHKrXfyEulkR23qzPpQDvaonUt6U82T
UHsNg7GsREK5br3kOYcV1fm2IbxvYIoH99Dinfml8qwm95EtUt0XXRmGq1VqQ+Zzd7oalhtJPj71
cTFBcdNcaSa+mzQSUiRY9uqgoM3SHjPwUVWgoXdVHUoui8p3+6j9XZmwWvwwU+zK7w0mzoemmqT6
XLaz9RVBmhgAGEp8h6zLm/yEcA2zoQmUW/S+p5hsfOnalfI1H2vdPkQl7h5K2cyfjLQQzvtcLbPZ
J2dD7aBQvakPxqSqv/RTY7U+YnLGX2Wlz9rCVbWLfzql1+VB12S/10DauCupC+n/Mckj71j3xkox
RsKp5/RqddJ4DxA3/OxVnvtLUpt/QqLrN6420851chfSyQhoEwEcYEZp0pG7DXuNcAenAv19RRcv
OTQL1q5Eheo0KdbPxxfXXcuIDr/JIiqpPnqX6zHsSFtftQZHXu1Gz767oyc/REZrgzny0vZb2Zfe
pRNNwcmbxq/gddPy9PgH3D0qI6dF3WFpjvHPdWI3pmMzZ0MlroBdig9jPE6BpocDZVstzv9lKehQ
QLu5UtbDpLTP88hThbiGQ5cfZR7NPgW1ddaV0NhpUC330vpCIZtb/FyJWvii3H7AJJ4BO7o5895q
qH53Upl+aR2Tstc/ENw5eOKUNPdzyijpvTiNMqono+fY1sjrewfoZNbfMSLM886m3LokKXh1JPdo
iQMuvn0msy2NycspoEQ01G+8xBguPQPi8WIbI2lr5SVjYPa5dipUbdw7hVvbBMY/bbFFzOeu45dX
gO9oEXEKm9I7y9asMaxi3SBXWvxfXv9eTarFxbcWgOF6o+R2orbxTB9V11IPHCwhCl+5C3ZRewOa
tcrJ8i7R1aIbAshlo67RbcUuxmlgoJ1m6XBcGqbPU+01P2czd/9nxyb3lSpddBVkXecvwq5j92Uy
S0M5trHiZudwzJLvapgjLEePefr1+E3cffPl5yFXpS/YlGU7337zUYnRwo89eY3DOj/kusE90syD
cUT+7u8+cgzYi2N2CMN8eHm88l2qycpUCqDLFwgpIiS3KxfIKwxR1UnKEBy7FSOXp6ws+wu23fMb
PbGm/rUffVmQio+6T6dqWEfC2uuqsIpZMFcmcS0mdeRYlR+hpGQ7Tao/++cmOixLLfIHzH0XaazV
W8W2fAKh6zCJ1Oew9/UhArE96oMVHfFrqrkXw8otfDIW+nJZlVfUS1Na/9BFWnxQC8P9jLuEOR3n
CV0V1Fjzgfo+sZr4yfAq54tsGnsIxqEUP4ALZN8zPQS7NI083qnXC20+DZUx/8pHpbMOJfy/77We
9Frmc7/W+lf2fNf6AF/H/kMd06k7OYjaZ0zZELL2SXswLitA6X1HQs0afcoBJzk4NDQ8n6uwb/0I
Hb7oLWFLfKqn0A59bXKHvx5vj7sAyytEFAkYCEIgKDvot9sjz2N7jPOaPgfPerLnsP1iJYp4La5u
WYUuGONMGDh3gUB10n6OscDABqPViXOJ8lLLas+Y6B4CxjLMp4hfFCH306EkTTM7A1N6nZ0wuWQZ
QibkO+pxTFKooZUW4u+km+/ipE2eC92af8TIV74bmFsfH7/Vu1xn+SGMAcn8FsWTdXluDyGewAZz
/0SY0ynMNIK90jCbVg1sNF2FPUlw3DkOWzGG5TgKiPLRClydBk6aNy/AE3ogUf6/CE5xkKJa6/jU
l3iHmoX5A35Y+hIizdD8h0O/mGSA7AZ/QAZ8u43YWiWHrMyvdjcNz7Wa9eDNwtaPe6/fmYzd3WC8
W9qOfOA/ilbrHZsqJeXeAl0SQ+jS4FQimCpR749idncSnY3PCL0VejETf3L6NbKEKiIyJrXOrxPq
xZfJFOW1FI590hg1HMoqLp5VJ8x3Ft14PhpKaFOBm2SCtP6MtYHyltXO8hraVfvDgGJ7Sequ7fxE
n509ZN3a+H25N+mXwdCmHb7M6Jfr41+wfBpnVBA9m6ambMQQ1NICu66lXzRZcjKTSfWB66enWnTu
PwOjwmOZgLkTttqgJ4aOjpLPVkAXrD1FFUrMYaXuiUFtZNaMe+kGOY6lgjVcXWDQ4WNtHLlPEssB
PqXDXiRYSjGekV8oPidG2nybwQ+fRyHoz85KNj09Ps0bVygtk8VtBeQUE6dVjKxc4C41pfZ11oX9
rHbW+yyvxkM3SJhSEazF1y/HXGchHMOs9tYkm9KuEEZryRVKV1O+uEVjHBVLRifuhOw0O7hX7Sz4
5xWu7lFwCUB1Fzuh+6Fl0yOsnckWzGpol2/BEUUn2ZZx7QtLpN8nrx7O2LeWzsHIvelz2KZ9ANfp
lboOf7YiLfdF/wpYwx0WRR8VZCNMQDbSbpJnCfvpmA89hHIFdZD/8IoXLytqGHQd1gdbZupcuWKQ
Vzez25MTJVgP0+VADjJynuF6O98fr7d1puntI3uIOSeaAauUX4/HchjsDj5sFDc/WMmCizyk5her
xyNz53NubVe2D4eOiRNScKsD01XlHI1qIa7NLKuL0MR80Sq9uhRowBwQnY7/w8NRZS86NfjHwc2/
DSGZlgsnnK2l8nTDyxzmH9F+Gk+JaZtfX/8a/73SKliBKtGimXTo2jJkPgILE/S96Ltpob3XMN36
YtQTSPcthEhrfeb1prFiT6MknJqy8AtwfC9Z09p+Avvty394qgUzSjfUg1u3eqoJ3muvRqCjUjVv
sRrksB8Ll/g24F25Zxq2ke8tkG2DqQFuNXcoeUGrTKVLlF67OOoOg2tMz3Hp7jkVb7096N9Lam5t
FH4DBnhmCxwWP7rZ+JLig3UaW2s+l3Oz1+LZeiAKHMoNKqtlNni7+/rMo59UMahrcLw9WbSTr4B3
9hBsG7kVG4HklWuAafcaTjIKzU7HysDHzbayp1ZtYgxnpyawejs+xS7t2aTqmwsJ4V6o2nqVZOhQ
OMAB3o+rpZ2BKuBSu+ZFit/PoE5PdKHEIRsR7H+8ETdfJTccKBEGtnfUhcYebenGdnYlvYbtPLVY
ffXOHrhx87Yhm4LxRU3MfHB1ncaYJI2Ns5Qcoded0iZFbDZR40+TMadnkssM79pea0+GmOnUDV1z
rFOn2OGm3KOGSXwWVgr0BS6+u4w17ND+o/jJrqbX6tEp1UMb660sNc99ihQBoBJXwgpWINr7Bb4T
3aUopDR8IbrwDdW2lD5Qgi4g595rem1tNmIOv4yeyT1Yu0bfDn1WhgA5cOnnwa4YYtiO8l4mxc8h
HNW/vSFpf/SMHHZujq0NQGigeKBOu6f36qFrK4ZXZtdR7e0Xpx2SvxZfoePjbbaVVXPLA96BNomK
0+r7exhX5hhoy6uDcd0v2Y3RN8QRJ18bIbkDIRp9b8Ts8XWL0gQGPbxQkRa5d47TbZgYAO0beI2U
wdwJ5dh0/RRkbtmdhsKUx07qyIGNrbEz5lu/z6XzzB0CYYUoiGvtktr+K7ke0iLKSbCLYIhU42yE
HUOkcdj7ausIsazC7JvpHg09zKVWj2aUvUINE+ZBrGWmL5KyvJSGPvuAF/vT47d4V2H/37VQCzVR
nFy0Tm6fSGQIW6sKUjgNtJvxYtRh1RD6DPk+G2gFnUtcGd9Edt1Px75kbvxGZ7imnOrJqYZDqnp5
trOZtl4xcRHMO70m6v7VDxol19isTTx8P+a/oLC0kDuAE+50iDeXYZgAipjkFN3w2+fuxkZUiIEV
gaia+kM0CCcIe1fZeZj1wV/e7jJBgCxKygF29HaVKsn0evSqnGvFE4afM2i1j4bsUu3cRqgTmFM8
Kn7aK+ml0F2p7XzdjYckQQWHRfuOG/VPyPzXdvUGBQf3Zq4DdMGNz4pVDNCsuj1w7dYeIsSgVkef
Yul/r+bsyHAP9KFkHUSKqX7xlDp8V9YqpWStNQeKe+VQ0pI99P3cnrNW8w66GKvPliLFDpJp4+AA
/6LSoCWFKMNazDgZu1pv46gOsEjJ3/a2lf+FhiojOSN6LWiPLwvRakmRgYQsqJDbL5uWyTxqqV0F
HYLvpz7HWZo99Ep/AvIThiTI/yC5xnp3ppJFaYQKMpIiUJ18KPyMncbTDF7PGUVbSj0zzGneR4yF
otduHVamWF2MOwBu8FVvny/LwfOn3J4BTe7oo9F2qY93e7fT4brboKxCc49OxUIioM9/u0ro1W3u
aiLFYNnp/BzBAj+fqr2zfr9Bl2VQYyG9NsgM1htUZlGCfFuYIKFUccYniUOnb9XSK9/2Qg7hFz1u
Z/U6DHpjnHu1T3B6lFaunJDHnoXrm16a6sFO5L2LDfwokp+FRIQkBNto9exl3uhOzHw+Lydj5N5S
0VabzAjQqzOy4ZjPh1NQ1sXs+LGber8MpOFCH/NkNX0O42RReW+F8NVaQ09wtI3muzbh3HueQxl/
bupS5AclErt88btDxu+Gg/GnlQHTcH3IzK7P4z41RGBW5vic2nkS0EsPP9SZ9Hau282lFoEXjgCH
bB2/FA8HBVi2IgAjKJ6AI+tAO4TzhFLHl8dfY2sl4jMnjEvNvTOjj2TBND1qUw4a3KPWqNsgC0fD
76JMOT1e6k869O/mzHKolx49aQRTHKLm7Yfv60YwbU1FgBCb/rswEZEHlmJ4XxTsjic/azP5o+Ib
/Ehhd6dXG0t619eiTv2OA3SdHaq6Mw2/Iu3pXqyytz60GWzak5MlTsGwxM1/qmFoan7fjMbXwu3D
2dcziRXbQPNz72k2X9wf2Wqsd+5jv16VFRyKIQ2coYAQqY+pX6l1dehRHX9lMvvnvS2JPQeZ1uY6
+YrGAYhPS0gyE818mrspebPMU15ZMy2rcGXDrnfpfaOnevt1UK9Ah8dx0sBOPfeYxjXd6GTaUwzY
CnxLa46BO6Mabs/bVRqnn2E0dElgyck6WnRhaH4i5Px4q22s8kepghyOZ4HHdLtKgpkr6BXe2CD0
6P24ULotm8brf1mFTAe3RcCL66tiUuwhN7qIVdSpPmHSK85mOBg7CdvGRqOBjjws7cxFe2N1VdSK
VyCNK4gFeTU5tPgAX/jh6Lq5D/bfTXe2wUZ0Zjmo1GRkiwDH6tUJGfe22c5pgHfK9AR9D4kbLWNK
4PXe/Neoxc0pUVPjbxWo8s5XW3bYKj7o6P/+X+E/7J9WO7CJHXtRG02DwquNY21EleKj0zSDyHbV
4kWLx+Er4jTeP60inN+Vav1+/D231kd/lb//THzX69uhJXJkQAQtYVlMZ7I+t34bqVnnBrYnRPSS
6lX9ocGbqjsRser8aCC9Ury2voN45/EXUyaK4rvUOVMpacOqFUGs9vJijA2BmCLX/dhqaf4pFink
v8ps9vSXN7YZSGouZnYZH2G9zZTCHQoPwd7AHixjOoQuHG+fzqeD9CIen6+/4CgiCTSL3ioI1VWl
VxgOViXgG4OiGlTd12az/li5VfR7NCZ7L6VbTshqX90stirThRlWllWHyFl2Qj6D64+OVtuofpN+
gTP9rQitvf7T0uhcr8g8CoMgcsiFEnIbf7qkHSqvNEVgIRfS+0iVDJ+bXOIDJMdEdX1wI3LcgUfc
EbYI4ADUCREg72kOrG3gikZVjL6MBaKG1fwBFZTIh+o4PVlZbxwjOx/OfVaJ45ja2lO0SBdgDlKf
yB/rn82Uv5a29ufXMMJefgzXibnqZrJ7oFkiBRCoVsoDq313HT23fNNFcQprXDfxUhTFa3uoy6oE
StJqZhMO+dPti4cFJHJbKUQQthKCdYE7UqUq7s/HgWLr80I1o02LxLUFVu52lVqfx6FtSWTm2FXO
uRI259ZLq0811hwfRdLVx8frbZ1NzgjHkvPCUV9tJ7slPW88hXdpIMaMIF9xsqLOvSiI/v2npcjL
l5kdI5DV/ayO9qiUrhTMTnXLt6rxZ2lqECo9S9u51zbu6GUoAXMJBiySnKsQkILaVjIcLQPoqfkb
1VGGa4jw7NPjV7dxndFOWrLoxXKZDOf2U3lq3XTOQKEFrX7u3+UhSpT+6CVzdYK7kdaBnUSGfvTC
sXKuqLjF/zxeX9v4diaYlEXK1iG3WlcNs9k4TjOTyovczS0fuoP6FCkjxhHKXIvhmwFYJvsrr4pc
HNy2BAScKJOM0DH3nOLLlKS2eUyRoG0Os5Wa+Smfc2GfvdLT9uBOGx+EX8qcjXHWQltY7TIQ+7kR
15ydpqGqQZNNPtPc2Dk6W4uwj+GzAtpjmdUifWgijYz1YJC4Fvi5WAcsP097zK6NA7rUlmzihXdM
p+v2q+c4RfetM+PiONTOR9SDkneNNSZ/T2iafKnI1fc0VrcWJBSAscC2A0rjajM72H0pMSCLQCmK
6tgms35px2h6gUv6HRR8c3q8q/6klqsLhkydlUA8LRX+6piWoVvrQ9HHQSur4oNhz7EJaAyruSOG
EPknbQj74sUNVRsjbaa5T0M392hfm8N0tadZt85GJ9DjyRc9+r/TVBoS04w0no52K3vDVycBxalN
8xGdGShHGO1pRhydbDCeAsln16APgwGu4ucSEeZDUUci5T7J3PCcQVE9e06q1NcqdI0WCFiWGkeZ
OjWWDpiTOedaG4vXTpeI/DTElyEdnQVeyuqN0Ik3XTzeo6CYACoNzMQPzL+MY9g2006M3PrYi6QF
4Zg8jQbV7e7K+E8D7VXMM0dvCsJczz+3bZH9wNhbPSRC0f/L7qKXSdvEoudPi/x2wRDTUVNGnfI0
aJ1zBEz3NtJM6k2z6a/zrJQ7z7d1RnEDoNfPS6UdvXqVaMioXa9i8hqqanNMDECIZTHnO5F5KzDS
418Y5iB472o0tcrKqPJs5UnTW/Vvq6+050bWzcfBSMSnx8dl64H+vdTyQf/VDsY9eWFfe/jJGll7
MBUhL06R5Jf/sAo2nDQFgHUxWLxdxbbnMe4XO9koqwGc0Be/oJGb7qyycaHBOEDDBYYg+kp3GIUk
HjPNzKMgdIz2kAtNQfRqTs5R1+vgTer4Ermou0YZMe/x821tew/RDVhlMBCAEN0+X6e2Oqa8nLBu
XCgIHPlL0Wea7wked+ildXi83rKrVzGO1qUHTmrxXbLXu97DM5k61IkDaU7KB7PR3LOg/XeeIq06
NHaaPVnDtKe6urmoxtiQqRD/WveoWpwIstRy4wDIQngSw9wfujq2ArfVnSP85/bJo6e6U/huHAXG
xwtSamnW3omiOo1dhYrSRAE7VXtbCrul2HW6r0rvGefHL3VzKbjAaGRzzXPEbz+izuywdzPu3xwy
4Lmzw8yXiozeulX/+z+sRI0Hv3lRtFq7/aa5Jy1ZllHgWlXVHbQkM0sGbIX8Lrtw2DPmu5vFE6qQ
ZiPBW1QbYCSsbuBpjOKyFXEcNG3XvTFdRZwdM2PM7bqR/akZ3KQ8WXKe5cEMG/OHWRgoLcyS4ffj
x/7//JBl+MVhYbS47LB/BZuorByEh/I4SLTKOMZaJS5lmHbnQS+LEyhShRqw6nkVWgHo05JEpbCr
T49/xcZZXaIDdxRkV4ow/fZHQF3KB2s0oqARXeePqfNbGnrjwya0aKzYr5XMWF4+tSc9yj9o4DW5
JSsGUw+LXnlSlv7esRi7BO/uNv7ZYh64B47eiObsJuZcdJEXteJVHBqLuYIAXSpPiRyGg6E19XUS
qho8foNbB2VRXaEdirg7Hd7bNzjJyu6sTFeeUJ5t+qMFevNpEgiz+X2bGN8fL7b5uaiDvAVsfT/u
QibeLuB7K09x31fWIW8R3GxCjSlIWiCXM1MX7GzTrRXBJyLwgi4kzJZVDlOazsjdUnP7VtAZ38Bo
7PD4SKPwLdS9CaGMTDrqTkDf+nDU54zwea/kM6vYUyGp4LlZFwVpknIMpenhoGnvrbIVwUnLyCvo
PNz3sUOMdxntkYrXudLhUgJGv8JbQbPOLkzUZ8gUcOdmI94TTdzYMMuoGcUWuGRI4q7eqDfQXIpz
lW1ppdo1jovkJIwBijCwgZ2Pd4d1XvKyBbiwoGodSrXl6/4rxigoEE5e2idBH0dSvegybCvoa1k4
g+XVa+UrsnyVfTakLpOn3LaU6hDmDcJIsEvQfFBT1f2kujFz1EgYxZPoZP8lA1Fvn1MrtNSdxGHr
zfz7164iYq1MadY2Mgnwq+mOJgI+KGq1uo9oRb+zxTY+PhgKZkvoQiDPtC78siZlysGMmv7P3H9W
Ebs4FDmj44U2/q7oSvPYtG13eXx6ly+7SlRo/oMfoszXFqff26+R911doZcWB07upR/aQZt8W9Hi
QycM/eDamXLUSaq+83nUY9/Bp3y8/MZRBpWDodPSa1wi8e3yfRHb7ZBGcWDruZEfozpjcAqsVOqX
aNSzxJ9Up9urgTbSUMqDBeW5lIg0cW8XlXJScSnr4sBT9ASZlqI5W8MgFtC6xiaixaoJBLxDJ36l
L+0CDSBuYTDFEbNpkq9WHqMyFToGZYGCdsu7Av1XBn6xhnQZvOrXv1mwa8BZF6cqxiK3D+lMNkZW
cpmFpOGS0leGdpG2gPdT0rmM1GreOSlbbxXi5qKOT/jy7npinUwNBGHSII766C9kv0oAVxWkBUub
HIhNnQeCl7hwpnpX5M7if/701T5GSoVEm5pvUVhdnVOr00Km2hVvtovTDld19JiPGSanqOg3zlgj
91P0zDv7KD4acCwLpiCxqvu14ebvlLgZvkS1gmeciPQmfzdyMUMmizQ0tIyuFR/CMGk/eLVbv+gh
/9uhLN1yPteuVeQ7J2LjogEQj0AsEdK+b7+PdYyGSkV3pCrT8Z01lVrkd3GzR6rZWsZjZrJQzrhE
18EmTUeRKH0WB3mvTG/cro8PuenE58ebcCN6OgvkhlSH9tLdYAYKzdzZgy2D0sIS9mhgzyp9TylB
yJm0hX88Xk3f2IILvRKAD8NTEFSra6x3iqYUy7AkNBo3OodNiW4VCC0EaKQ5dAc7LnOUq40e+tuk
T2UKhcb0emzIEGz6IXUrnc88R5IdJ1QdfhuhO88Hc9Tr7MkpHP6AUcLPxezSDZtLAb7/w4Bv6fDO
VONo+NTadiQOZu709QH2ZaRcKz4mN1bfZc9m1OUfUNmbq9e/YmC8EL6A3tFkWQezCj3UzukMSbac
y/kQVv1wMSIzLoMu5Z87d9Qdw5cItgDxiV6UCNzfqwg2Z3nbz2D+gxCOpYuQc5tph06qkJVyJIBR
EtFb+aNNYGm9UZGaUC9lpKSLOoRDgwnTtcb1lb7WOvrzhhbDa5Llntz+xq5bGDuYxZDTg6Be/cYc
XUPYnphRQrnj+6tld1ZG9BmsLDN3ouzWUqgMAvtEZgVrhNVSrVnEcZbhQGkJUzt3Wd3+CmWYHzp9
zv95vLs3l4KPBHeFSoX50G1Aj5bpdhn2WaC2hXuehGEfWyVxD7bIPz9eaesYcT8BkKM9iybtqnwY
QtHhgSWzgG7Mj0wm7smzJ9dHf2T+YKL7cUBHWRwHrUy/P154IyghM0zbm9kjILh1MhK2VqRKi7dZ
FG15MqbJeZkAf71+fku2swwJFkuLOxRp1phZjlI92yNKsqdZKCU6UbPzgiS5vYOyWG6d1a3EUvQj
uZkWit/qVkpaNZSamvJAboSHmRzyQ21TkSXdpHEBKfEhK9Xiy+O3uLFRPBAQ7BDgCPd457B1iBI9
vrLJBPm6i5rwOdWGHy4s553H29go6EHjl7bkGAvf9XZLtonu1URjEQyj0s+BpxfwCRBSn8pDZYxz
/TKnxTi+7YGa2p+iyNXDvXC0kT8u0xiCMhcM1eAq4rdTLdWoUHG3Vc3kV6jQs38SY5x+1uwsW+xX
bPnZimc6tVbO8PijMpW40NZkvLbfWWbyTm8zu0D5wbWewXhB0y2HKDL9LMR7/vT4u2xsBooeBpPc
iHivrZtKiWP2XSqYppWkZBeJSg9KMGJ+KixjPmRo/xzDZOx3pDs2PxEgTapJ+ktMGW4/kVvCVQmd
XgSdkxnfNa/IvkxFPlCXm/ElbVrxRvJ+ud5UK3j8uFvNJDIMTjHXMRXzemm6R1OOO6MIdGeKCz+R
pZv42LjO6SELc6I+N02WHbu5KPND36OMfxhL10Cqp6+Uj49/zNaZgAKwQMdJDhlU3r6GNl+ECBwr
CwRKo65Pfa9/SyKz0s9ApNs9hd2NOAYNGwdZerFL+rM6F1TZMi5KLiCgfw40B+SkpB7mx9c/E/ku
3YjF25nG/e0zReQrNA47Vsk05wMgWsOP1Sk/RdyLO1t365iRjC62LPg732WLY2mJSsE0NDAtzBcb
iRDdwRhj569RDAisCr3Lv7z24bTFYg6cLRRsEKur8mVGeH2ovVQGelZrNELNPquPnlG2uOXMs72z
2kZTgkyY6SeNZZtwtiam5CZtQAVGaOD2blUcuiJFrSpHxeqrcEMqGVM2qEe1uGeXH7xiiCPU0zzg
41NtLTJpXMQT/eGoD0+YFqbxya7MIT9Vud6GvrSMynz1B4GWbi9KJogMgJpfvR6IkRAtBhCcFuij
U+KN1tUSZfnEkRLvWq/do4tZ7KXbiwxg+cKFol4G174meICnK+m7FGmAeplxIO2oD6k7e0+50TtP
j7+8tsTs9VpkHzRIaUZB81jF9KitbBvmWRYQVKbmGHcIwT1hWkexPBKnPheU7d/DrKmKy+zUCH9P
0DVG36idNEK5uSqFX7UytpEPq8ZrNkbeb0BMdefX3qjCY4iGITriA28Pxz4duI13fv/Sn179fgYi
i/4FPAPACKtv48yhUToVAKrE0er3Ie02+GLkdfig67N9qEPL/B+FowcLSnpEIOGY6ScphJze2HmW
jn4MnybZSXruTzBSgP+HsDNZjlvJkvYTwQzzsAWQmSTFSRNJcQOTRBFjAAEggIjA0/eXvfur2/5e
VC3q3pKSSeAM7n7ceb4RxgC84QD2/xYLvs/Ny9Zrq8Zb74fXOnEe6Cw77WL3fsrNvP7/v4T/5a+7
IvcUXGYs4ID/qE2t42o9EOZJrDT7SEMe5uPWHQiashhQJzy6/+tq5n82V15dpmIEAen/opXpQko8
Jplof7AV+aYbNNnGde3JHmF6qYQliSZMuv9j/vmfdR5Nc8L+DKfIy/ifdEkl8TTc9n6/lb07nw7y
eItl9JP/o5FeX7H/+UhBmbLUMuVwP/ef6HNM0rC790OGJfwSNGcs87r6cbRJdMo86xDHph3tFbox
yS9P6Wk9NRHHnaVe591iS+fsH4KFxL+epcVvykT1k6yGRjxG82rqYsFnbr7nqkSthcYefoJmXpoa
SY9fr5fKVokmzl6Z/XnV48D19bGN7MJ9Nagvx+aKpQimJPuN34jzFs6ReBZ02RoYz6/e0rpujjwe
GKtKLGmcz0O0JMyOpFw+eqJWv601g7jPDmP+Rt6+d5xGRLjeBT13HQU/SkN2mKdUXyAYW1+ur3CT
G2DR6DyriMDaI0ts/zyG8/DDHUX/lnT+9IYHeLdcGn9YX5oUXPvktcdxYG2oCYPIt6rv/w0OziG3
G9iQk6cZqbO5jOSgvutqVGLIsQjqw4vWMdRJ5mxW/q6xCOtza+fom+NO6Z9WZ3PEfX3i64vfznFf
dl6vlvvegSq9F5xL1eUWmaH/cjVMc78gGg+CP1xKt07ue54+/lLRMOCM5sFHrk48eFW0mR0eBDZa
dLxlkR4WF9X8XUROdbVWiU3mfhyGGMUbx5918NAFE9ws57HG9SnNiTMOy2269ghTP8iP3OICHdZo
mHeD6ANmYYy/sMDbS2+PeS02Ll+TGwPitN8M6T58NJW/vUEYM6kI5AxYVkrPvTED/0KOylKPZaes
b/JRyQRjdzT3sgAO03OBgKj+TEcZhHhPO92Rb6MY3idb6zmPRY07I04P6bdOVt6AIkw0r3NUScwX
1TL8UksbDoWfrszklmaXoXFDuHeaol7MOWoe78jFMSDVGZYxQ3NlA/FR1UvWFJ6H2AM5fm1xmzz6
bCiBe81LZRvvkTFG/UJEpMZTI9d+Oe0DTm/54qf4gsZNVQ1FmqlpLpboWD95x7HVRV7xFZeZsSWa
SsX3zrilSO0SiEcxeb1XsIn0RVfJeCswq2u/OiuZXXm0Ls6Gv+q8fem7dJhy/rO81HM/fOlwU8Wd
Rcg/NohFdvF768lydTH0LDJdJV9bNcVd7oz+bgoefwxUaQ9ugPtdlPzz9qB6O/y6JrnItIbs236Q
59EdgqFULn3mvplnn+OSXoZ4miVM2a7U65et7TAU65O6+uodbvuW0UKHwhKH8n3qq+6HG824LjmY
YhWYonu24O66/hu2unHwtyE8r+i5sqxzB5cTW1Z9MqY30lPmJfDn4JnT5AAfnKnuX3D7iX5mdbjp
4pht/LgJlKVl06b67xQ61s+3fQK/XNJ0IkNZbOTMzKvs6sJLROuWzbRbnESnY3f437fs1KXbUhX7
MXVPBDXXHj9Zm8xkr61TNJeBXVv7l7M9XuU1I7OinOD/hhtHzeG9gDJ7OsgiKcXsjDKfpk3bHNlh
eBRq5/y3nCD3iLyNx7QQJLd8c4J4WUurtP9EKOnAf0XjUgp5pKIwh46aQmTb+Nb2y/DZSwezz2yU
ONCmtk4UT+E4Ps92xusssu322pA5XxezqcWRj9rlBdkXg3lsSwzoH9ybJ5xFKWaiXLHbrM6qieOX
2O305xqnw0swbr05qXhXUZGtcfMcSSeuL+jJOQSy47zVZYP38oZECyCwZODPPKaculpzXTv+JVx7
UZ+DCRKJuLp1eTC97/ZUOqF/Vr4P+DWGzM35lHTB39Zt6+Zkl9mu5763KdAO7MsvnM87shiBytp8
I1bx5+o01VaINo5ewfcWdcLIaply7jKPTwee93rGZtIjPzzHvk6GXKgiqx1xs4Qs1QUumES8weU5
fRnzzGS558jxmRu37g2BBRqwfVU7Z+aZq97JZpxtgSWb+zsGnn0d0FrMebP6/fsQ2Xg+1eFAeci0
Cqo8afm7iq5trzcWXJtFeVe18lO3SIjKJYo7cqB3YriKOXWHJ+7px68eVwkG+9iGIEjm8+CFS24w
SJewHvmzUm5MgiFuj7+Pq8CE19FzFtLJx649+4kMytATitTp2VdLQUy6eZFc6TCaRsaJTjWT+Fr2
WJNvZbIsh5cfiz8b+h9hthciWY/klDo6QYOTOMgX0KlWfh6G0t5OmC9Xl3WS14s/bMv5UnwD4l9E
PT6NxSixgD11RE28AA9Mc46ICYHeNk3Bxyqy7IHrI84NE8uNSz6LCR9QLMHt18Ds8j7qG0yew3pB
3ESL7J+sv9ifIQnoP6dh5lmtTRt/phVz3Gk6GKepHb1/Z7p+c+mUdTqfQzNXQZ7JDV8A17oj30wn
wuE+mPfwtq235nc9URZy3TVNX9hun3+uxOr1527nyGUH5p/uWtkcM/RPuN4auXq/Z9L5hnKX/Akb
+ZgtZX5z69O4JPpT7keg84nDHtBksVIG3XXKHjhyqOrSbja5eP5IskhAHvxYYEml/kVjNUT5Id2m
OXdWJYK3rM4+OeJebD5STZz8IINhLgQywIbM0XYecjho8Ukk534wWzQTWPQ0hFfrgyBShVcv9ZB7
esyeGnyC7nbXRqYgAF4seRjM3ds+bM2/Sfp6L6tEpBZU24nxmXUn3v/ICUcYpyFiwFhxQxSQLB/9
zO85D7ENfjpSf1sLy8j8rXI4hzuv1P7bLTZVVhpRMRzLq18HWKHdUuTUbZLCDmq6bhxXy6sfEgCC
CKfufyz2yIYTfiTohPbWSZ8kfgN7mZiKZ3LylcFQmWu1f8HojM+9MwYij0QodFGnqewLTYawKW1/
rVqwGParqac2vun8rn3A9U1xYtIuVz1HtOzPvT/G9mInjvzPVAn3Od2cxTAUePY0bUJmj6zw3dfM
osM9LeGciHKMLFI361zlEvQbS0U+sHY+uS3ug7msXdpOHcQk4Azb4Lb3joNlcq6WaZCF5tiC/rgb
yStKtf83Hqp7xrWG7d8LG18WG8CZf3Oo0Xxk3lZf1niMMt4XZX5MsZ2+NDZQP1xX0AbddYR/GOd1
rvLJp8IWM9opnYvQpfk7fY/jVJqgO4gXHf8a0o43zD2W4K7qyFPlJwD6JDSTolx4g5ZjHjrNfrWz
nOIHdjmMMpIqXWUZdsHmno5+8skaambq4hKYKCoR6SAjGnBn8HlFsvQJEVDn8X9qqh5DdKyoefwa
537FlELkcl53/iFeuE/TAG9Hn0mI5a4IL8CgVoGew58NDF7dUlf/pB9tLZf5DLHIKUUX5cPq86xU
dus/Nj5blZMr5X0XQtY/nWjL3pLVpcnXAzV960zkXnSDGep5ORSe3qiDvQWEWhJ9sawmdnjgRwcK
JR6ntz1zdwly1283oV2a8QaH8eCHwJItYP/w2iCXi4+mMduIaz27sxMi6CZfKSgJGCBm1NVj9RSm
By49+MDu5Jozv8ucDWtYcmn9Rp8bqBqVk8A0X6fdxN1yJ476P5s/HsvNGDbONyHctstXhOo/vatA
pIiWY2dDiJGP56gj/BtCzA383dL2+PQYvX3P8Pd2i16l+/uKc9V9k/DaFf0SDPMNezL+6pxU0Ekc
lp2e8VCEjxilj3CDaePhVOp4+iKQ3a35kOrth4nWiE/tRoNbcO/lvvey6+50XOm+GEkKbAo1S/M6
I9rDeNHDzzPPOBU3RbMtuImiv69kUfW6b07exiBeZCObTcmj6uEsjvr2b4OzolcsWZt0OV3GcR88
ByHIF5aDZMj9zmfYDfAH/za37bRiizP4fzk7jxhBMnxl62SW4oTlOw9Z2Cqrcww/5ucaSeOU4zxQ
/Qk2T70cUiymNAwfI9/TdRNYhCGJabe9AjhPTb/kFaQl6pt5br/jD5Q9wdzQ/4/YYkW3MiaFeTdn
9V81B9VvaE9PFFE6u3sRV6Hkr/Vb+zjBI30sYcSE3bjxN+FwnJuPztI/1tKFgLVjZH4POgv5mjzu
oItwkqsuLZPXH/x9llcypqRz1swjb87hbZ9EComeG9ItvRZpArvznunltxh2fjx/tTvoMncAjxV8
jMYMe2j/sqKZz0EOzTVpfuARDYVc8G5a9lnnXUMCy1qZiA+stYdpy8COQWjJr6oK1AOKhigs+lEO
f4N0Wv6GdUbXGEK9DmQer0dbqs4J38KN3awITaLfWGgpZBQsdJIp5fmeYKywLazX7k3JmCev34/A
UkQdg32PTDxLHB8PdsvIP4J3DkWZfJx2V3iURhnBWpbsore2avUHHltIOTrB6pQjTnGemNgj1tdt
HqrLPgtP59umDL/mIZrbUyBrXAsFOktFVzT2l2j7Cng9WVynoMF3d1U2TlSbpbd/HF1f7VjN2n0d
PaRAkyPil4ZD8f4stc04RphkFnxJCeOQZUoOxCWtFtWXzJ0SAYtnd0l0AfYMuVnsNQMlrqYR2Ym/
sTmLkCgPHCOHwq3iK2Asatp4uyTLv67HAzDX9mjZAcH+htO1ab8fTmhUHiMN6ktqdPVoZhJV41iF
XRmtzvBt9912JEUimr5MIksY3OfYnQvuCvz7gIMNgLZVoZ7TTI/fUxtvS7FqbdwCSYhD+3P67aOv
Dm7SMueYopwl19yMXTZ7OaPV8pNw3tQUWOZWbe4si/N7oGn8qUw8vfdBfWS5HrKN2h9NuAaPMVOX
FxovpfxJJyu6Qa6vdkgifMwdsyRn+r793rlT+xuZzPw1SYx4J2jBSy5m92ZVZMSe1vkaW0nHEOM2
Fc0hEsq/QA6cCzYcluO+CX9v26IeA+IYYFTGav8wshcDW/ehK3wEOsL8Bnp1VLiz0c8D/+zb0DqZ
c4mFZ39VQmTfql11WVk5CK94E+aFzhwC4Of/fSKUN8gabvcOe9rCGbYAOVh6RH6p9dj+7Jl9L5lI
s3d9xCF1PBu7iHqn0i4njSr7h+fP3OcMg8tyypYqHM74ImAUH6QNBdWSPf/K1Ojd6zE9NmIPIm8t
SeZc1zNBHelvU3X2PdS+uou8DjHOXMf2g3LNs5KqiL8wE9tIlUQxWOceEMCHslH6tCXHfBRB3LV/
mI+yMLepM95xlKESUIoNxQF4wFzdNvIAR1pn99CXLtMdkL3b0T1irCYzFtpAXDo2c3OzyL1xOIqP
HO/UrMP6gG7F2qJVaTvRmGYgqNGp+e13Mzmb+eqPA+0ssDr9cg0e/Lk1y/bEyTfD0BGK5p6hmXWN
KKt6RCWx7gJrNR/Arj2cgLkQpd+QN3La15OI/PqrSzrIzej70zd9rKtTetk4ZnnlpWYqddVgP3uk
ux4xiEjTtmgay9uxcVIBXLb79pSGzfDn2L3s3XXU0hXNnHkQsjM5ofmeWp9M0BSQvNg2GfzAk3t6
71RmOl7HVGvA51W6t+yNm2Zi1Utb1GpxvaIBWK7zKDXyex1K9o14n5tH18mGuWCia5wzh4mwHdxB
Rt+6JvbGcvC3A/kiAJfNQy/G8KRLzPQRD7ta8xpPO3p9lq4vfWeqb9oEVVVCMvj/Vn6axz7zuSck
Sjn9alpl+Iyiu14j+8l7hSRL5H3HUpavFaB2Hi5Z/VsNy1YXYpolHaZu0vkk2dr/+YFOm1LJaaKt
qP0asCsDzkInhMWPVUAUST4D0Kxn73phd6eOeX9yhk406AFV9izjZaNAO+4BsJEsgSod0NbxdEQT
BtIGxtvLXXH4d9M2xSEfuIrf8HLhmi0ddvHVCb3mwWSjiUH0zPSa2G0NCzduzQ/d+TXfV20JClkm
JyGfHRsNiKWtNgVNPonvqmAxnzImNbuU6Oc+ZWiBZerQ3TNopYzCuahh+5CR3pbcqt6/ZzIjK1Vc
T/3yrAXjKcwozdPCGPs+ZvhC5wlk/M/s6LaGhXztppzpP32/es/+2MXM0FIZyRUchyTsYj3B4c9Z
NnUNm/bke6eQMLSYk6rE/Q4h6Cy3I3lwc55Vfvw4RFVwl/Di+tc8le3d4H79hwnO/wyEhQtoiDxy
Ci0DjHxklfQNE9vhLZdqbN0v3JDKBWF1NZky1bX83QabTaHQsnrFxCGL15M66uVlB2sjPiCse3li
FgBaTLajXfNGNPPn4M7uCgdUib/7UlM+BzDbtNTp5PDmHUY8r73XfKLQYcf2523/QWKfebJho3/x
fATfYvxx/zSgnH1uVtShuRdV87vAL+Khrqfavxz9Xv+2TIxpsXQWHjBLWMbyo/en11rv46+j99w3
ciPk9wWvoDdHrEt80egHn7jXT363bV1doytJey5nELixPBzPXNCloSpkyPT/HajAf62YGL0NoxGm
wOqIxZVJ1f8QFpy/xEkq5pnbeEm2NOgxznO9/kdMeA2qbb9CVEKIVuTmWaPWLLdiyJYico0xl2wB
YWFsmdQLxLX/tUuy6fsW4aBNiGbS3yjhEhPa4w0SFppmYnLVBO4Bv+sda251WP+onNnW8HB+96qz
xqFsGu0Gp2laon+jk1jgVCift6PdBDVjaGUItN2T1gnno+9krE2C6iFRL17tNzNFrQ5IFFrDPc15
LpE889NhNWA3955CRHlrq6mCeZXe/omUkKri2ibxCsilyTnzfV3ZPh7zH1Ymhn1BseXcBtLoKLcT
PGIus96kJLIN+/vM1cCYc/aSgsV1zLL5ACsw5oRyhVu5KSpMLhBgt1AmZIMBdPnDvxWAATzbcxFj
LmswnkO0hV4Rqg0TedssnONyJkJpnDFONiARuKrkEUChLSfQ0xopyTA8b/1c8X1ogUVuKKYsK+pu
Xu60j70bH7Hbu1IkdfAwzCKLi6Hp3ZeKaILPFfri+1jvzBiKvKFvG0rfBZwwmkLK0+pkZTAM46uv
CNbKDdEFP/ct2IOfetHhtxkpmRzPqYT0foWzXv9t8zUwiel+CyaWZnpddInbTj70fraxz8xiufda
9Bw32O3s4mT3qXonTTe9ZTI0ghhXNBQFbs3TR9hW3XGaqiFd8tjGQM+9IzJW52nffs6rbkBZqdnN
ZU/U9pApxS04TpP7ZzPr68bGgvg1sr18tq2XjDgdLIFm+O/Eg5ae/9zvxm1PMwdaBDhNq/3sRBx8
mZrE/oik178KntKoPJJZP1sTLL8nwqxeRoh2ELQ2Zt0cg277OSC3nu6TdUwXNqJBs1bOPsPzLrwO
SGjfI3YJCmk7P0rQ1cW7GaY02HtAmMhGAdC+ayflomZKfOIZnX65hnKN25gw5XSWyd1FGNyfmsWr
2Lk8olrlPIA+EyCcjLmTGs8tF+rrz87pg+cU5JRxAynOP+36/itZRM7bwmfx8tHNKgsvtHqcJ7Kt
fyQqCKFXWJGDAsVBd6fAtGTZYIQMDkiVeVSuP0xcYfl6PnUVHwdWw8R3nEaM4dltOBD6IGqNbYBg
2k3hOlftTDIZAyWOXGz0FAdkaAoPtypuq8fIhK4pdiuy76OezXzjmyqxl110HZttL1x542uWuFPk
C7OfhmCsX0cHnSzwxQKkMxy6iQt3yqIO19rmUF/cuO6qkyEbJCvHMU5V3q4yIQwJKUbKWKLGb1xs
WOLQ8PtDip1ovogen/PvABHTWnTZ4KYfJFZEsIJps7h36+YdUZ7QPZtilaTLnFRaDT0vE2P6BWII
Z/p1Y3GYYzmLchZituCnnG6cAm90WQDb2sWNK7MIPM7T4BnvOUiyHekmPe7Vt1UK+D9GV1dHiQm6
e4pFZ172ZFNZqYNEccEcQ2XlIeKL44lf3+wXKoZxK9Weyi80bfG2Lzq4ybph/tvTwZqbHWVuf061
JWQwnufsSeyr6EteFiCEzk/mhjUj7rPT5HEtmrdbxIDYArDL87U9ere1Jsv4oWNR+FsN4fE5zHvw
a1KNncoO32+CNXFnmYps4FYF17nD+4zGkMkmBw5T8cVLpK+eLRHpxxugh1kfDiDw+BQyxjTEnen6
H1d8tb14UHfiizhSYBnCsxPxMuFB6p+9GSuMElAwnG+RFnf1eU+WZnoMraxMXusjGW81cPrCJhra
pOC9YAgGjW7tnQjC1XujbLHRkBTLEpe3etnifGjpwY/GHdro2SGICcrTyaxRJ45Hhx9MVVV86xox
LU+TfxWI9Wlk/VK40/ExtUCBv7fr8eaFZCMU2X7rQtw1reudAkped2pJ3AgK0oQH0kb0KLwz4cYb
uynPD1SqpzFxa6twV/ybUxXe4UYVqy/Zdej+qf0mNX+7wdkILIS5WvOe9ZHva21X84j3KunEYnK7
hXjpIQgeEmNIEWHbFX3BeUQHkK51g3NoRceP/05xROwYUL6oiyFd4UeaqM72E9xE9tLYzEELOB/+
38CGq/mG9/+6nSbd91nh7Dsj6jrD5BbCm1r/oglp1g8YzDrexelaSD1nofSeqXPzpwmcxT3rucK2
QcGFEvPo6Q9Zd+AgfWWNZnjJvM+dP3y/B4Kb+3MAiKl+Jg016GIPsktxM4q8p8nl+qyQXCgw4WLD
ExQe9iLq3nfG9maTBBWU2PVs995I6f2gsaS6gHkavWeHqJ+gaFKZOc8hA5zErOHY9ses0ikUJe+/
/upN26IfwKqT8A3X+jg5rWYNYVom6+u7jnQd9cA74BHTeJBIeAIn3EUZTlzJ5/u+Ru5fD557KdMW
aP420MMgb4F1cRdAf08TUdwjrNQtmsXNEinZlFHc6vXib8iJci5XrP9jAB4imKjXLuCOC5RezHYy
48OYrPSCgT12LfUyIlA3eNeIfJAHlRuhhPvF9fYO0KkNFlv4Et9qViMMUu8ygLePQ1o4ZrTpK4EG
x1YF53qucAKsqRf7/ZjNPEdQ3IcpMWavp+/d9XiCXtVii2M2sznlFPdhz8fcKsK60ATEpqgmtZOW
dOxhkXEYfeQ8cCq+wWm9U+e1P8gkqjJ3qE/+uI+qWMJu68vVhxo6VTjM+WWjwtm+9qnwXcjKcIt/
kDvmJXcZ3CpLIr6GReCMfHAsr9XPZTYVFy4T4vZi58jUFKuS5ijbYcdnPVdWKXO3VktrS3OEbXfi
qsbnx4oP7mkaZ9HTY6bH6Bt/OA1y4od7WZVevfJQW4a9Bbz+B5vU+ogJUm1vIPma17C6tqNm0Kl7
7zbG1WeZaSaLSDNvwtgRN5M3cS3kXVcr+mLfOEdcogA5YL9VEkhbAKPOwR0e1uH3kPUW9V2nMLjL
ASv7kbWh2o4X0nlmkfuEI1bQCyPM75RtVXV2dzeUPyEiVn4xeyfqLwAZqADWVikwZvit+DSYBiEi
urMVKrsevP0FGL6pz4T94DbKpUQ8lzLlcPiuichXexy3xHmIkFekt8AJscwd6bbelwjs4+e2VxFg
aYMgDA51dahgSzYCzYV9aO9VgvKwGCzxV2ALQoLQeaJqziqpY5F3LdvknTwiPIHHvvW+gcyyYohh
wVtPZSNIqliq9b0JvekoJ320VSHiQ67EwkxhW3Yj+p1fOH8z+QbQU12eBMM43CxTu7pPWc8N5Vns
InUfXPzuqOA7kAGcJjwJUw+nAUF0YoTA1Idkp1hdeBiPudyWldOephsAeT2Uv85jUCE//xpdHTle
e9U0DWQwXu3RSXYVe2+I8jr6Lgmn28ttx2D4o1NVOkMWUEcH5nPwG8BZlwd9dlnCLuECZPl4EGLX
lg7C1+CkIp2pm7EO1+2coQ9svm+LuaarchU3no2Dk7gcdjvdaL0qYnCxcV+WLl1Kv1UHrCI6jzJo
vGgkK72b5C1dTqA0JDi1zlu1QhQubbCTABG04g28q4qLlnCNJk+JzP0Uh4pbDAKGLbyV9YIpE5HT
w4eU3vqkIb/euG03/42buBABStngDFTs+LctkFDzI62z1OZ6DZO59GXnVHgJMRIbTJAhvVAXBOdx
xDrwB941SNaTKRj/ddtqjruRIqhPjm5JfEVn1d+OlYS20bxu/jf0F9PkFqIH/v43DXroLlyc9qJY
4LGT0h+TeD/PITQ9Z2VEps0EAx9d38a56+67fKixFSftJQWiuUfz2u7nuJvmd7WgjQKj2lqQxcwd
sc/A2rOiItZ1Xaz+wYH+sB/LK9uE2J+WKGvuuSpeaqzk7R6cJ0BiUIK9h7dds8MbkdmMQVVKv+/j
fNEqRd0TL4CC6+yGSR5xlSZy4wT6oYWzzy6tppgU3gplWETC+PbGnxe2uc1Z2+089rO8KMRWdRFg
yN/cE3/siLLauBi+STHIQoVrx96WUZpssph86x2lqqNpK+AY6Ni0+TaA1w43p7BRUj8YOQcYqY86
BdnL+uZRIeFESdRsET9YS+pc3HoquJAhufzqRhLidq6W0cK0fG4PQ2BxPtijXppmjh8tn3sssird
2L7rdnrVZvB/Y4LQfwujQb7XlSdQXuxHeDxflTfpgxfsgK5ol1ZMbAC9CWGW6USALA6y720fySYP
VDqsQCBO1ub1GmfH5TDO+M9rebHPg6nUeB6XNoouvIwqPflNsg9nnCMQSanJWnnxnbg3lxhFwVqs
bZ1EZw6C1urHvrEsl0sYXhvCqNxX/jBvuVcMrN5vLVUWEcLgeH5JHsvRnGUar9nZdt4hv23V3v4M
u5BXt52W6lefZisIhgmDd+gedFwdtmHflQUwPJlaR+9LzQlJPrPgwRUztPDKU5heVjC3pqiaZf7U
ZLaIsoUbegQR7JHVxCp5xhpgQdyQRnt3hl03vEl+U7m5G0wteqNpc0fMAusYZFy4489mMhkByLH8
RDUcDg+hdVvEy4LLB3+fBuKupwaMLXJbyU3bzCf7rqJ5am6Qbk3MADvI9Y8tuZIWTNrb11jP9o+H
FkdgNpmysxImN39A0HXtfTAqGn4Vx2v4JbBqXd80ekmi33p/DS9LQ3258x0g3kt9rMFWzmuwo5nx
teAEtWKx6YCUzC2Jy+o71rw8oo4Ty3fBLdsfjfL6q5Ph5FwQ/jq1vJFNndx0BruAspl3s77Io3LD
qzor2G82NLHjpZL7/u1Qu2CfXiSmMAqGPiuJbYQ7qh2yAPO0ackKkJL1FjGHtusNQqZNl84+u8+c
GIGWTc284CvKvtucBevgv2lPDeSUTSCjl5pH729P9HGdB745fFDM3cy3iP74EhgkZL6OoxXnoFFe
U8ZGhb/YL5AMAKJZ8bJNStPBt52etKWEAm45tyET/sjSX5vTBgjbPfREr7w0uh/6cp4yzz31ybZM
b8lcjSQqzQEsStDDm924ngo1zkLC/aMqjXAHMX50IKnS+59VOQduCnO7qRuUQkQmJFFUpUCOOyUh
8fvoyWUe1h/DvIGxbAH0XKHdlQviYXSaCYXXErfnJuz+i7Iz25ETidLwCw0SRAABt5lJbrWXy3bZ
N6hcttl3gu3p56NHGrXTpSq1WuobyyaBIOKc//wL3rI+nnu488m6/jIKnK737di245E9KZMB/yeo
baSFI2TUtVjPXVP0I3rUZHm24jQsDzj84n0Gbc/ug5CFCuwL0/5zmkemumncMIKrEPWkp09xD4Zu
+oZ7ng1dAxbFqsmZ4bRrhYopprN1lANhJEJ4DrgamSGMJAYw5anMfVzdhtKLph3ctziGZlIDYw11
1JMUV3ugg1aljC9zWdBJ8bi+mYbXAXnVyMiY7DP+3U1DzJgIrqUJCYId2tiQab6I3aJz1R7JovNe
lo7MTEzQ62KgjosyCo0kbp6GIfHJuo4n65fbxW4YtODfD+nSQTLiqIxRVtTKXceThQ6QZbtISqbY
3jFPdJ4a6DRugKQh/IUXIdyc1UTnfnFFkR78sDDVme1zyHaU21JwRNQNHbGzmHCI6OfjfUTZ6B0c
Xvxvk+fVUN/2ikhKiMr5S9filL+h5GAmvUlUKY6MBaIzynhDn9C6+dnKg1nqrVsQ8rMTQJDNY+WC
pm9E6QHydalnTVfsm+m4dfzaC7xVO7bpmShYRwfj1uJAYxSj9ouyOD/DXM4mSJlOhzBdgbTtWeFl
dmNBMC34AkE5AgT74bls5/Ym7nn9+8XV5ieGZ8MjESf+d1GS8g4rjtPRBJ82WTwQFc3fSesb2aZn
sBnvGASRwpf5E8MNUPgcRtgEEK6bpH1Uo22Ou5CHjaRTl7W36SHOjRCXu1EEoO4ZQz8rEfDHweiT
q4xMkxa5nNVHDPLBtZ5VKSvjOpEUAju/YQy8tYmgHrciFsbyAGcD5K1vQt/djbnp3ORwwOLHucLb
KN2QptjpLayU5CbvJ6u8k8vYMuTr5tg/SCNJVif9zno00WFizmckYnogRTtCPGzW/a+p6tPxagID
ru4oSebV08ALqYdLszIPjF4pR2y3b8Q9yFTVB2QGwcppOi/9WnVjZm9kKJz2aQH/pZzKIrBhivDJ
+Go1jTFcz7nFdG5BXOLcAn/lw540Acf+bFT5InfQuiagYzeR3tqljGg3IC3Fu47CNtlkY9obPKba
v09p0ICvGYyaRwjN/jcJ+zvd99pm3fh+PkFllHJ+1YM/cwZmDaPnCCYNiyrso99G3frDI9RxBq82
Y9X23o69GRYpYNF4v0g9fIdQm7VQWmHubZphcYuD3UOGCqLeNzpcneeu21aTGu6JfBYDhWxYfesp
hCL0J5Xxba4NisXcEaiafFkM45OHDqR/dQGFoZLbY484plrq6dNCcIh53wMYQZkQ2rabYzIOHFAR
jLgHoWbbBgdx/K+llZsvjd+qLxKmvl77vOZbEeWp/4msXsjjYiFO93o06yi/nxa5IlZe4jUHAe0W
jq/ktNrWgmHvw5KALF23bdP411atmC/Y/ZB9ctCZurdGr0V6oAIKRSAyBimnCBKbAc5lhC2drRsl
03XqgEcFo3aHV5+jdth2cV2zVXeVWe4Lzm008pbVgf3j/3aXwkksNm5Sa+gXJZ3w/QyAVJFqV5Xh
hkqj6Pd2veTDBlpsizumw9gf5uTqZkDfNVC11Ivg3VOMYXtqk9y7Ve1cAYVVQsttxHPHuko3Y0V1
4Xr11mTDXUtYdIO7amb2DbAPh/Ic8gn62zkBw9xmTeFV1C91U26xQeYXen5ttr+XKZUiXvnReg7a
NQdwawGLf0uyMR83aEClCLSKlX3TtaSx7uwO8+YbfC2gUNe+qLunHIx22c9klKyr0QeUQ5mR5tvF
7cp8b0NVmaFi0t2kOHnAieK85hAcXOfZqgGatlS6VnEgRbdur8YhS56sti667dCls7EjQ8pmGh5K
OMs2+PXdQgKHsfccWcigrKOoPo9Wk8ZXtlcPVKpygKPJo6H+LJNxvi0xTcDiq8kr3FWntEppOruy
o/T2Z3JmRZo/o3hWRxxD9WMjY+hDU1PXL6Oj8t/MIr0n0mmAxLUIod8vYrkRppPd5Sif78ey6ttg
YlIBw1PP4jGnEGbmzbj70R44hJhpYoFEbTS2/TYkoPhzZ+pu2I9lJ/1rYEpL7bRHbiRfQ8NRCgTA
aNwaSXWoqEK/Fd4wIJaYW+hwc+R4v6PJXxPNki6bthDjuvrox438XRjQWwM3h1RBI+mJBOvcJq1d
5tHZ9EMjAfg6dZwR60zb7fb20mTmnTWzz28ZY4j2JBMdLocMyjqZoBoRhJgL78lSvdve1ZD0eiAr
ZY3gLF5Y3Wny8Ypt5w3Y2A2T57zESZaqA1AH07Iq6pKzVLOPqAEH+/zIod5DPVWRGShHtUUApxXy
XIcG82qhspxh2mEweC4s33qo+q46hmUFoUk0ITc1J2NIIVOZ9tlTBbusbKvu21AYwtyrOGV/p29n
k+VH0iRlSe42LxYHyucpdrt2G2OPIwPTiaV3LBIK/AA1lF1T5ZQEdeowqhS6lxpmWeqOxeuUe/rr
PBuNPhvKHE8Z8cP2o9cv3mwzWE6Wn2Y9IuuxS8EoYMRL7FsLO9+5Wti4dhDM0xJVbt34+0UTJBeD
3U5xsbcMIsCRMIz6PjaM8ieOH/TDs2m236skT6s9VC34yukwAO1XZV051Oel+TVhYhE/ocMZP9Oh
oKmbvNnfzQvnJqwJaaKuaTmHZ0r1H7ndjtPOqDQbWeut9CxTetCfC1rM2xTO5WdMBRi32U3cvCq4
av3Gy/z6SsmqsgMv1IA53ZIlV0AfrB8cb6du68XC+T5ZUfplTrxEbToGJvGmnaF5oL1OlmFj53EC
D2sdHl57ZM9MgRV21JWqt2CKI7qGyjFKQ4CgdDPuXz1OGk/2UkTMLeBJvCqN2vmkhnFBR20ubrtX
AqL4NjQn2RwkZVq4zvX9ZDswyAgaI6b6wsG+ek34EONzXyJbA0wUIt8Zo2SD1UZltxzMlLTXRcFI
AyZ/A7cERiEE+lLQEAR55xldUPvRdItz0uj+WHiS+KxQMZpXtbILVFKpFsM+TnwtA3eUc3bM1WQ3
PC+HPSJf8h7FzxBPyY62Bv/6zUQh2ZF5wiwEkL6uvuO9heiLVyGTHbPRlXBUm/4Ps4Z5tYE5nie3
i9nlTWC4HtwuKhLb5uHaJXtz2Qyh3reIZbqjZwC6M8pdYM22vQXG3MF97XYkilQ+jJsZim9C+Y1w
LyJGLMDRW0BtifvbTI31jVJ9F+1U3Efq2pWz9UNOeBczWR1G+wCwNM2HLvHH+iXrVCe2yQBH/ryy
xeodsRhgIEB83rBzjQiVF6WF5x07a0zTm6Wxqlea4/mR/SxLDihpkhujc3V9GKcoca4giftP2FMl
r2WvZ0zOYDnb0ILLlvivqkxiWkosvDeFGjiaYVWVCV0JtNMtYgPkSIxvI0CmijZxj2MacX5NIjma
IeI5y2FMh96+R1hlJftQ9Ok1NsxLH3SUutltR4exL7XEd8s3mpbdMjHa34T42OkZ4uHw7NthcmvT
aUw76Ij9r8g11XMtkV3dev7YVselNfsHlU8y+2aCQCyfl2gYi6PXz1HPGkVFsitVM/iUCJnqTmmk
OFvY/KzPk4Xr7Ta3c3Y5in22XU5Aja8oXVOHG61V2gdj1LaxQ6tQPgJgJ78rYzBea2h89HWaaSLU
QV28GEVJhagssguOzIzchBTUPKN8Sqc4EEm6jrw8mUBQopq9bkEUyl1jQtNF2y4zO8gsZTig9ov6
UU4xwztrQClE9dJky24qUZkGuUrgEw7YsMmja8AgOaR6Ed+UhlFF+m6m84PpqvCHO/JTWx1qHI+Y
x92hGoFqpSdoMasbDlyevijn/uSAfe8zd54aGA+spQJBXNl+jdPBEIx5VgfCVjrjdGjAPhs2hcJ7
QUMsH6BXiB/s6oO7cqmyaA/Y2MSfrNjUNdx+zuj+Ic7GigkOLNMwSItpHjl+nCQ7WiIS1NnuTHMJ
zb2sdgbw+HPVxLY+yJlWi5lWVBU3sSBEBW1fWOl7M3bqbjc083CdDVkJ3xRyJK2TZBJ4g/CiMqHF
JgvD/0LWJEvafaKno2EBb29AWK2jqHPXhOc1oe5BtNGlOwyByisnLRv7jsyJuN27xgrDdIOf3POD
yu/wjHk+m4U5GfXabMVACqWI6k8ynBh66GXoofliaY8qZqzm7kw8ql8EvglDLUNvBxcfs3LvwB5n
DkcjhsAKOcLv2B0By58gqM/Uz04jopuo1WV/OxJiqtFBqgX2gokcgtFFj+al00jtD2D6oXrkR5Xg
t0h3wu0YmvJzWDHY3dZWQrur4tgPIeOVbMZ+DGVwNjWy8wH6wHUoDEftS0QPV1nGon9QJs5JR/p0
CPr0WJDo3MYywuc8mzR4aFmNvx2ICMuJtqudDgZjXnmGLk+h6ZaZ3EN1z1lIaZLd6MoaYafCkX9C
PQX7i3Va5Y8Un/4rlMcM3bCKdLNF0iXoWDEIjZ/cJo5e4BmpeV9j5enQSZDNh2LLVmLfFP+0nTjl
EbqOttZ7FWPdjhv4tOkNGFGbnEl6KAb8uLLu9yRiUG7AIHj/DaaBLKCm5G0nFO7L3nR0vZwrPuVo
l9tJcp9ERYpCQ/Epf+F0LtECwAyIbmLY0t4ZYnkidzpDjgpZkjHuLpz75qrIZRpuQfC8rw2mU9kB
7SCVjC6ytD6p1srisyWSinRNgiEQ6DBiwj0zAg/cRCFz722b2139dawyvjIhUkwtsUsjBsEpzb4P
QLu9/A6iLm777jSjTplFHd0RHVdx6g75FDAEsMOgSEcg7tqQ3ucygt/Enc5jeMNHBsVibeY+mZFt
6WO+eFQuofLYIlwHoZKL2NfbdVbH0e/LunKv9aSQHShgADZfa1Q3Y+Yuz0nrwJfrAOX9bSFDpm5+
ZtLTiHSY7wuuw1NBqZDwARMgzANRZbI1oQ84gSR5YwwKiS4wKC0bhKKKwPU2uoVptXUjYWcH6DiZ
txeJV9iHyWBYiidX2R5ML4Fe23SzTI62Gyak/yaxXPljTnrX92NYwXHL3PpuKdqkfOD7rdxTaBnj
dEJIAVyc2/ouVihpt1UdDxBGeYjU4thXCbO29A0OQZN39uu2vI1mBO0nf8Z1BPoL4cZMuGcP9kuY
/l5QurYnxpu0T0BSfmLeF4bj1Rss1jKb1ZYu+a7oY6fatYxRf3QFo/xAdUbVbhtydNEG5Uv00KEL
mF6aXjIjS6jYsiCEHOIe6oFp17EeWkXlSDzCb8kRicZDkc+0M12RlodB28N431tV5iLuy+cvasTH
n0uQCY1gQbZXXjVF5sHs4b1u9BIxnsDygY29jNArgkM1nDxFBhVmM2WuxQ8NU+YegHM5dGXTcH/6
sYrabSSmONl67dxYQYGl9Wny2T63sC2xOXUW4bacX1Pbfe6GaHGZU5GuVFE0UVq3kZ4/d1noPUSM
eCxKByj9O5Oo8XRrQUyC71zFyJ5L7JtRdeRON26cUDUvjEIY2/ulL+lh7RiqIQ8nAbOgLsyOkMmt
LBBSLUA1rrYTpmCIigPscyK1t1rA/9MMlQbQqoR+SgmWmR1gIPS6XaPGxNimWcfZFuL8aJ+I6268
ozMV3k9mDoixgIPSKJBTM8lgqYr5M18x40TEmPPGs+bKOsgSL1oMFQb7qYF/WF1X/jj356hxhi98
4GtC36CjoPCr6qfs5fwbum6CgqwxZjhhHsWzq2F8cmh46J/qFLzd9KueiTeiOv9gTN3SbqcoDJeg
lZL+ieV+X8GR+s0Q3d/BAVy1SCDT7fMyD0vKj3OphUfaDaQlQ9TcMaRqKA8nOC8nKvfRoy5vW29T
hQu7nvSxeNgivSmrgBAPB/5Lw260m2Js4TcUtfPXwXf6T7Kxum9ToeZjjk1Rcm7Aqa8UTmmriHVE
fJMTpAKPV+H/D6YVptcNHLhnEbdeSWlZWTU0bDZulrxqpgBPqxBEk7gVdfRGw8t2s4yRBvkjzhux
B9nhUEP0w9LBaDwYCV5U3hMU1nzD7jZ+TObM+GbpksFOoThNrvHGymUAUDk4W4jv3rVKJ4QkJO7Y
EKFMQv1kpiBIFKEYj+sQlNEepHtwdRh2N5091T9M4o/HQE82RgQYKqAZV14VuYeJ/A4fRBDK0WM/
uz4NHmcPsefK/9LBxUvQzYTaxWYodJ4c2MwpIxoxPaliab66dkbslLSq+KVn15uCHPz5R2PA+NpA
Mo6mA6705gtLAudQ2hSTvkiN0x0GE/bqmLc4NjkibZYFna+77p6clxZStVysV7dZSroR5nDlrlK4
ae+iRdWfEtx/ZNDUOrpPsJD6yWGu3J2h81nQSFsSZm2Z5z9KJnUTFPRG0dcsow3LTmaMtNqhgk60
SIr5pUazCjfWy5yjEjRn2xjePeCRwIN547b4U2yFFTPRsKfIx6Miwc6oZ0CjD1lUDSHH/Og+e6Y1
om+RhXMXqYheyEp9+TyESoiDrtT0kCZ5lF+5EFd+u2pInjuj5lsu+Lb+gUgXvcPxrlBbrJHiL6qq
0uHYJAt6DRUp/2j4Uoy36MPI+Rr8ScOnFImcz54L65TicQANqTIyTDdZP7nf5nGCJjBpvw8PGWPp
KwvRXrKvSU8xKY26FTZGEGkfFmOZr3XTj/okkOD5OzejaUVxOPrqiilpV/ARNvwKQ1cA0eg004wZ
KJ4SO8fq0/q2jEIsLli95ueM3aI8QNki68mQ2dw9Zq5O77NuXl4t1A6nyUJVuc7JZ+SIQ9VEe1h5
zoI4yQOw9kPXF1u7pgo4lW5jm1BRDDzn7CTOooODNwNDeceuot1kU18eQORj6/vUTeNTZQ9Gt0fU
6N4sfVS0BxdLiG+JprMAXq2LRwid5bgZHR4cywCngi0nJm4bY+guj1WunXkDkDDD3m0NfNgiy4XN
oo2Zloduf46OERhlIMyJCX+aFJZN4TI0P3vh0ST0UAv6TT+6k023s4QPhS6ksZcICF7NPJfuyR6F
/KWX2imAVlzzPlyyAsp95ennNUIasgjCf0oFu/Sd8wLRkqh3XEPuSryroDIzTNLnuR6cZY/YvLz3
AMA5NXAgfRkR0AOae0734rtFbJw08NqnBn1CukESndz2sIhTZkC1fW8BhbPKZsksQMxVEt6gP0zQ
eWatf9dZeT4d0GUSwivWiQwMmuaTYfUAU2Yp/Dhw+rzh8zHaXt/5YzRFwTzmRIl1OL9XR7YnKi6/
sAj0ZTnmRAdNXpaznhReIkkJdySOmI6xE/WePNTCduDv/IMQFasyFGyDY2o7o+++cqppYMUVsJgo
nGImMXi4aKiBFjOrH1kb+3cpxxvuMBwk313kXe05icNIBMakwB8AJEYZKDxGkh3SW/UowsWC8i7r
uCCuolX3fdywy3eaIs8oGtSxWOLA2wO4YCC3YZ4Qyd2ShTX4mqjV3mQuBcepjKWz1cxewB9Ns3qk
SKOQGyvTQurWsU0dFkfOd7nFHroZZsZoo5Mmawndgjcvg5uCjFVJvE0meMCbISRM6UrWZt6tchRK
yR/0NErhCOKIO54zZ4njmCSGoaefH2z8uL6GVdNhvhBLePhLwg6yx7Wrb88mHcxjNKoMGb5TJ1CE
EFQNmyqFjn4D7AAQFlWd/SX0svC+j5bwxmRSE17ZlbuoLZ4bxhj4/mgVm2W23Pmqjmz806beLH6T
Plh/M2Idfpkhjy6nDEeu3ww/EgLNSigQG1DFAVfwJgYbs0K/uMYemk1X2kP8Az+jWB0wlSMscZ7z
2aX9wRbhZKi6uQvjxgKBd2m8Aqdl1MdriEt0TI4byqMyINGjx3cX2Ixt0zKDqDxrZ5dFs80IG3SO
jMUYVcCOScOdvSgP8hpMZ7I3slyXj2ge9P2c6uFBFlXHNg2hvYONH09fW3vtT9CPDGe8GKCNeVmh
xiv2uND8xGpESOHOshygrDmOFUQhYAlCUPhrGxrT1Xjf7Mer0JvgSjqGg1smw7ti63qRZUabjIil
Xw0T9pWyhtJ4A2g/fNOWBwOcPqV9jPsayj5uOFcVLCknCGdGcPg2RejRQhklP6NGW9MOyjjWL6tn
htgsUD7CvQPu0mMYIP2vTijiL1i1V5+yKeHDSeyyP85uZZqMYWL7CoFOJDYpiwbrf+qdNHAyiavE
nJj+ofJTec1Uti9J4wbmvit1DicHoNp56n1v6Da1li0fAvSfEDgh4sS0KR+72yVMGn8TYVblbDur
XFXcEXVNYERW+ux2abPsGwYt+p6fOj22HE4Y8xuND4LqOrIPFuQG8Ck5u1wel8OEs7CX7guWT0x/
8tyrXzt/UO3GilyPoyLXKDcgccAZsdseJmC0hiNsUxkWyaE1J5g+mOIQ3QEaJLtbsfjJE1C/69yy
EHM8Q4Wrw8BqHM40wH9G55GGbQ1o6TRRYGYjjjD81aEJsD/GtyBVC1Z46Bkx+efZorkCPgJ4xdpB
pbt2GPt032FpG9NgxcOtEIO5mgh48c2ySMP7FIX2/FSsHyPwREqXW1e++2TCAMHewKmzq6j1conD
jt89Dww9p0OBxv624EAgTq0kFjZi7FRxNOjxe4819C8cE+xr2yhsrI2UF3rbyIZEfUbJZuLgXFfT
CXci59y2RC5uELbAiliorFiv9PnOdwtA9KsFQ5OyCc4RgCbyTfXJFbmsg6EdXJxuOJC3HSKjE0YU
Q3Pgz+Js040T4ptcuLW5kyiLir1n6/l7rkaQ7WWI/Wgn6ICL74CyXoDEd4V0ZEvdTHtnyCOEQn0e
5ACOZHiNQ12iHP+F6ZnIEeFb8Xo+4A6NXiIf5RNObOanqRP5q8E6+dYVU3UT29G8ykZCdlAnnMtX
hPrmqlC2gMt8TOx+xYVBmB3zF3fazJxfVz4rfb7K7SK/N7I0c7YLvOB04yioBs84Y0So3cghRp2G
PTO4/UKnyDnDsHnXT/X4OKXp0j9WjOvQTflt/6UAk4QaSg7sMwyL0TtAH5MNLKCSnZJQSOVsmobG
8zialdF9ZzBullsxJk19Da5RnSvqq+XQQosRQWxGBpIGKFyY9BRT/EAdIr5bUUj1WS7QRuBs93Dg
FjNteux0SH7YNMyVKmBlWaeHZfFnFGVlTvFcu6bPmotLmzKZDXDaF7Rw7AJVZ9V30FyzW8Q0bXo9
1rkDFcgsIF1lkSxhC6d2FDhgyTUl5LDOQRtcGB9wQUO67liJV55gybhyCy8rfMGBK0rva+206Z4o
DFEGrfBHSJmeaG4JcG6ajZWY/GqENkKchQf9G5a2lx9yq8jjMwBpRd1GPNEAK6ubzefeq42fdOMl
T3es1MPsFjbUyzlt3Q22kTr51ED92stomnWQi4mOfxFDBwFWhtUeVl16b+F0hFVUVdXLbdI0kthZ
pDYEwMG+jYrb/4EZ6Bp90o8n1xviM/actboZRBL6m0XNk7X7HxHK1oYUW5yWcCApyyrKusRyxy7z
YMQVeNrDQjcr/qkFUkKV1vOxbudSBbnmxJo1Lw7hRDZ+4O75hpGoS4GDvSburvQo65//O/3FsmcG
PbU+YRhtbi2nkvBC4O8K+syPzKFXo80LI05MQsBYXawo+e/C8zJd3UJR9OiTxiZhF2J6FCSu8G5n
zGG2IETquxEu9BM+dSAzbbhnFdU4QsBUfuC++ZZRpJJExzMWUsQyXViCGixp4DJTnzq19HuNHyY2
2clweN908w0PTFdhDucJuaY6yAvTTSMCxp1pQ046bD/xAqOvEob5Ols0TuAHNFFNjiD7/Ytabz5l
DPAt+MyEB11mmpRIIMcQ0PE0DoN1D43BO9jCMrY2A5k9VRfORfBrgqJzl109Zs2GcFN/W4/VR6G8
by0tbLv+/4esnqT/Wlq4LbWqdXnIQ1HgvgfNyvOs5Aq56HD9/j2/+TqhaxAItRq7/+Xw6k5uruxW
n1zmxwfpSefWxTbuA8/qN6+ibMXTkhJi28XrHOCnaAuG6EmQzgo6ZTvHamyd4P17eXPR/OsqF87Y
so9cWFiTPtWIok8kVESBx3ToK05c5TltIVJS8w0ffA9vvCoif0xCTC1TkSt8cWsEyPsAjbY+KfwQ
A6ee+1udjSHmbcj+3r+/N54iXFBYNS50JdzqLwzQNWZL8EFSfSKoTqCf7V1vD1WS4fl/vY5gNZiS
9BsLK9rLzSYu2c4hsbD60k7eVouAKrpM0Qdr4m9fXa5CGSlthUbyL8dZzBrhhTusvBC7xb1XNeJz
6E/GdF6SVJzAAUPxQTT7+v7/3ETJoyJSkr1LYSB/udYFUScKP6LuRImgv8QObYaR5lkwlW6EpfLq
9Z+5Fe5voRAfGN/+kx9wcW2Fd7Dv4jlue8TiXHzRTF0QgiXLqR8M1zplEH2xXrINnwa4LkV1GhS8
w1OrqceOTAXchjbFcs5ao07YZ6bf0FeFaIqZ0ePb4uRqLrZIIkLnWCKnhURQ4APKpNXzo3OhHKbw
NfTuTY4kvwiIg4IhW+B5AlMwX+wn1S6y/mD7/Ht54nLNwWDDmLHJrrmImrf8vEqSRMyn2MvcJ4yi
4DEssfnw/uL8+3tbr7KuF3ZowpEuvrc2MzKbmcbMqAqbgdgYe8SFsTiN9dId3r/Umzfku77n21go
Ysv05zszkaouXqS4FHnZQWaDzK7UwQ++6rduiJALEuSka7sA7X9eBQMpv219m5BByETbuXOwPlho
6tAsfJQ2+MYHALJpgq3S9Simcn9eCm5ziW7Rm04RDVK1yYsRfyg9rpZGGBiK+Bqb1fhl9DW0W5Eb
c/zBxrL++xcfgcflLVshWWUucLGBgaamhbab6QRcYgAhFsxrqxGaHojDVdOY6c6V1Uch5G88Xw8E
0CGpjG2G5OY/b7oO6yRVfTufUiMh0sMd80C1egwktjf//VVyqTUnwSbBgyDJPy8VuSkm8hlrM7Wn
Z1tMGnUXs15X2sUHV3rzSf7rSheLpm8MLGR0MZ96itBHuFvubelXM9IYMZwaXE6YyXru/v3v4c2L
+kwTJUE6JhXHn7eHHo4G2kPQ0UHe+MEXE70WNc2LVwrrprC0eJmZvP54/6JvvT6bM8/modqeeekX
jmwtYqiTjacIjcu5KdBYGTaKByDq9oOH+talPFfYcPF8S+BI+Of94T1NizrW02m0MQUf7QbxUTL8
0tPof3ASvfEkIU+YDmMPzgIyqP68UjPbVTlY7nhKu6G/x0VU7mfCQz4z2m2uvTCCvpiYr+8/yDev
SVQQmjPOQJiZf14zmUEUrXU8OkALLpj6dvlVjsX8LpkwTsIjwMT+Z4ZNbh/fv/DfB720LM4Dj7xs
dw34+PPCcOHKDF+khkPPiZFPM2zPycD4WRW6+iUxKYk+eI9/79tc0DYdzlmCPtzLLJ+WD2+MRdfg
ZW909Ix4yRVZ0n3wDt++CiUtxbNg775YLVZX4u449c2pqCboIz60/Qc/dcUHN/P3ouRmyKL1OFrF
36/NAjq1h7BvT+2InxnsnW45uOCJ4y7Gvfj3+6/qjYu56+lNKheWvo538aqYbs2qSeL+hOGOcdUT
P7iPp7C4nc36o8CldYn/eRZILDiphlxrDVW4TObyR8dhoBB2p7rumv4nfs10UULP+S0GhbCmB4aP
wxmRT3hPglFOp2tx1L9/u2+8QkyQ+Pw42wmDu2xLcIBcwgxI9eSEsb42ew3dBb3Rl/ev8tZDpVrx
6ebID3IuTz0vWSripSp9igsR78OleEG5WwTKhm38/pXe+NLWb5uwb0XzKi7vh+HCGFuTak9uupgH
PXlRCoaNGTQz50EfsFzt/3vkND0hQb4mLRBH3+WZUFeEKUisCU5ma0z3nAa4CrmLfyUQ5u7fv7t/
CsiLJcMBzrnDJ73yV9cd7l9dMUq/GB4Mpkg22s/ivAbWtUzMkedsUFXY585pq19IY8cXwghEwD5o
Pglsvj/Yz954nywYMlH4CdRtlycSzOZJNGLlLcDpfcK7ljGll3TGcS6g179/z2+8UV9iOMx2RioS
x+Cft6xUkbs6SfQpgd11ZYy18zlsdIHgrwMowgaSjJjdf72kDYGcrdOGoEKQ0MUeAFOnLPMk7U5E
TODk4LgBs9duZ2J7vi1HFOvvX+7vb5DLEcJIuIrJGFFdVDLLCNwV9157iq1YnzC8qA4G9/rBVf5+
Z1yFsncNLDPB6i6eYw6v2A7HsD0lvb/cYrfjHfLIh1y9Wr28f0OXl+JNmcoFq+PkcUnNujgXjMbG
uV8bDNDboTl3lexgqqpqHznJfy1Y/rkUH7v08Bz0/4psZAADi6zNzRNJIuWRouUZ4eC4qrKiD57f
5Vu6vNK6Tv/16VkYOGRZXxFQEdfjftShu7MN7Dvef3SXZ8J6FSQ0Jm26Rdd12Z8M6WxxUmjrZFGN
4LjquF+k9NWJml0FQ2+lAa6Q/g2ZKV0w4XH4wcf2xk2S1CX5ti3qFFqxP28yIyqZ7CIsIwWki3Np
ePqYrGKD92/y8pPmJimHFIQXhI4eQM6fV8HMy7UTdpZTmTlo0wt0qAk2nuTIJLC6iYP5j8k+6/X+
r0YRrElkOH9eTy8G1VBomCcGg+awLZYsfW5bhR/d+/f1xrrnyVEHebBkzL9OggG2z2yUrkC9QoYr
qul0wWOpB8hFY4O/wQeXe+NlwTzlAQKH+cjBLg4Dp2rgjaM/oG12ECE1aXrNy1Wn929Krk/n32cO
T4+NnrZDmIogvMuNQ/RuSjMLC48vvvO/JFUZA3DYVffU1AYcMI90twRMJYr3pd3NpF80QnDcLrhk
wl8dxNaIEgvDE0+rZB/5ZntkbVvdtvV8GM7N8r+kndeS3EaQRb8IEfDmtd00xpBjyKF5QQxJEd4X
XH39HvBl2RhEI7irFymkEKsBlMnKvHluNOGCwLZKWzr1vKeyKYRyAKhjP0q0OqRuMsUwT/aQxt43
wMwTNJRK79Ff00+gUxTD6OR2DNS020OQKaI9Lj0q2nEUn9PG+bv2gV2c2jSVmodDwuJyIo2hDncG
aqkfqW7iS/oNd4mSlSQTaDa7/tpX1ghpU147Vu4rqaQkAWQBT16CzYr6Lw4ONj7taMOhM7vqv3Hq
v18fbj5jFh/ZoHRgsFDm/MjywuA2Q1dIleGw6YMrJMP8N0aT7ucQp4o98Fv9I2wPnJ9z/Equj/wn
+Hs3tMVVhRsLadDlaZtnYdLWNXIrcruhdVcVZvwVPYT33CuuNXutujDtoi78KDul/qrnXX1C129/
qoNS/zJAQvjYkzI8Xv9VK1/6T/4XhTov5V26Ph81LYxTExtUGrTPYSPaW7gf5WcUdMnGC1gfitIW
1Vd7zutdTirPlKAMFJsvLVSYkWWDWseKi4dSQWDyf3iqOUuvkwRif18czHmv1/iqc1oCMqF3CUi2
OGRKFD3TcS4er4+1MoGN+f5kk+I2MZpePFY9EYIkrSt99AEyfQ2J7T6PiAkeugwo0E9dn5SNw2t1
RDoZ58yTwd8WI0ZKHodaWkhfGyqHHnuQkqjecHrpQvKwWbjlTL1MJ7Axck4aFlUCorZ397e2Vyqn
TsXkp1GoH0adrse+QkmFPCNHKRr+VD3D/sfI+8+YzEk2YiIeyo+LyRKh48xDiw24cMpnxCH0cyIB
vimHLP5/DjUfP38FPKKkfh327uRL3U3iY4H5wFOeog3aKZmqTxtTc/VlWljLOraBp+EyJgAVbLsR
MhDfawftbgDwf9OZWfZ7Fs+fQ1lVr3Bxq405urb0dLq4TGrYlJWWR9ssyquGjmylRdPRhxHA4I2o
mhgcEj3c15fD2gZL2t5lMNO1neUqT9qGPu/CG2nT1ylShGV9pk1Ro10yhfw1EP1gi4VLKQLcjSzN
1sjzsvn7OwI/TZSp4CFRJu7r3EH95E1ARcfCO5uj1v3qoxZNQWOXxcbQ2trYcw2XxYa1rbs8Vmqr
6inAp3zVvmlKTnIR9Cgap7g/gAlO3D1WI9F4KLgWDXsbibE/0deagOAPvFs4Wq62U2kAiPZuYYYg
rumOhq42jYG7a6y6xaxI6gN90QPcn+P1D7Y2N8gCEfxQlzDfReJ5lAfaBO7MrzM3Ow2e4hxAB2RE
j6q7MffXNi4CClUnjmPfWt6X1B7EszlI6fdNPZ3CMmrP2OWUBzWc5H0UldPN9UdbW2ugAikDEuRb
pHovZwRyYCMMgb/6vRd4+snsjO4BbUsQPvZGqbt+HsxUCS1txfP1gf/Ui5ZnPYoR2g846omUFyPb
IeecCuDCL5VRr2BLxOZb4+EC4wundpsbEx2Ee8KpK42PQ5NG0A1q2l/QWY7W1wFsQvGRrpNUBy0f
084UlObgHqopBhXvghdITy293+q5rPvkcw4JbWblBFVHA0fUhLdo8OXnpO5VNEqTZSMhRb1mfhch
7dh7epLETymkhBfhIhE60D1Tf5qGxEHR7NYjqvwO4t0d1BwD36DrL2ZlBpCthRHmcZoQZS+29TEp
Wpue3ZFQvpsxZpWWKXdJGg3fkdsm2anturg+/fuYmkOKjDw/Kf9l3FXhKRH1QiEDX9Jbf6irYmLa
sTMcEbwGGs2qPUmP/8uYVKBNyzNI6S4CkCYkOzw2jDmZTsBH0BA0C/aGk6WM40uvehsTbj6jFvMN
wQVHpWqQfqeucTnTARQafQCE3g9zvBt2gcDGZm8B7t4SzqwsKZPctMUVybaJCxYf0IMQS+NZPvom
tIcIwoSqKbB9ctxKYbWmYP4jKe+Tdkrerr/RlW3KNEEsEz/zN4rCl08oh6S1VYvang5mHHsIO568
I5Y9Rn/sdUvfKF+uzVPmqGaZGrgb8nGXo5n5CLOWRiq/FrKDbSQAgZqxoo8HR0h4JTYA8419eOUI
oYRhMUW5vJLkWUwZt4xCYUS1RJEEVfNBpHN7sB2lNpLH/M1WlAencIxxX7gi2Diz59mxnD2US+fw
X7PwBF4MDQ2tUFuupz57Sn1m88+OuUCg17hm4uMoa55tbKsORZMoclf1dbPxtte+re1xucaowCB3
t5i9pIBzgnONXUEUTy5WQj6GBz8kLiw31yeRtjaSA0N8zv14xF/zf/8rRkg1qFpFWPNdCZP0j1Fi
kVSl8UApDlB6qIjsPJlXD4bT0RuM50vxvW7r4oxIy31V88JAhUhn4w9WQW3fxuhWhA9amTzS9d+5
spw5rnANMXWiKNJjlz8TjYpwvHyUvhnRu6l3AhJ4SxfyxijzYl18d/pl6K4nr0iWexm1KLqGgyBY
SF/j1M9ugj7vqjtk1+Fthz8Qjcr90Bj01WjJnYMRJ7SnsJDfyOOWuJOOKa0tCOiLG9WJEf07NBT/
alWU3ZCUdQOTE6k7Yg9RDJofvB5aTLhiYvUV5BPtHonnJc4PW2mB2oKEVvU77ofZdHbbGtNl23TS
AZBp7kAJrsTER4rTCgC/YLO+76cp+TGaUfVkxmH4W6/sXByCQQvp3g0wYNtjVopRDaT85taAShce
csWeChxyBv3WUNu8+Hb9Tb6TE3Jdscnea/NNkFrk8hKYAYwFlhBaXKO7WP9JVFAN/3XAfr7QXx21
j6rZmtx5494e7upuhBha8GGiPYm06beDSDzfOIBWJjoZfZYS+TmC0mU1wdUAXGa1ZvpGiep9F1ra
Z2755iPeg+PL9Ydf2Su5E1LvcrmP8ujzxvbXmlK9phjKysJbU2FvAeUmalA6iYPHcCjoG32mzBD9
+4WGNAo5SGQ0DLncLEMZ6zHofwMaRG7bZ8IGLz4NOh40XydTc7aqbfN6WywUF1WQBUBvvukvQ4io
nSguSs3wc4MeboOuhZvGxgIA8nr+Bfn2cMrV6un6a105D5hPJI9tk1qGthQLcXV0elFEJlVtB/0p
oCMda3E3Hx6b2iN6rnvSVKFM72iBDrcEzysbEIb0iB2R7rAle4tvOuSSnnv8FlGlQuim1Ql8Fkj1
f9/mOMhRBlIppZFkqZQbYrxT0qmw/bSzBrwpHWy2I23L735lKbizImiWbFLCX2bFE2F5gUlA5o/g
7w8eLC+s1oRyNEoqh9e/2bu6JfsAd0ALVJXnaby9+b3+tRbQ4dO5i0Wz3/QO3eV2bt2broiPsWLJ
szM5E5niXHw1u944RIqbHCS+JxtvdWU9zooTvhyJW37J4jfY9CDAlEoc36Lt6EuWWAKouRacSnew
vuATHm4VhteeGlGxOef1dMSx7vyL/npqt83simYfe452CwztLdplZEGLpmdVB2pJ+PZN2OOkwwiF
NYwHzBmls7HhrT61S5RPiMiPWS6XdFKnMcpUBzSnZ55SunL3uOXAq0JScCgNJ9m68q8sEU8laa2z
58/67YUGksb3zE6CzvHpeUpcACFeCqnWLA7CxdrEqczZ9tqNnxE+AI5y1RZbe/L9k5U0u56U7wH+
vHsTw6B5vT4J134YeU8THykdSoy6CB60EgT9oCoWa9c1nx1C3J3V9eHG869sibzp/x1lsUNYAJIw
Q4+xu0hBvXLsfceXXv8yDuZbDwD4th2EsRGm/in0LLZhDhoq1lR2aaTxFjMbND0hu8spWzV5p+wq
R+maU1mMFXYoOALvBDYu9OlkQAM+FvAs6FWqAAw96AlM4ftUFf03YK3TGZeboP8WZ4qJ34NeAOCZ
IKUACUGpBWKRdt1w3wxD+hzYA25Gqd7be/Kjc7e8ko2v1HAUHBDDsLVw57Na5xCjWLmJUgGDzcD6
l45DMP5YxjSJFhxwJrGCZzcY0SWVxpxXDJHih4d2gO0AZNcyt0q4qwvSINVHPyoNDqqpXy5IBzgW
HOnWJhVWTt4pSQjebpraUaOzluL5umsb01N22hQ7Z83uJgAMOupXGrKiwL65Ph1Xtt+5tMNspIUE
MfZinXhxp82uL7YvqTQcEzvEHi3RMffycnVjD1g5MhmKzPgsNZ8rhpePnVopbUauzqkVxtGvlB4n
uMUV/oRhMz3Q+DaeOzgEt5T0ra1Qmj95OTNnVQPpMzYFiq+LkXPQn8kkbb+VwN8KS+/35hhv1crW
XiU1UG6JRFnYfi3mP/jFKY1dx/IHOWKWGGo5O1tifAFU+/nfPxo7Gy0NLnIpIsjL58EtA48YI+dk
9vB7TtO4fENyazzEAjnF9aHWNhJyxRhKz8EqhcDLoZQCwmBVMT/y0TFuQ0upP9l5rt/HXLrv9RHc
umM3G7HV2ov0uF2Rn2FxsAVejhkmQNcS3Eh9xwg756gQhOX72OqrI3yVZONysD4Y9wLU2ASt+mIx
mo1X59j3WH6Mmzk7Qznzy7XkDOLJ3FgA74fi2qoSMNKQR3hsLKbhFMdWavZsyp6eybu6mcBVB5Z8
qWS0lcudX9HljJ9vyAamFCR0CTUWQ8F7SNlUdcu36LOnO5pDPgd6eLo+Oez3S1qbtzE0urPw7F3y
zuujINK7xPCH0Kq9m5Gqhf5kdeUQ3WH8XGTY8nnd3TyvfhXYVEAv5lgFFtamn7AwVD95JrrCfZMn
NdgqLdEpm4Nrc8C+4qWG10IrtOaQBMJ9HR2b3nMt0ovfkt6Gl75Cn38KStskQzkGwU87o5dxp1hR
+JlOsTK/d6GhubukI/e4o8lC0fZuH9g/sy61jJsYSOBPx4K1ACVbsf7Dqdf42WDc9xFfVfeHgK5b
7rnC9hN96XqF8WHttDeRV3XOJ3rNSHGlUtb9cztmSXGX4tDwJAtrSE9BX8lfOCg2+TkogfcfpgFJ
EDjNWv800B2PBqlG5btH2VVoJ3JyOL+YWTEYuxBMwM8sDaL+WE6JgBRCwPyQVoqNiV5eC/UWH0aY
gJqaq7vOmXHqmW109sYxvnJZpvDOEe7MF0YyHIsFEQtVxTUhNXyiYBwawVx54Q+1jjgNMajWzIe+
MgZ0FGmCoWVkexk8Tt0ZHjmytC/SrbxmI2L6ExIvJjPCGa6RGpNZc5bXyV70A7RIlcJEHr24uDGD
+UgAksGzHpsHd3LEEX9n0BcJpatSMb1DZEYJyCHDoMakAA8iq/zp+tTX5tew/FEkyunM4i5BAXax
B8u8BCuZlbpvZlOXgg1xleI+LuBxMNu88Isj0bCcxyKGyNICPk/2uadK5ZbeHJHd5lU+JiczzvGo
3Phh8468/GEUlQn0EXmTqlz8MMpf6EynElxVVJY9VLKgSo7ZNNTew+Sp3ZtUvHTa9W3qlntwjip+
ABSy8Fox8RF71XMxqmcF1pNxMHDKrcBCCPFGeX76WMVa/+v6r13Zp3R0Pe6sqib6WN6GLMw9sURt
DIrlufqS4lg67icDkOPGW/HevxQS8CiLkf4ymr04xvqORiw3Ug1fHQrvW9aHGDgg4vxoEKrCtsGu
JgfxPAAgGtsM6FGNlYK2IQx4f5RyuqD6Bz5C+hCtIL/xr3uYQu83mKCaPZl/eOGTutBicx3cCMT4
ELTt5J0zZJEbV4G1V8xBQFUHcbyG/vly2LiC4tQKSfJL9joWvHlyy8VB31ikK2ebbhrIATDYMqhj
L15wkNHJT0+K6VMFwCYeaor3s/Oq8MlEIZ2c/nnWcNEglCQhTe/Zcosiqu/HAii2X1a55U8YgjxJ
kYQbee+VF8fl0SHHS+0VscPikerBLRIIuoZPWBneBiqIG5q56g/Xn2X+UxbLFeUGaj3dI9XLjeDy
8xRSOIEx1INfxEHg/fYG3U4P9BWY0C9bFuBDQc16Y8yVmWjSy0CjMcHB+3p4Ie3RdUrav7TaaL8P
6qxOATeyc8DsHCrYgfdTiZPf9Qc15idZPClGBRbJD/pPSNjNa/Sv+d8a2FbHo9H7fYqlyUOu12jl
QPNTO0HO1DzyenCywmpUzADZkBo3xC/rGFptVM2QeHpzhirCOSTO80Q7hBAVw48j3cWfh1hS55qF
Gg9OVhf4FqRRpX2KQkKeHWL82XM5ZcN9MzBXSb9VHFVvioi08pyyYbQIufTYOQ1ZCig2J7oOnzO3
z+1dVG43Z669e+YUukzSPypf/vItOJFnOGYthJ8kxvQSYOiCUQhgQeQsQj+N5K+xRtHq4fn621+Z
ZnNpDrU+9Tn6buf1+9fLj4oagJuJfl2jieoxC6GfwwVy9rS8uk9sVmJjw513leXHJkdJLZIL7twk
ejkeKbCOABohObaq1tNQaO1PwF3RHmoC4NFGyJ8Ibeo99KdiY56tLFvuluxBFlcH3vRimlmV3lZB
Qw20M1swaEDGbqzQGm+uv09t5YUyAqto3h1ghi0i7Fq6yVBXNj1qcQeyRFiB2p7tRNN9uxrskAlb
pnKHWZGiHDIwRPLOapkTLx0mpOkOR+VA/GpCDAJObHQ9cDO90dH9lMrwWceO2tz4vSvTjt2Sutrc
u/S+oQh7EbyLm4QiHrgHysN29ThlGfD9Xhhpt4ubIPPLUWTe4fp7WhuXLRo9AZJnXV+KSqrEABwD
5N9XSqc6Z52In8ymxBO4T7WPHJMtQNYmfr0+6Mq3+ZMbJ/M3t0cu6/t9P0JUn/sHDVdWEBJV3J3c
3j2OXfka4DHlXx9uZcbh80dxlvNVpSq9WNJNkapmj3Wl37Yd6A+n97BhMKtsS56xFppTg52jTZoM
PDaKy0UlrZpyICaWvoUWWh6G0IjfCjJMM9q3mLBFjhrT1+D39kg10vhFhbeu3/RmbWF8rpvT2/Xn
Xvm2DiGNwWcieEN8ePlzxqBQ4MmqrR9jsYmddxY7TxXz+EZ0enmXghnTj1oWlf+eaJkjRZaFMX/b
d/UemaZqTEmCjsIeEHgQ4J6YpWF77gkLjtcfcSVuBL1M/oO7LYmW5dVj8ibuqnHV+qWMtL0V2tqu
blRvryaxOI1GFdxogSpOMWvpFGGm9+n68CupQo1JRTWJvZQcxVLQkUi07bFeCR90hgwOutOBJCqw
KXiMgVXTpe4AwkKpxGw/GnFmkmVNtPCLGkH+3djRVyI8hxiSCJZ+QdQIi3115JYN6pHOnTHtpoON
RsfemcrYNYe2L5utGvvKEmYHp4OBdYUUbXlMct9FuiVaeruGEsWeiLoz16xu5+GhcwCRX2xce9ee
zmGDJJnB1yZSvpzLEc5sleElwgfUTNN23Rh4CY3FFH7Dk6PVP17/riunI0VZrmccVEyt5WgU9Cso
io2gm6wT+07RgPJbWul3iaacnBFC8Kg51lMNDWpjP7Z0HuTyYCbdMofNPOZco118RuQtSVBmNBDR
4ZeyVHtCdYweulzuSGOolMBoHfkgM3d48ZIII8XSdKcvwL+V4YCGLyDL7rqBfQyldF1I0JWKZZQb
DAD0BtFi8iDrMd5NeChoB2hQVXNshwx4XRsilrlx03KcKeoSImhoBNrv3MN7BqZjODk7J6icF61q
lWwnYZl9CDrN+p06mhKdrJGqgW+QM/lUhgEk4L4pOoQebffiDQAoTh6NGmAAhaUYfLwJc8reGbwe
6p+dIubFjOxg0ZUIXScKht9lBODOp2lPOHt8X6zi0MCaDPaaHeMUt7NyoMv7sI5sa2OavQ8b2K64
k7OdUAdD17EI9xlmmOi8DvyiE6m1070sp0QF0/L3BFNf++mR3eJ9TJrro8PX4zNMjUnZSatVlGNT
mPrjAAHxVSfb9NscyiE/jE6Pg7IclObm+iR9t/fxU5kl3Mw51eYg53JJeLXZAHhqAh+nX7feV5ih
mQe3igEpVET59k6QiHOoFMiRXho7jNTPWkyMs7HvvDtd55/hMlfB02hsPItThsRPailpA5LF8KY9
16PsEWhjtXFLfrff/BnFI0qhOZGq3CI+JuHltLEdK/5UxfjZWYoXPQNFh7dY4ryln0KovRub+8qQ
lDLY5WyiVBggi5UYYnXM6SIC30htDIQbBZx7izMyaPYs9l7A2jmfr3/Rd5ucjSpwbpZFhcg93Vp8
0VYLOlY7HmdN1z0CJe6PwoAxSKdSfr4+0p8SxMU2g76WOGXu8qSBj3r35eSx0jpI6RZS/GG0lQcz
8jJnhtLDZ4vhN4LT1qW2a/WEHi3g4vAz0kSLfwy1k+ADX1TNmxEYIAOFUXv/BTbcXc4aW3uw0sF6
xFN+HHYtUgFtLzVwljugt2p7anpcnW4ngIUYEKPrtv7TWrV09no4YOaqBlXonStrbJ47Yvb4j4Ab
h99Urz5bcRvaO7rqZukTPSPFse9xPt2NQSewPunh4uqjYn7Cz1OJd03lFY9KopAZ0HIhd7Yg5/g8
KwfvChJyaBF70y4fdOTC4olbbYEZapfkkm4yTCJ3xGOSIFitFfTkXurtmhz2DI6XwPT4NzVmpqTE
SBuGRZjeeCK3sqd4UAw878oJwRkNayOOyUaFfgtYM4KqYqi6j7UqGqBEpePc15TaP3coMl+6RLGb
nRIp/UOc1VW4kzk9HXs5Yhhb5p77YhiRHe6owjs4IVXRq0t7EfB3OTrBAexObZ4iEj54eNJmJmmN
lGONFXivjgcvLWH+C95Lv5PhhJdnXQQRrqcRNzvGAdB4MESfdIcODnGGpEp61i4dyywEewjUEcPE
qvimjAncTDMZktfrU/BddErfNYk2F3kVgrZ35bi+oYW5IBvnc5sKjwLPj69Zo6YnNQc+no7WeJpi
TIauD/o+YJtHRTqNIwtiC7pILuc9tIZ04qBBbMFtnFQwbQPaoTZxVNmhCWqwGDCa8D9S0yH5+5LG
4XAHBH/K7twEq4GNV/B+vV/+mHlr/evST66Oj6NQSCP7ER4K6ihHsOT6cVTdYOPBV942UkVSWCBp
uA2Y82b311DQgFlYgz5fP7CPi91Jve2sMsKsKZW4obFQHoQxWBtH1MoDGqTOqA6gd57PnMtR8eAS
cZej0enZNm8CW63hT2Mp2A/h1+sfdmUkumnJB/IXT7mU0cXCxmM06TW/CzHJrYWVPOONqiIXtKKN
oeYffbF1YpPDS4RQgeiWlOD8U/56lRmGzFWvh55f6cqz5LXeakP7CZMfr8U5KNw6FNaG+0OydJiy
AAAWhwJuVCUIscTDwoqwTmLOuCeY0PZeEhjAzKS1/8c3yePR5PlHVAZ2x1sce0PdILhQpedrmCZ9
DnoRVDsHB4ivVSGVrcb8dzHMPBh5IGotnEY0WF2+S5RcoZURDftWGsfBudDxFNxnmHIca93GOVZO
uLft+tyrQ3bJKPvYdrLYyCOvveD5+khjK+pEzVv8BqmDjtVix/HdVpseQlRY2U3fanp91HGquavY
Qjcii/dCah6boGmWUiMcpjV/8djs3nlaVp6PW56N8bbWZvJgGG0AHlt1nP6QxxH4YY1WlF2HXY9x
0EQf/GqLQacFBnnxHei48HMVR0O7s6oWbwzsQMVWQmPef5YzfUZBUJIyZ3H5YvkqruT4Abvm105U
fNLB9/zn9OCu/33CEY1wlSTDTM51EUB6OknuTk89vynq8XuVzzT1AP/6XThE1efrY609ETkRkGPI
9ZFMLBZTaXhDINFGQRfEiY+YuLuLq1jf2GznGbN8b3M7G3QsaDn8cZefl+gOGjJlD/JAQwrVXeY3
WF1VuwBXro3VuraAXKpHtJtT1OEucDkUtm/SzSBe+GDLgbQ7Vm98rTi3n7ouD75kTkX9PsD8h9A1
GA3cTpLS3WrKXFtA1HCAL6HiRie6eKnYg5mZSCbXn6SEvCQTu3Z2WdXCqM4w2AUTgdnYxnOvfEgy
TKxargTmDAu6fO4pI2MtUMv7XGncQwE9/2zAFvCvT5c/Nb/Fl+SGRZzC5oTKVl+8XrPRwPCroetj
6xViR1fKdmiOxBfJSy68WhwTZLPuQWvrVhzcwo6qo9SGrHmkXoXlFNfost4D0Ves703Umo9dkEbO
DulhGEJil2L64BWDHX0IMIT/KkoLmBQWzgK0pueEv3rTzImxlUKeQhmhAVWtUL8xA8XR9l1aUNUu
Ws3IfMC6wasonOSX26Xpi4o7o3sIVGtyz7rZZdZ+aOr+u+pMLRbi5jD8HAQNCRv3wJVJjzfHrHYm
srIonlx+EXXoXboOSs933Ka5wTGgPRU9hiGlAHV0/bO8C2YQrf+h1HBPR864vJkV2RQ1tqJ7/kSs
jQGl4e3aWVGgKbm8sfScKxMQ6I1t6r3MYR6VbmpkF+hWzeWUK6sirXCHYdMWg3LiXl5wHUD+/VLi
wnwbE0qGeBr38mHsa+ujbNP8AW9i5aOw08S3aZmTO0F32HcI7DLauM+tLAcYsOTGkBDTNLecpxxc
FlYf5AJ0xS5/Builn6Zw3OoFXH3vXCcoUVBEfhc8J0brCJz5PIoFuvSppWhIFLLIbO6doAZanCht
+bNOUgyur3/wlV2OUGQ+ILgQICdbHBFUXpqqSfrA76Oe4ownvIMcoYJMgCSx2irVWzFm3lFoIfZH
RbTVwLA2PEkOgksmOE2+i6kt23BKw0TxCC4toMkCt1t4uPk5a7rqNhu17L7x8g7XskE/QabXN4QJ
a8PTFG2hztboHfxTdvgr4KT9Mcm0OiYCdN3mFQmb8dGiMYVXj7lwDF/vUAOe2nGBHPA4VLcQmu9z
Ykx82nOohs60Gt7C5crmeSc3KLLANzFzIRgc2+IxcTNqvIDgdNzddQUXvKSp/0ugrDDxUudbPbt1
JMh4tRvFkMZ4FqkTfQ8CkyAFdEf4OI41SN/r02RtC4J/CS2PFmlWwuI7TU3q4FVA6FrETf191BN8
utwE/REWx+GwccivLLkZ5YaU+k+L0PLkdcJxxLSUa4A+VOAGHWH9tvHz+Xb9kVbOVu5PCPAMGu84
6xbvvoi0TFWUkgMolfbZG3PtczQJcVID3Bb3OM1uJEDXnsogYqEATDXwXfSfGoI2L6yI/CEtghvy
stie4gnWbPYS6kyaxclKaEnw/0dlTevB5aSS+mQZcG5dv9AEPb6ZNtlUTrTO+K64QilfvGDqf1AU
y6MdGUHxpmexqZCPNUH9YEBZYb1axVvIqZUJdPGj5h/910qLw9jRx7J2/axrppOM6+BJx+DsWKuB
3Ahg3mciZlgSgHJOMpqUCC4ux6qNwmnKirrcaAbdzRDF5N3LFA1L6VXnnN1mth41wEOZ8V5EI0mq
rsjSjUm8+sAwUIAykRXhYLv8ERXONim1DiJ8uuEeTBs7YsyVg1v8s7fEqGtDUbsm1Uj/HnHxYg8v
wNBOVs7MKk0R/m5F3x2DdhSv4LA+XV8zK3OYiTuDOlxt3rEX24BmkUmLcUr0W0r6OF2G5bPE6n6j
RrSyMhmDKzlteSvpYelaxURHtevjVyJf1Ugk58ELh8eYVx3uU6/bAvyuHAPcJtjWACPotOIvYlGR
5MIJ1YJCLixcrLnwfPmejVglfo203ENKUXrRm2yy7nnMaOjb915GTvL6q12btSCN6ROYiWIUdxc/
Qktah5bewfGHyBi+hxYV1qahi2Pn9gaeUAFXADzSPaOQFCSa5s4sDHk7UZwyN9aPy8xc7B+zKmtG
FP7B3Cx+yET3sGN26twzSvoTxI2x0xD4HhMtmg55lYknQMHKHnZ9uXEcvy/zc8chUJvLRMSBZIAu
F40D4MMZwtr2Xady5NEcW/NUg8FxMerSjf6+xI8Th3uljs8lvpKfIiRknxLPkR/wMg22lvBKUOZx
Nef6zCYyd1Bc/pqAK1aEUsTy9bxpd1HA99lh6BQd7Nj2TlrVVJg7NPLt+kRYWWMzzmguOIOFJea/
HJWU7ki7PS0OeWd/r2Vd3DlptoVBX9kyEPbRbo5MCa3z8jznWpmpecujibjpbnN1rNVdMXXTD4lI
pz5ef6LVwZBvUX2BL4T47vKJgiSU1EEn8tFJXvqF1xq3VVHLA6ShLdDz2stDZAregqCKes/ikzVq
joOtPdL/hAHA3sorcZpUK91YIavzlKBV5cbCa6RYf/lEo5rjiTglli/NsU6PrlrkOErlWfIc1FqC
rlhqyX0Xl0m6pyco+tBhkWjvinGAX1Oo+fDPCgXWDR25CELn9Ckx5eXv8ZyybbMpZabqZXTXk1gq
d5jBhelB7V2zO1z/nmsvGe0qhiOQEd6nFslVmqN06eJSKO/RcB9U+141s42r6NqsQYlPLzXaUu4I
i2cCjOTiZ88oGCMA4jQAFKUmeB4tdP4Zy8bro0uK88wG9Qfv4fL1dQQ8VgUBxncNKjKZhxO2l4ze
IQgbbWObX3t3TE12UJqYkQ3PT/1XHBTFDUbduk17oqPk+J1F6bGpx2rj3a0cJnPDDToL6gPwmJcp
A49UieuVcwkozr1fYpzMYB9IIQasxqcJtlDptb+IkeyjV+Yyg+dRFunBMAeSWtcny/vDfO7HQYHt
zJnBd0XsNqRi7sYaLU34Yj30adpXbKJ22O+qwsnv9UnAEf/3IUkq0aDDvYr80mLm2O2EZyQhoq9j
hHxW8SJv9tQ9R8hOY347Gt1WNvf9VCU9gL6ej2rNSZrFiUkSvc8NjI99Rev6Q5I34Yl8knUsGsPZ
eLbVoUhIABj40yi2GMoYVSMboNL6mWLnpzJXs7shUDkl20TduLDMr+kyDuCpqPkQTTvEsM5i2yYC
o9Cc0T1tVI1zVAPMVCbRv2nxiBNJQquAE8HIyE3st9Qp0cuNlbI2h3H+QVeP9QnV++U1UE0MJRqN
0vFH0NpoIMLmRe1j7U7tg/ZGq+lslUaDvwxGNsicjSIaPsii2NIqrL1w9jqyYUhW3l8T+6Sp8D0O
HV8FbXWC3zjtTWPKzhoG8xvfdiUPpqEY5utytswapcXmIOmQduKR1CtgB1PsW8r/P7Mkmri0uMqn
DAXDjWLl3kvTjFAD6LDBtB4w873M1OGucY36pov75Nnp0vH39SVlOvMFbTEbZgoby2muYHFvvty4
YMXx6FBbfGwBvf6N8KsynwYrw5vMUAynPpnSFkhAwQjq95KbCAjaSZkmMCnwak5j1NFOuYMtrLbP
SI3cxH6qKqVoq3taA630kYi/jY91zh+PxGks410PXgL84OiW/8FiEOGp1rBXvBdqkej3NWQY65MV
cyPYddY4uLd62YfIhSa1lN8i/DKxLmzNOKUxzpuSIxmwMHlD9FMPh96YOuNGcYxcOwtXE8beqwIb
G28grMFvJ8MoHsXBGEOaoZIdJg8tvJkQw+HeGg900lkcR2bZvWV2lKQnMdieOODR3mr7kC68CRIS
ePQD8S01iRaZ/wTPR+9J3CsemvcWsOwttqqYKseywLQ0tgMMy+3R0B/duKSC0rS1TG5TzLzyvW7E
LbFnVSsuSqOx/4GpF13fsR510UGtO/7PJg6iR0cv6+42jQEqnMOgVnWMMGU73bahN7SvKThk3T44
JMedNzk0Wjijgp3gWBm9Mh1HN57CZFe5msy+IM9wq/sRuk5xNyTWVJ6ajCvBj4FmHWCXo2n3+2LU
zfIYF11q7somHponNasU3LClnL43tVXgpJoG2QuAnEz5oeGn+yEsU0M94GxOsyDdyK1WiV1nh6r5
kE11p+5r0xjv+0bjeKh7Yf1wOt0KHjW7JduN2WL9xbLrPj3oJc3UO01EqLDyStFVEN0B+Cu9KtT+
ZkwD/bWs7Og/zehQadLwP97nNQ6UN3bF9Hm2yiB/o8QBUIlsfRrtejXSvuK2pbQfIYmONExqhaAn
vyqMD1YP23hvSDP51Vl2WL3SVpFNN+Sbh3vhImB/xOXVjI5xaKE5Tfp0anfCssfbPFf64DTIsn91
OO29w6Qrw7MWWBb0ulR5xZdz8vamnCbO4NihAWuKgv/h7Lya20bSNfyLUIUcbgGQFJWsYFu2b1C2
PEZsxG6kX38ezMWpEcUSy7s3s7W1o2Y3OnzhDd8b0jon1PukHONJLqtWhIFRe0Goci9bo0BVzU9B
LzeNbLu1HnqKHOONK3SZhhvJMggtoawlaq1uTcOM++WLB8zvpxx8ZcaBKOhc6OB11E0JScDCojG3
UBcfVf0P/DQE6GpMUn6JQCHqUgZOb4Ut6eh+xXH4Z+5I+UOAR3RCV698vKG1KfiSD5lu0PcqDRWm
o5oftVYjFizwUxnCwKE5F6rOzY29Dfkk2Gv0Y+JAIw2Poa3SY81GzyDHy0V9lAWV4KvSEm3Cj7Tz
u6Jfkt9y8o0uNox2/qLSxc3igB7JgwsZFKtlt58t73E2wERGVp4oZ093PS0BnrSZJDtThv5iDR2k
46py0+amDyYtQfHDld4SWyP6FlGbOSCt6nbDI/a2R349DVmQ4Pk7YS/N3WppT57dCu+Gepv8AkEQ
2Lm/lBXCDINKsjvsjg3361ws5RXBqgCVhKiSzMOumid5M6PAk3zyzDzv7wqn9ZooheR2Q6dcFrsU
DdC7NtDnX2OxUgNDCLkYo8Lo7McWxQb9YfWCNuAqBG7KTVrZr7gnjyXExS6Yry1/sMcDjcjhdqYQ
4IaVXgOoaaBFl2E+erp8yIsZJCWu810crKaRhYlljCDP+qJ+wXA2b/aTrdbpMKbU5h5UO1T3WpMA
FRix6R13iopSyqYTi7PL7Lx5ahsgqGm1sGKds3bPQ1c201ccExIMerlekIeWhRcL2HBYrPvdJ0sr
pB1aw6Abx25qpAoVZSnEHEp/9TABl96DN9u5feSx89StARk8fXSmRX5bexiBkZX6PWbf7G0cYJoc
sGhf+pHuzh2WIubYLRFqd7Mb1w4H6cXSqxL1IQs4202zGvkESWDOm5dMg0p9sI2if84Ujqx7vq0f
3PPYLypyM3f81CKzO0M0Hqfprl08oGiDKTwZW3m/lmHK4fDDKl8GEdodJuiR11Rjt69K0033bU04
zRNnqGpnmYXAFhdZib0jTKy583QE/TWWpvOq7FkaYa1M7L/ARxkhhTw27yKAoHlLhTU8yJdfhqby
fzyvtx4qgbBL6Ex18RvL8um3jut4EbdjCrFnWvJVjye12M9UyguQqcaqq1Bj/73wIA8ixhJ6+R4Y
XfI8uvNw04Dm/jP77kzXGMrul5G8m3uiniX25IXWvUwm2nrXWqWt/b4SRv3Fs4b2e5sY+TO15Oza
yMuq3XXTvzoi+ej/cEpqxiF/Ny/juhHNH9enLwBTMBubo6HqJkNFJtM/Nb5Wdsd6mfL7VfmTG5Wd
m27O6oGLpCy22F8qKooeSQm7Oip0T7RHCfyzgBku3eVWNq7zkgEJSkJRK08Ps76d/0w+HRu3tFUS
Iecl73odVELo9I5+wKvESW+hlSNOakkAUS/WIvs4GQfuM6eEbhbmUg58MuCBj4J+C11Omc5rpCF6
+rq2yYq1vO7k6d6W9vADjLjRvsyzL77SW5y0UMub2SSMybhp0X7UPBzS2+zop1mCY7aygh/TuLSv
tqNse8dVJPTvyzh3zj7pE6PfE8zp9k7Cyr43PdF/t1Zf8MhPprxTWm9+o54g4adZg5pDayR/CRuT
v3domyV3426Ygb2Eslpb/9orVmVFzGzsw7Kv8py3BwvzUEdG+HFa09mh9C0qFSWI3x0JJb1vLsle
GVFiSz7D8KSZ50NC7h8IIU3elypv+7gMiqCJF01bX2vIWU7YKEelcQ9EgdzRg8d/PUv0qGPPzzAb
ndGd0Q/m6PRXA84+Tqw1xZjdVqa3PvVj09kHnJfY48Ce5q99BZ4yUtL0FFJ8QVnxRToS7rIHmgsU
ySmLA/FCez+jRr9cOcgNkPOnyfpFphmzDMDVPokmR0LPdqekCOfFQqAx6sdkdX/Xcuj6l4/D3vel
ULAmW30M8j2cG/Mk6MU0Fq3erDSOwhP2sdQKNcVSL3s9tBZSoBCnpvRmsIbiFrUF45JtxpnUwwf2
AdGOYvimmfU25HaAEla8aMYxqIItSEvzB2ez32zdQlwoGJwZCvAirAw4N3TDTnM9LmRR4YBtHxME
uSGYlknkJclwtci23n28pu8rIKRRaBGi4WA4MNJPMtjG0hFYniCD14Pl7BIUaPfpJNLHj0c5U3YA
zrvJ+2xGTe86u40UCpfxyTmCIUYcVHdU+3XmTnq2kqnfu4mevn484LkV3GimWycbAYLTbHWE2yem
KgCQSVy5M0Zp3k61t0RmVVrRx0Od2ZUBAs7wEvBLhld8kpijfrksJnwDrp7G6Harm/u7pF2S+krC
qj24o/Q3odSp5m1sjeySZdn7pd3aE9uOpDIARezkA4pyyOu0aQCEytTee3qe3JgV2Fo7gE3t2t5y
AYFB+nsm93Q5gXDetqbTaX1OEOavIxxL2JuZ9rOdXWxmsYOr09Bde6uK+h7x6EjW4zhGrvB1CD3D
MNx2iaWDy6qnSeyW1JbNcQ4QCuZ3F/5Pc0iGPizocRShnepjF/c6bypPBfp7oej04Odi9WsegT5p
nLjClTAlSDTli51i0/iC7ZVZRq1dO99GHWPWiHi6BNi8tu7NgHUwe07YK0oXmjDKcO1lS9yEFnJO
MtDm2q40A/Ry+SvJetMi9kXYlqRovkDfNqBS+jh/f0rAnSxPQ+f5+U4bResf5q7KHvpWX+wfvWHN
Vsid6mhXBJRGGrUU/PoszHjg0rhqA02EepCbycFN+4nkKDGGpyAYmrKP0to2qvtCGGq+Amph1pHI
65k2S4ciaaTrMlHoCltWjmCmrhkHyshzGY9a6rj7HJ/BOiYIqtXXYkQ36KqbPULu1DSL9n50jdy9
hs3QFV88hxQ/9J0Of2gzQItk57V2m2OZC1prR0xdul9sUvhPKxy7NSpcaamoVcW6QpEqAf26A/gG
aj6L/jALf6zugHM7z6sTFE2UBeiY78YMtamdEaRNG8/uiFQLiEvHvmrHZv05z6vxNZlEz1Ms2ja9
1QxvqEP6W7w9tmjEEHa5yPsDOL7uQQUbdAurPBEQJ5nz9n+crX5netoyRh7F7ixcEg1n8rlKW20n
Yb7KyLPHiVqFcoohqttgeNQsX/Ay8I7JvSY71iDCj9X6jEFqpdJQBO4kQ1mqqrsXSd71f4q1r19c
JOtIHxx78W9ytORuXeFmyZZLIRUAcie57vqyzXcBnlDWftDRkrsVk4k3yoKkO6RbzRBfg7rqXGgc
psM5AATwMk6o5LTtbAaHYUEtt+KiXa5lBR8sxCkjGQ8TggJrjI139U3l84RK3TrasErn0npWTht8
J80pnuegM29SGpFapDJHVLetD0o27JtaQ7mDVO+ushdFUFquXnFVrcGQRENJo2Avq4LAQQBGbmLD
qVUbclSh7crO9O/LrODgVHWdDeHQpXUbuaNA0cteNf6drgpe7VRkE+dmbe0dwZZOPzJNoaegSG2s
kQkRxolLKj9P8CLtEtlvWJUoDC3Jiy0EencA9fJvxIheFbmI4X4OKIv/GddOX3ddWs2fS3h66oBB
tS53iWZtf7OY83Jf9qP7lKL0DGND9ySFoNqp79uxQhzJGRzrNynAqt0tGBU/T7XaiGt1oOm7ys+7
EhrP4nmHxFc55R4BpQ6NS8f8R0OOcoHhAlAwHC1hidCrnOXJXbSujjJqjGZo5asSx6Ct+0M+iCCI
pJGtDSJKQapHhPCivplzgGrRFOANHZJyYXqyBspqwkyzkh1ixEkQ6pqLiAUZnUV2h5Y+H1Vz9mgX
KbobRjLfKHNURUTjYRahKVta2l4jp88YXvq0OANz+Fz0jWciComKbWQ4ZF90nioVou/WfUuHFHK1
06VznBRja4cdXZwskumgH8vemscdlnCaisoFdNNxRsEPFYoxKR7Iud0fwlRZf+GJeB9TICeMJByV
aqBcvBJvI6XKmHR9pMR3XLcSCq3gITbH9BKj/0zbj2EAbG3CDqAETuv8hleTlHQFisLUVIpwcobh
U1Aj0MF5nup/6KrXn5ahdg5lphlGGLhF64Z5Lc1rbbCK738bBQCeRQRXR3+M0PR0ztgtiMKjBoK1
R93cBgn5KQba6pq6n/dIia+I1ipQoW+L8vDxyOcCACBz/yJOznTmZNUNpjcM1nHokdCY1WyQYyxi
byu/vp+MRLvQCXgf72wwYX9rYzmo156GVnbmYynYdtZxC/XCJpBN7HdWvq+S5keCzvI3UiRBrbIf
/zoqxrWOgG4DmkO1OQ3AtWKElAgn/OhWKb6shaPi2URaTXX6JWez9yHOvwZ5dDoBpKESeZJpUNoo
i8JJrSNwhzWuxJDeSS6zT+kAy720aHmOrudeCCTPHBuQpFu0Sl0fyP628P9pRo7uMjRqLXQsvLvu
GKjk1Vn09EK8f2a3QENh+RzIPcihnGQx7Zg1+aI2h0hDul3kq0n8QuBA3slkDbrd4OfOBUbr+1Ac
4BdUALo2fDT3FNOau2pwgtRaj0vJDao7WX49O3W+V5ovLiBW3vfIzM2yDUAkcTDF3pPPVuSoWDUO
dpFa0Ky7tXfNX8CjkgOcNvu6R1wBE3Sj31WWIssfbO1Cx+jM2iJl5OK/ie4Z+IqT4fOsrLyKds1x
zDO165EWCUvEfwlL1yJSk/0/HAhwKVsYzpD0dLeV/8+GESWdMCE3PTqz16N2LZsDzd3x6DhjdQEE
9t6WDvAAm3OD3rDAXOtvx+odd6od5eq44TScbF3zhp/DCEs0NKasfw2qmdmmhVXjAVgEWhGR8s2Y
EzW9ca9kV0J19NAbDPs5qP86ueSnkVXqhKi02E+Xwe7k4Cpir+NY5c4TYnvLL2OcizKe/NZ+bQ0K
JxdO6pnrgZseXJTDVbghhd8uBnYGS+B6JaQM0BbHUR/meFlRAfSdVl2jn+9HCtrqx9f8u2sXOB1K
iGAoNzTaOydut1igpejGcsxF1drPQEqL4M9K4Ts7lKULHTcTPZDRgh2ehIgsmZfMas7/AJSMNu4S
RYOTRLNLM4iGBN9HzbVl8bQOuGGQfA7dXUr79JBjW3QPMWL4tOAB/e3jyb87WTjAcjeiAMC5orV/
InKUkx1Wa8kdkqLAGOlemce6PVN8dSpvv0xU2T8e792dxUJvB4qlBrkAEf/tB67AcHe8gDgD2kO9
yzlpO6fX/wHLeYnf824rnYy0NXr/c4Zn06xzp8X8VTYUKuQcqMjvKGjXqNjszSwTe2deusPH03v3
0myDQnXbYKPAVIOT5YTDhIN8xvTMBITJlFv+9TiX/fHjUYBB8OPfdKm3cQCo8/G2QPBUqgU6/SSV
BzyiH4t6+mqN1Ip/BB29x5/0XzAl0O3MnA74wxJsg30TVIKdpGjinkqbs7MHM+iOiAuViEhiN0NP
1F3kGmuLMMtDA1TGCS1jS+Ur2KJWtKq2LW6KoELGNnXLlhaHwA0rRhpEdcehtavxgbrAakbIS4+/
WzvByzrLO2ni6ZmsWkj/HHBTVyJlEXfZgBqKQR3ViYwqqcsDb9gy4nu5WOpByzx0o7Bhy+bPmHho
X9wc1jp5ZqrSG4d7sQ6DZEr/JFwTXmy33rDGncrRCrdd0qt1yiWkz6LOiwPvZnuPBn1e7TY9yHUP
Atz9ZKNunIWuJevXBlmnve0kxqOPXd1Dz4+/MacAen6apbobJv3UD/G6Ao6LNVUU3S0W5A5SsYXI
vxrSoEGYmUk/Mz1p3tM2WItvw+qmOYDzVKKNm6Deg6CN6NsffqH8/pesgHYiP18F2Y2T1vVyv+pa
8VUuNEbjrhsmeiqZHRwoiVvyNbDG/LlSgsjWdYd5uvKp4DcPesORea0RW+g3VRC4A2bmQsxq5Go+
z/1gTyiyqKLatSR9zUPRYSYb6bPj51SDEDS9HvweMRiNhbEiQ/RmShezHoOrxtaT/MjhXUm2ZjPD
972V/t4te2O5HjuEuKI6wzT3UyVHd4rIRUvUALxUJd/dtnCvpTTtNkbO1sRvEDrVN83phxERW6Oc
P1PMp0Ps41dpfUrywm53+BRSpveWJve/TqDdptu1w/fnqwvwtfmZlqVmhKbXyyurN9mKQad7MywR
M6HAIZN0CudZoYe0IjJv31DCsourVDQ9CmgD3m9hNWEvFyOb5eahg5bvsKfvjU5N5feo9uqFY7Uv
45B708vgaIMZUtszf6adldFJymudbTlkdhfN3L/61dJpaoYbswkwBdJqPiH6wTVJOO3pCCg0erNv
XDU+zgJbrpgPUfexRDuXDnELtrDYSUpc1OHkWl3rDTl7tLaO+WMsc+r7/VpAhaEVtDyWdmJXoZ/q
wa9gLROL/+rOd7QzFhq4mA6TbULe+pUkvYuaI6lRiyJFMP8OBi/njZpaPjvSkrN102aeox09iblg
WBV5lu9XF1WiXZV56aaEQQcNH2PNrCKiDWlEVuVboC5wLtih1YwmP3XxQI9EJum0pcRBeVzPWi6u
DKEMQb0saeowb4PiazM36salVYSMvZ9Uj7oDl37n0wo2rh3bG5frNoBkufdWLzlyB5fTJ4q+9L5H
QCyHanJlH4ml5mB52YIc+JwtIr3VDTlZV+B3p+cqTbJX7OqB9dnV3JvR6rjAQqZpTNtwaTWKI4nb
K5rGA+SpQ6Bn6x3Evu6GVWPR0ZxHfLozIfeFCxhWY7cWQd/FRJCu+kpJpPd+g+lV7s4fFEUh3oWk
D7ve5O1dnLqMisFB42E2ebJ+1y2Vv9fZ1Mevcy7rB6MyjS8OxpbpIc+qHDWUQRjx0sjOQjqgg8jI
n6Ba7qOVBobEoXI3YtJ0KYo88/CAtqRkuiniUTU/ee18iIV5UeX+MZF52qG/lPl7W5j2T6Ck7nNp
L9aP1nGqu761+rs8T/39kJruFHq9k/1Ix3pOdpNMSTvr3jZ+fvxcnYkxNl0fqLY8WAH50duXWHNz
058VLUTq2YARHLPdU6Ceb2q9X0C51Zf0B868/AHvr6dTu4A7a26/5z8vv0xlrcuWtShQcnvsvTmj
kGZb1VXCXs7CGlT756VJ1NePp3nuE2wmrxvUnE7WqUDu2gyrhp2OR4KZU/0uh/E20S8m0O8yMZ0l
RG4T8DcNM3rybyenqJPIIDHAYFZWUIUE78lMMW+y7mvLLr/2XVbf2E47IhHTTU9rv3avH0/zTAQH
fwPFH+NfCsmpaC5I3MKUPau7mq6M6W0hFkV//nnWpubq46HObRyoIpvI56ZId2oToGMirc/KZK7w
j+itehkiajwKejUE9wampRcygbNTI8+k44SywrvozSwG+uRovhwNM/tpp253TWnJfaog/F+Y2bm9
wlG1N4Ic++VUKbqB1VVyneCWk2bImVWTAQprWp4+Xr/3B8ECgU3JA5EcJPbck0shWVyzGw3gMWiL
6XApU0jHa+axiLK9QsO3QWyL3fPxoO8XEe0PFKiYFjUJYJRvNyhKYiIvRyQ4TZE5IfyHbkfX2QE8
Mhq7/2UolD/YIRQsT88Cgl1dok89fKYlz/agWyzwYM5yEEWS7T8e6v0HIy2lqIM+Amcbbb23s7IH
lDII7Pxjl2GJ12Ehd0fU2124xt9veEZBvBfsKKU4dBHfjrJW2GEUk+0duckTfUcFLa1CK3W8G7/R
AGvKLjdE+PHMzn2vgD41rc6NTHiasujFwGmoUIcZC2S0QjivADx5iLXIld30t1hrtgbWmhSQoF2h
OrctwH+uZrqVGSJBEDjULGbeZDtJs6upqwrMqqbU9OJ5tii1ukR24ZICdKPUUM99/PGU/5VAPEmf
/vW04L1knyKQ/fZnCM+jVket6Th1fqqB/kqce8pe9BtsAIafVW4Wf1BOcURo4PUGUpMmYB8BUKrd
cKgxFwonN/Xa/VgMWnNwk3Ey4rFNQcmOPizFGERh78dp4Lb9wySkqUgolrR+BgxXeHcw3Jb2Fkdg
t98BS7fk1ZJkwRRhKOAfx7VfEG0uSusV+wllXri93+9j6hwbqxE2NtTZ07e4a8Z1mTKeD9nVxVUG
2vxm1etLzJkzjxRwds4+sAcoXqfrGwT5SFuWi7RBWOJJQav+3iF+2IaWKQ0rHJSXXdcio9Fi9l1z
yH3RvXz8iY0zd9/WN9hEZ1CvpaL09hPr0I77pAE8YE3Is8UUr9z6eSrbXt34tTarCDO0QEQVKdLn
sQHOeJgDXZC9tF4uv2d6AIBaanNTX2FBK5Kd3uR5d9MVk2ftFm1yh70h/O6Skfn7z8M3gZRIuW1T
bj89H9XqoRHYovErG2Pd5QXI6Dk15gv7/8yR33aziU88ilrv3tVJU27Q5wHQFDCFkQTk5tEmZYev
XWVeUvXYFvrtWdsIBVtERNNqMwJ8+yGKFkRCqmNlqJETRyqYl2/jOnkFyMhseUCfxOxotnr6bW4h
9XXhcjuznmhNeBsbnWoJS/p2cEsfabC7cDs6j7Id2FrgE4tz6XGwzg1DL4PFtOE0Qmp4O8yaCvDv
nfKPAfKfdzjoMr2lFcPjYGq67W5tI43Cmi7NjiydQ4FfZUlWUNaaNYUWKB0jbOlv/8R2FSsatFJT
TklTGA3qA7kUYe+vdY5afa9XO78s+utWevC7KRnndx3q9xvaVPXf3ZGIA6JA5sPP8Xj99R1c2+AV
8H93PYAGt+4DQZa/CSFqTSRp3Fk7a0WjMJzbKfjru8baKBRETFjGURI7OYJiFAn/Y+EffTVUu6Wc
rSuLqu+FT3xuM7OVURTB/oONdhLkNIGeuOlMdpFnIolm6ZWhZEafUHm89Hqd+8x4kNITgHNmviPc
jyZyGa5JEGCYg45WTObEGcH6here2Qn9Z5STCVHQKzrbLlk2M1/x2WgBjs3J+LnI6vHCUGcuSaJQ
FP2Q2t7ocydfKJnyqi3TzD8q3Zju8blJRMjd3WMYk1e3QQcKF3N770KEeCbKwXOU47j1PAAbnpwW
+HmmPoOZw11ZFnunWqe9PllZhATwvOuzznj4+C0499k2yB+INfYXxe63p1Po/TzCgvCOCKaJ+xVs
djQqz78Q2pxbS/YFtF+uG9Kzk1GgykOnHwN47YDfvzdgkwAoGNRVUDe5bodJO+Z4UP21YAlVZnAQ
qOnQE96a5G/n5lPiQ0PGBvw/T/M+b7X0uGwcFzNA/u3jZTzz2bi90QciyXV4oU72Jbc7zjq1Hhzn
JavJOUvHfNUsbb5Hl7m6wwT5UtPx31Th5OlwUQlCs2TrCCHT/nZyc9qxiJZIjlR/0zu1lt5vrI2s
F+pTwecZx6K4LiUX4loGoGOE+9gVTTLvP572+1gGsUufIIZ6OzYHp+8XwWzT916TXjcupfVYeMV0
sxbLPMY1mM6vGQFVEFFvKTPQ+jV8T2nUbX7hkjuz9oglkRc4RG/0405WwssE5uezpx2loa9LGOia
WPBt0pY/9ZpwpWYQWy/c3tt+PVl8SjZb2xe5Ox3IwdvFB4KY9dkcaEcfxerjjOPCQwPVIBrzBSnb
rJvDOsjWcCSjOHy84mfOq7fpGG+iIqz76WefUgEga6V4iSSO9zC59RgGdVBdOK/vBYxRxAHbSRzM
ZiZKPLmGCojmKZ157Zg4s25cuYgVHkdDoOlaTrgChBiw6f/Qji0fCpzMZUjVOP+k28X60zRWMFYi
K4sEZKbAnWA2nXW+b3KwdiGmcGkRtUbnIrGpAZAN9VSDHSSl4SURgBXdimqVBhQ6ISsB7UM/8XYA
jenHrQLiEw4uGGU+6eJP0QiBrrwdK/oM4YjTnHPVpqnxGe/BYLoy8EOjt5GO1tMwDclL7zb5k+zr
yoxLdOOGHa2UTB4WnKsfV6Oss1BOEyhNSe6Ot9zS2Us4ASIywjG352e3hMEYla2N9u+8KONTMGtI
6tgA4Z7GOhNunCi3/jwSreWRTgsYL4JEc2l/5BhBRf2MbHDoddIbYjEGrYikphpExFMjlcQnWg56
zaCZ7bdZr8JMzR29HMgVj8jI5m1szEKBm6ir2XyoC9D9mLxZ8P6K0l+uIUZ2f4QjzT8IXJvHFqBY
sZtSJX6UZYvC8kw5G3U7pOZ/4Q5ufe5FLqDy1cl31af9q1/l5nJdALn8ghsqsE6fqfYh6o3+bakc
rFcLT6v2VVaS8yXUh+wwNTbD+wpKqv1FaJ57SRnwzDO/Rd/AeWk8Q/4/OdKL8gfLUErDIT5/WWDD
0h3oDX9n23V+4QE8NxT8A/1ftRGipJObu2uAAxJB+Ue9rudHkMfNQy205DpPvUsomDNnd0OHmxR/
4He9e2tp8BWJ6RNRSDomV6VCn3ApxkvI8DPXIWKV222MyvmmK/b2bnKbFu7N5PlHezS0b3zA7ibL
QQpG1gIqNZobvxnjv76UNucIeAP4oOgEL2+HXCDuFTT4SNAXY0YRYhzvKhO36Y9HOfeliDBZt4DE
marW21H8bEKmDRTMcRqAq5ajmGNbTa8YwJQXQr9zHwqhP7wKSI3A+m3P3n8qMQg1Va6bMR+vwAvV
0vIqdtvkUj/8/Hz+fxT7ZD4a1s11VSNRRbGzQtKoq4AMJchR4Vp99fHSnZsQ7xVlf0QuNt2AtxNS
deeXYwateDSUsxsod/0eNK/49dej8P7yLjmbney7+gm8Xr/SNnWzdBjFzoKAtjea5q+5IzC5AEHw
KOGCQ0h5smzFwm278c+PZZL7BhnalARXougneWHRznwfMiaKTLyEZCqnNwMQp0SIoadn0Sr1uZwK
gAKmNUDWlgrB5I/X7txgqDQHOKKgk8whevuFzGSk/CJJbCCeJXGBVGlcDYCcE1iLF1KMM8ELGgao
9NKK4ZU/jVVTtyZyMenFVJQ/tAhpW/rjSekXVrg0INYBBIz+rzprFx5Rd/1b3BSfj2iNc0xBFaTG
yUQzy0uAUFB3XyaAx9qi+S22aK2NL3a7fB5sK73wGc9NF/8gDy9g5EWRs3i7sisC2EYBOONoelX5
ihpLQcA2ALCk3QfdtcI1CTFh/R4OXfI/5N9UVyDI0JGimXFqvLm6Wp2rLbvCkGu9lu7oEOo4vXcH
/MO+pIt85pBjyGrZ/1b0ECY6mejABZKsHloZqkjdXW8F4t4X5iWN//cbFQkXuiY0MLYa6elyjpZa
UbodkmMA3OEKZMMQqiFrPs1eeknIydje3rdhtk0WiBjspkJLYfxkRlhCGXSpM+xiOgo9MVn6ksVb
2Qie42r5X0gp+inKUs+d4kGKYY4a2NBpaEPJSbHWsIkPd948uJeMsd7vqe2HbSBw4G+oWp0EDfpU
6e5Q45diNWua7ql7wpoXMKGaITHauNAHdOTNJe3zsGo6p9x9fFmcHX4DUtGZ4LI9PUOoYTRGrhvJ
MVdQtKOMdt+IBAR+TaGWDs3NOOnWC05GVb6TU04K9vHw27KffpaNeAauFpVvxMjenqimzyY0VlAs
XVN8Om0tCOJab8ddnQTWk0jLS626M7kuDwp5tQ/UnXz3NN3q+66js9okR92COTTaUuAkwSY/LMqq
I2VIfecY2KGYuPQ8FLDv98qe2qePZ31u45NwgSDhSKOEsx2//wQFumGPwxDgxJPNk4WC9IzdNaLw
O7OG8vrxUO9P8vaAUjLlztjM508W2CsHxAqmRjuac6WD6iGf9kxh/Q+7CPF/9Lt4eICcn5wub5Wq
rWvYGbpVLHvdqLoDwK9iN5d6FqlkrOKqnKw49+Y5/Hh+5zYQ/V1Ka5u+H4Zcb5cyU1jpQrJOjvCP
3KhzLfsuVfBffF2rP2l0IC69ru+BxHQ5wGhvjtBgEN91e0t7gIjqoC69Ag/Z8jZRmj/Wtkq7J2dc
oZ/WQtUvnpTWl2GsbQj+bunBIkpQYwmzqun/jJjtPlrNQHXn48U4d8uBh8QwiPoJUJDTfvcmhVDp
fQsko3JKsR+nTWTcLUw/7GtfvkyLbrQQeZz6h64FKWoKMq0frdwzewQAYIBHndYal3QP31d2gKAS
jnDqnK3OtF1B/9ntQ+lpitKOdyxy/WlR4rYxgN5hwoHFUGpUO8KD38o31zituurbxyvyvlrIOvAf
chj4PGD4347t1mZmuWhuHlPDvVNokpUZVju9V91XTQbsDfGVq49HPHO2QQe55IEIkW2WTW9HhE5W
albXBccgybBsC/Rxl1WG/ruFdXhhqDNnm6HoX1M4+/cFeTuUahdzoP4RHNF8MZFN6lXcmVJeuEHO
TghTmK3TiMjcaeBR5hZBKiWYIzC9dIcRnyDDwBz4eZ0sko2/Xz0sEsCFoI8FbPnkOKcbliqZSaFT
F1Ah2NM69uoEmRgzuZQDbtvu5OkBjM2FxbtHA/O0XK0jJlH7mgqgdDsqv5IjipMh1gsFpZSsmGHJ
oTWTsEX89FnvS+3SYT1zczE+YRY5Af84BfhQ+4Am33CP6L62xj5WfrvVkl3ceCPKR9N0yfzh3G7h
K8KYpmGLHujJHZ2hBGYsWzIPnWW6IxmyrwgqLvU8z82KYgtKowTkPHAn780yavQBSEzwYQjc/NpJ
jeZZ5BbXsN56CUrC0CEvPAHnNijCbpvALG/cO2TFVEp/QIkKP4PJ+sfUh/62FWtyRyWuumTGfG4o
j0Ow6ZwGMKxO1nDRhAom9uhxbvVpN5pDue+pSUZ61qcXqrNnhqI76P8L7dnsZ06G0lcQMNYCBxHb
sCzbrROdD0pmjvanzXAs2H187s69HJRmNxcELi60FE6GKztjnVbHsY4gO7s/k7CKPgR3rJch+vlJ
eVjWppmfrH5al2OZ9q0dj8Gkj3FZbtI07YD/9G7WWwRqPv5hZ3atDzCGEhR7iWrNyQVeJFBvRLo6
x8rW+pdVT1/gXmlPfz0IGhIEL5SoN8Oxk1tHz9AyapMaOkxrptH/cXYevXEj3Rr+RQSYw5ZkR8mS
89jeELbHw5wzf/19SndjsYkm9G1mjPEA1SSrTp3wBoVO4UWaQfffX+X2aIiGFmgccOzcz+vUs0XL
tdcFcLG3y+qDZPYOhJs4NgG/LMlPJNPerLzMAAO6Gtkf9og2fJDX9wOKIpYF38+64LwbfOhMPT9O
sVN9KoEGoWwXDd9wBy3wpzLanab/5qOKC19InQiP4dcr44/YaYk8WIDcp/kEaqximIQFpIpFNpNI
LTnef7W3u0T4yzDk5N5gEH4TdVLHZMKPHHwQDNOpRJrg3AyjtXPf3h5Jg6SKZpSKWC054Gov9jgt
avSIrAt24zizylr4WDTLL8Sjyre/P0VYiYFOe5m4r94f+lXIPI0gMsN8UZ/U3gEW3bWjCw9aOS5y
bOx0KW/TJCaNLyNOZlFgTlc7pbGGJDJhXgEhKHuEE+LmMFWw/gcpmK5SgrwT1Ldh5zxsvU6but/k
NuIaXk/8AGY46tJWzFQbx8QjMax9NlR16Jal/PLm/YGJF11L2kQOdcqqCwvYp2f9KThPZhx9QLCq
udiVMu6Jrm88EctwxaL+y0tc+3jPWmdi36oF59LWpcqDtF36SKFOvS+r6d4IYHMx+l5AaMUJV8Xf
/5VWY+miExrz4DzLZnZq+0pzZbMOzpFS7yG9X+aer3IlTaMrD2sZdWr0qdc7XymM1s7NJrpKsw0u
M5pbCwnXPlXRx0Na9PecV+Pkl0Zbm67cZKUQ0eyKn8XiYPsSWgg4QvWf6n8Ko8z/jIiF2Md+QW6G
TkNW/opYF65YPdYB2hQ94grJUhtgJDVbsp61kG+mItSgQ4TIlkSHsy3FfeaVRWma51w1hspfeoSd
fC5TlNvqoP6DIWwCnhBgV48UG4AOIvvcu4XwoPaI9cJvJJ3ZbMiAIcdQjUH9bEgLLa58CaPCbRct
/2cpRltorRTDf0sSNmdwRYbiR4WDQCHanhmED3lJPyJeDQ3mjRtWvHD85qhoaXDewM9hIOZFoCjh
NZgQX2HUU1wKFYDD/VVuthAgW04gZ5CKC7DoKszIaDzEQzdJlxZM2BddrjQ/W5T+KQq40+8vdROh
X5YScySA5gKy+Hq32lEVkV6AzrCELqs2NOrDgsr5W+8BsQr3AP0k2vo3aMQl63szNBaaaWgnnZQZ
YZwC/trOs9zcbhodACjahAyIFjdd72pxmmSwjeDCcFE9BFaXeYpwRQ2cPrnqzRTXO7th4zvR5Qbf
J4BvXOirl8corDWXKg6vQ1oiOdnKqIGAxXOjaNirim6WopoETUr0IqZA0l1FytIpJobWi3YxgrI7
AEVB+XVEDNQp0cu8vyU2lmIl/H/QRKOCXeswYJltxkGG7gPhJUADlxN1SuvenA9pj533zke72YCg
Ipn0iKkpCCXcI19vwDChKkokW70sg9K60BLMd0unGzsE/puLlFWEUwy4AOwQaEm9XiXRZaPO6hDe
rSrH7yD94PYEYubRmDH9HWS58mYt2yP+bD2aGPgwjQM7fyMrVxl4SeixLF8IJ/lDy7VwKZ3e2tmE
W48Ghx7uNjpoNKq1149mY3an6oulMFZy7GeIdxpSuF37Pk1D/TMNDzlwZyK58z8sixQBmCB2CCiS
FZO5QyAgXuJevihaJX+Q4kQ+DpkRHwekanVPoC0GNDySYe/MvUSkV3ceDwt1xOIwgPhi06yeF7MG
fVAVdPpq+hDuJDeghDMQov+0SQZFrh4bxmutPGAlFk/LuVO6PPfTAobg4a0HhV/ChILK3WQOv1aF
kDpc4pS8RieGouQYIDt5ocw1Dkrd7in9355J7gJR/wn9jlsBioK2ZZwLEVW9rp4YinZPKS1xH19t
deehbjfti/CDyRiZnILxw+vXq7RdW7aUDhd6cGbtS/CmUaosc2XnRG6tgxsDrX4ei2Cz2rbqBFsw
X8AcGVNSPuLIVfjzoMr+/U9000xirotkkAbISSC910+D4mAhGSB6LuaEXAOed9wQx2lOEvVoJ3U1
eEbXJ79mdO4QfG6LdO9wvpierHYrg+X/H6UgI7HeI9BJ9D40ZwXtFcQCYU/0OHlOaYEyl6l0WeUa
MrAmFzyC+pECADFr3Fz135IROt/gT2i/5XQavwU5cj9ugyLyUw+r3PKmSAZ+NIJB+ZFqozqAyerb
j04DqMmVezrRjK2y8FlDtuhnGtnG90oFs+ZntO9az2qt/gdUzOVBa9NOcuMJJza/mtFV2wkSNzcy
r1+gMklNOa/smtebyUjssk1Jyi8QeyIU8abJlyUYJw2CWB5ukP0bK0GaPxCUcCLmowuThlVsaHNN
LWwTC81+iJovloaeti5lZPx5VO2UZobKb//7y7644FIiAb/BS4qg8/rZ4gXx3lmDbp3Widy7TAXb
p0yyJvVpSRnKe04zdQ/4ooeDJ4Vx9B2Pk7G/4vA4yYdOG0zVS8ayKb8lOjT5pxqjHq+hO/FzCmon
/rcxMudRHrtWnly7jkzY5dlo1CDLDAYB2Msb0XMbTQZa1g0sd2+as1z2wswMQkygLfk7sMzFdKsy
zrojIya7Y3RWN5MvAa9rPWnGE9GNlixtXejudXjuJ3n6Bz50BCU9N3mgLrft0I/gVBfvx3Fs0Yvo
hvlJD3LkxVoY+85ZH51Ye1+rYcJ1SoPdEqhYvWIMn8bhqUS1zDyjnj+HByzpEvvL/bO9vvj4ANwD
ClvMIrW8MZWUSyuTOAf9JbaZrCiSjGKJFgR99jCgiT2c0QJUvzllNIV7LdubO4ilhV+UMKAmQwJ6
//rbmwF3lCSZw0WzmzD1yKLjxY3GMvwhl6k1eBFwO+lqdoqeX5ROUr5yOpvZzSG4LE9vfgskahwt
Ge4tPTJxBP8qNy0Ic12CJuaFgf3glxiduyCazN+Ojs64WeWVp1ttuBO8byTSeAGCfSs6Sex/GvWv
V6WYR46vKnuAWgGvwcxM51nJUcvz5Wyscy/RJ5je0RyU8rt8Cg0UGMO6M30pqVqU9JUw2fMRESu+
Po5M6rlPaDORBPHP178oQvECKEAwX/SidJ7DXkouNrB6H+GDtxaBkPd422IDUAuiQ7JKWTPQ6NDq
xgVh1j45M6rOrhWmGKf7H3Z9QYpVGIWDg7IAIWiyuNr++rB56iyBpA7yheop96MlxRO4yfZ6kRtb
mUIWcoCYnsJWWQPhDCuLqaYJ0TEtPMTPevlK2xfsbN2jHpHm0edJI5OD/OVItfmkFMW4E7RvzzG/
AMgkFY5oN63l9sqxhX6mz/KlH7PgHLdtfK6xyT3GVgBnQWtmrzTDPa7zzbhYvF6owZxgwUK+MSzS
BhAtaC8sF2FpH7lqYJWRJ01DHR37YpIvQ5XWOkqikCIVdW4bd9Dl+gEXjKhzGZLFV3QkJMsdrBFq
0/0vf2Oa/fLbgH4wqhQNpPVezkIngRjdLZcMeYWHMhlNIfFq17+sxQH+Pghg5CmqkFP1WyElilK/
sxQXeWj0CKWTICw82IfdAglrhDeF42CunpuO7MKTOhU5AJPOW+NpHXWJF0Sj+Y+mgaBxm4o2ud+r
dfvebE0EP2Sk1b/H2OJV3lTVA7Km6G3+HDn9z1MeMYpADmam/dnVeQHMWx7/G4I4BvPVWQmqIx1T
VzfD/eq9nof5d7nvquRw/12tEzzxqnDzohvLZ8JVZxWJdUCbsdO1y6UxlOBJNgrrMU/CKcF2I3X+
LfDK+K/ug745QmMwP99feyMK0qSBgIJpN/3Zm1yZqYjacn6WC+SJuDxYs2r8l4bGoLl6miPWwtw/
eK6BXSMyQnAsfJE0/JN1AN99Re8aYyfdEoFnFQNVqO4wmUQCRG32OmRI2H3pTtfJlyovy/hY47kO
yRiQ0EHRZvqDXZSi2Krgw5D7s67FtAPZRD/vv5WNQIzuhGAVgEAUYJ7XP2LSpSJE62W8VGWTIDQu
zwdZSoNPJH7VTojciBwQDsm/ALeQHK/NV/U2CEjul+myoJz6XHeM3+a8BmwYVvK1IPL7eZrsTb5u
qbW0mfCqItXEvZLCbxWYS2VWawiyEr6lQf2FGb+Gcz0x9hF55mVwgZkMgx9nfTZyPJaRpmVkdlcs
kcKPCbKzH1XCy6fJ0Dq8OrJJ6t2yVBP7QAu1+AUJoNkDIa8vEl38XtIU7iqUJG7msMpiJlNnarT4
8iL5IDd9jDhrKu/kIS8v++/NJ5ZhCXCnZAQQpUS+/Nd9pYSphCyxg8SNLcXQIaJwdJiOaAx75wbV
onM6TDYeJ0Eshd4cBoOEg5FkdmdV6Wwcbxwt+qAVoTT42OoY3wzAqQ2Uz9bRzmmRkj2BBO+sw4gm
cvgwpPmUekZkNNEHlG5Tw6NrSUbblWpnnKQ4psxB/yH9WUz6MHvtYMAcnbusoNecpq12MKy+xnBE
o50G6BBHOxfG1/IfQblGhSgIVPWtfS5eD0M/PP+wCZbtNddQMhLFCOsZRF2iR7S96/mqBTXSXm87
feIrCII7XuMGbfV1P3do1RH55SK41JzD3z22Hu8qJZt014wH883sOxaD6ifuKIpsWnOrTz4EhQRQ
MrhkuCIhALWorqFm+SOcxuGNcV48lyXuahIu3uEaD7kEVh9oATjRGV86bzTL8pCnmX2Y5WV4bIEY
naQirf16Ms0/99/oOqiKlUWLizYv7aYbpN4Q5VMu2aNzwW4dMexqTo0zauKTP8pR7Ul2NBxUM4Po
mBvLAT2EcqfQ3Dq+8MeBUNBGIOSswg2Fv8xgo3UuRhFE1zEyFw9dxj1niPU9Kp6SHpYMfM4EJrVm
2LVGvAxGIDkX3Wrw/AvKaThlRpR9F6pKZ0kafzaj1XrQI9+M3XhZmZ49GSiZ8xpvI2G6vCQ2LEdj
XLRT1WjyaYJvBs+7Knbui/XVxEMyIhYng8qRvEq86r9CFF5K8liI/RrYTfpYqHLxUNS9dWyqYS+v
3vhqbFWaA/S3NgBTswBLaTifX+2xbr/WWii0t/JhRwJ346shcCMmxFy1JCCrA2iW6GpMuhVetcFO
/wvVYTwVaMTGh6oZnR80JzXiGvbGpxzB8OP9c7H1hEIyBUg2lAYwu69fppVKtt2BR75SBhonlBC1
0Zdx4ttjHolnWN0r3LSIWNBEQhJ1PQN3uiUtAHCG1wWdpQOM//OSDwcn7qazipa8f/+pNt6oEA1C
sAvQCbt59UZnbY51NQpJ77WqPmSZ5Ryrfjbx2TCTL1qt1hfVzptvHWotO5tzncywOcmZUF0RIFHR
UHr9Pqe0dOxIbuJrhrOHOymDceqyLP2Mdpn2kC3NfygVBjuj/pcIvXq55M8GRBsmMM4N+AxjKgif
Fq5QiERUwQGUn2S7hV2GrWuNdj8d6AbnybGLk1I7B5PSDtccbiEEQhwZ/snqJMEQuVDt32gqqgY1
UlxUGCvZy8dMdXrDzWgmUy8NbFMXXeTwpEiTiZ2F0xg2YcyQn6dIU7JrM5hddW2jJujc0ups1Yvl
XP3XzmdUHSQnphzrG5V2lhM/wXIOv5lLQFtUVBx4wAalG9aw7vDEcNTfMF+y70UexuHBbHs5ejKM
uf2B+Zv+Eaj88mSxYZFNXGRT2LYs9ef7O2jzO3LuQRrAHb5B2tVOoVDIoh4JWhEEcr4oneLmqjOi
WJ+HlXnC2MuOvQl1Nm3nSG5cVQwIWZh+usiHV0cS5dzYSeY8uiZWn3WnbEhDGKXI+Bsfy7Rt3rHh
x18SPbpnBpQ97ppTAML4/uPfItbYxy97SkxGCU6r+ypWtKwftTi+zknapR8yDCoimKVwJ5D0ICy5
/WTh/CEFSvgLrcDp/WRMOMqgttZGnlJbw6dl0BJpJ/266XOI46ULLhlViZjVrN6NOY1B2HaEyrJo
24EZjUVRO9QVGiMTcHBk/HMlNk6KMlRYss61gW1Va+qFa2e6sjPf3/pOkLvFbBVM7Q1nSO+hrgDM
CK8qeki+AJwfEox9nrIMtluQm4brSAXV4oT0Uwp8//f9TyQedX3ooY6CwFYoEm8KmGAeyrFx8vBa
6E3t2tJsPAYk1Z/vr7Jx2WomJ4AbF82Em7xptpnFI3nDKiEzfwhoqNOyynGsl73Qub2UgLEzt4Y3
v5rDAwjA5NRJuSKw2zl0/aR/0BJl9FETfbPJPdsInKlAmdJx4UZ6HaWrsCeLScLwmuRj58exrDOE
wwWoH/o9fP7mlqUjZqP+xyzj5jg3YxYV5dBJl6xIzQcUgIuDFGjGZw0/3SdMD7tLLBeZJ2N3d+wm
Bc0dLci+3v+Km8cZ7QUhZiW0mdbVbh0MeRwpJDK9MlvfAZzTNWCQUD1jTpOgKbuUfY4hqx7Brk8J
b+9mZSwXvwy18XupK5LjqmahJTtRZivIsoOZ60GRgiq8/uJpvlhEkfDK3Tb8iqphQlQgC+UvVtC1
D1kPem1Ux9Hcq6421kW+m0qEfFzmylxNLZVAGRh2SfEV/Gud+7XtdL+wY8p/ltMsfy/Uvv44zFZW
fFSToURDtpZ72UV3KUHpOGsoSmnPWB/RIk6+LHNZZ25uLdJPCzOVwiuWXvmsVc4cYSZS14Mra6Ok
e+gJK71vM0ahqyBVzXEodRX1PYeLtR6rFl0knO0/JTEuM1cNFaYWsmWT2F60RO0PgKRF9pBjofmv
bVoDlX9mVQcckF5EA5a699BijhAQmLPkYzLX9b9SEmNoXKLIgFQByrOoVNPq0w5pUQYtkXEuf7a2
UipujNWT5VqJlr+nNJTKb61tlNiUO632KVym9JDr7dI+1O2U/K6jzPgTh9H47/3tuXHyX30PEer+
yuircManVWN3jkb6Ux1i6zA3Vu1hErSc37wS8oeIBzD2AWq+jjE9dp44OsXJddahHxpDOJ6LcbD8
Ip6M9/eXEj96FZ8FwpTbiraRYa3LlKKtbavEpu86lE750C1oVJpMCneO0MarA79BLQQCWb+VdLSg
I5uzNiVXwIn9P3qQxk+FE8RHfNT2ENY3jVKuXjjpBiAYaB38aXVcwcnZUW2EyXWUnPpnO8rLjxmN
p68yKryf+qobn5li5j+VeoircyxHI+32Ueurw6jbwY/7b3fjCHPv8mYp62kerjHQkQHXe6jJT4Am
NE92x5RUTWP7COzJOmC8yMzQyMydT7pRxNg27RiiBlzhG2nVxsmkoi6V6Ir9VXFAFgKZDT3qn8K+
6TwJJZYv/8NDCkg0bcoN1R4k0vsl5CmvSRzTY0JFMvkU4jLNH7M4+A4PY1pcnS6UthMht/Yupo8k
fiBzADysvjSxEJFt0PPC/zaPXa2wcdRZIvvj/ee7Gd+IHUW9QuGCiINzI7QxJ47SWeocXZsoCDUX
qubwWdaz8px2gY4AfRVm7yXUsH7XRTBd2qHKEL1vG6c4jPlYezTJE+VYL0O986G3TpVQiUJSgs1+
g9gOVWYzTR+R/atK+jRK1ngaA9t5TJd0D9W88arRYhBgR/IQ0Z16HfuyaDCLsqqjqxoN8g+rUbVj
t6BHdf9NbxwXh3wHDBvBAi/P1QdN5Lh2FkcPr7XKhTNpix9jyDvLyewFKTOjHi3Rt0cmiDVcs7T8
aLGvQ+04FSNSNw6Zo5Flvo57/IlxawrZLI92ovrGuQRPhbmmjWI1HIJV0Y2seyIxsY6v1dxK4Abs
/mmJE2n2MrL+7lhIpbqnySgyxFV0pygEtEA6xcZdnxCmIpC5FU6IrGXNu5rM+1Nr2fMD/nHyNcLg
B+fw1pbAWidSf7j/MTd2pzg0IIvF0blhSgzqYlq5bNJGrLT8pFvx96GWyvdqXf+5v9DW3tSI+LQx
uCrRjHm9N+cUINwgjmdpqskzCfVPGeLHThm1tQhJP8AiZFbpIq62ZlDaI8bKA8bVbYJhHl4u0SHS
9GZPkGvrCHAZCCoSfMCbTSIZWLJHHQ/Td8Mn3EaDEywC66h3WYwl3Ah4NG5QuduJpFvfiloVzh4I
8FtGvFmgiWsaC5FE0oP3TTXmnq1MydEs52anDfRStaz3JPhUWnkI4hBYV1UN2hnCUL3KGJoFU3BU
+7ZOnpt86v9rdAMPDoQ80MqfMIL1NfqNlssMo3tfofv5ScaW8nuSDPh6WHFQ/Wwhbf2Ww7D/VGQd
7hd5YVTCbLCy9pLx28/PeJzLTYNdTpq0FjnhCOnY0c2ALzS7xcA6UA61HVQ7jYOtVcTcTBYdstu5
je30JLtWSIeMUbqfoFB7mOu0evPBZBujmkI7lTn2jeZb1UcTfq415hiLmR3Z8NmpaZQKn0V0L956
NBnWIOwh4PgMbW4KusZO1HYckytWp4ZfZW11wNN4T8r79sygYkMHiOPyAtNaBdZ87vo87JLkKnc4
8eA+WS+dh1Kp9Rx0YORdtZowTBsg/+yRYl5qsNebmYkUaYGYEyFXta4NTYopsBlxfoWpJXAac6va
3qD2gN+qqcU5FytU3RkpssKyPdGPNU1Xkif5Z5Wp/ZcCo5bBH5MecStuU6zdxqHNf9c5YC5XqkPc
JSLYGeGjU8YRNGQI+39oQ07PBk42poc8hf6sO1H8sVZMlGtr1WngtJS5NvlLp2S5X3adbR5wjdEg
90ehOp/4XsXsxdky5e8xa7VxOp5avfEaRck7z26ESG7WAv/1ykrWvy5aiXDd4BiEnKScKQB14M/I
OgMFeXMM4lUa5O2kW3hKrOcLCBTAbNVUrseiS06ZvlQHYF+pV1qpsxPMtzaMUD1EiQ2Gw41UcRXM
0ShpEx5+WM24cIfNXzp+99jYD82npq4Vz56wQ7t/Fm6vf56Psg71XJa+0YwY+k7R6pQ0GQ6Pcm5n
pEfk0lEwk1MlH2JtvbPebeMP4hAFHUh9vN6Bqr6+Fpu26dCcLhIgVqWR+XEa6b+TxgwUIcuU4tnD
DXS0ZqcYD9BBrN9qWDvDTkC7zT/ov8Nu4/Z3tiTQkyiVgAqSf1RJEXhDMIef6UVnD+085o9mJ9cX
XW1w+UUMYG8qdnunibV1xhy89ltufwMlblZH1i6yzPEEE1W4Wen4E2V7DV/xKtdRALdE+kP0oOmJ
r151KtWUODn7KQDfepjsojqXTt7txO2NDUSmyliRVMeh674Kc9msLZxbM72qUu6VWZ6fAvrvrlwj
sgvsYicXVzbeH56MomjlkW5FScMkSyWjhM0Uqr2KRuMcmucEjOpnOyra4CCiweQbYYsCnD3QzXGb
OpUehxx+VxPHmVdIPT7e5oiAO7iv2HlI5HBPtvaF4Lh683SWxQQLMi4X5+qdTCERD4V57rIwW+zT
AvwFJAwTAcUPO4zaHhV8HuRD3Vf9cxhMeufB2xnKQ9xX2Wc569P/HPgGywNe2eUFo8ROGIw1+g/b
iRPrYCJ2lPjyENtIQWVyVV4y+l/S1UGeYfBALkYVNkxLOh3ywGxTWLLJ0O4coY29JQDAaKaI0hOs
1etjbNLJwOuUz6Cgy/pZz3XH1XD02nHDeEHHr18k41UMTkG2wV1dvchFiyvucYBGjt1M8zXGuU9x
S5P5GCRJqWgeGMviftbHtaF8MLCFlzwtZXzhtoYQFVIhSOboqs8jBuOWXHwKwgVL6rZVKNumXu5o
6bZ674/2YJcYakaACpwemqiXhEWGefw02++oRyCTzmYlLx6W3vHvtNN7RpGL+SvvF+2jUc6j5iqQ
FWNXbqM4wfEeA2sfAK7R+i1G2eVB6WtT9ceB8S5dFmv6WjZarnvDOIfnsjTwSc9jRf5RV3HwJ68C
QKbmnJNOQk/+HI+Z9gsxQ8wqusKpnIegwEbLrWh8Bsc5XYbvzRLlkksQR/MyC6VkPOQ9nJNHK6Q7
6JbjKDW+U87OFzIsKT0uuhLhGJvJ/9pBYY2upDfdr7zGWtgrYdGGqNLiT+fS2YiVd4leT1+VZm6d
ow3rxiAvmLW9cnejO0YVA0SLp6DJfnPLzmZkL5XdOJemnTDJolfqJ3oTeqGcT8+iT/jktEnJxKwr
3uVS1/sdMxTPsvo97s9LZb3ecaCdREEFjutWCiFUtTwdZ/uCfKymH5xwiCq/Ttq6eVqcCWRdoEZx
+IDf7pic8o7sAK9BKY3PbTKBZuw6Z3ROwLSC+ahpI26AuYXIbYojleEatObtR8Ymc/9HVpoYQkJu
0vbO2S5f5N5os3NrLxHmfWGD0sokDXL5sertoTqW+G7/yvHATVwc6JTynW0vzjtzmU3dbyKzeZ8Y
UvLNriToEEkG9pL/bWr55V0+z57UWmPiSug6fo/LRU6PuSV3EPfnmMJkifR8hHkjc2BmYIvFdZj7
8jq2MVa+nDi0gDNnVp5lbWlt13LYZzvBZCPxobgQ0B6OOYmBuGL+amEPNTLGywRnRZVr51Sree24
HTWWPyrsASltaz8i091ZdWvTsSxSoaj8MWBaC5AFpaBON5J9iRCKdBMT9MaY5qUfVz3TrL7MPDsH
LNq1pKOyWo0P6J83J62d98jOG/kI1zPlCL8FzbUbHAludwmjD34IIj/+WKfLk6RO3YFZlPHU9fKE
v2BuHQ1jrxG8cZni8y7jxQO25FZF1wI34GiV2OyyUxyDNpG9pHb0ozDNON3PMzfalVxUzAyF0bFg
TqxujKlg1KrjyHix06n7gMRxVHiJDRvebbWFGbCZp8uHJB4wP7RqmUkm0jx9/LkfpeWHpiJjWWOT
ge6MG8aBXLwZYYYCA1mM0Kqikr5p1kyY345C1NWWmuyQQsu7atOY76yytc/F5Iz4hlzHDc6Lv8jz
GQz1JUkSieEWwNnPc+o04vbonevUp5btJrh472WCLxTiVVQTGhPM2g3BBlx3N9BIGK2ujqRLCK15
OmhNKOwrcscAu8Jf6W4zdxUOXcYw/5qMePpDLOo+sm8YrhbprFhuE2mdczCVwKjPZJup6gdWNfwz
AzRjmGcl0tGeGub3CTXpx52ts1EzkFxSzQpmG1ybVSJLO3lU1BClwGohUoEjZaZtJFkLSEDJ9cdZ
w1AUGa7wWEH+eQD8rzYudbHhocyjP4241nqtNEjPjjZJx8Xu5U/h3I5nsCjSN01vIRJk0p668kZa
rDHmYG6MQBlNjVXm0juL1ToRkGPiSHZJljw6jZWe/0mmKf0c55Ky85I2jjJSJUITm+7JbbsxSmvU
PTrWQ8gm+52h9VF75dA370Mu/T36z+ZiNMQth2IGCtDqLHfYKCpZZEqXeeohYJDv+yGOWWdE8Y3j
/Y+/kWjC1SQ0CoTWralGiRI/cr08F4PkyVMWnLTK2dD8+6tsfS2BcWZH8zh8t9c3EE9IOhUV1AgZ
0JOqXrKDTovoFJII+VGp7mHstl4gtx1dcMSBNvqpiII0GLUGlyk3e98gszpIg1q56Jq+vYlKZBdy
7ExjFIcW3utH04PAmrJQPFo8d49ohMmYYNnpxcmGeCe+bT4VQF3ad0Kx5wYa0I2MWftUuujVEL/r
JWe60LVsf+RKtMcq3ltq9cGw/VVgNSYcL+Rxj5Ygdwaoun0Jg/jNHoN01rkWYFgILCvYhtcv0AID
OCK4FlyQUMDooYfx6mG7O54niyByfx9u3BC0ReCgiYKa+ZmIhH9lQhIMpQRMCcp/aR8eWn1JnqJ8
SHzLWH7UffRHb5Vx52LeeJN/L2mvzvJYLEY6GYtzUcwYoZ7CVKdPJS42A8lpuwch2Ho+fNHBrLyg
ndcpVy0gNjLOq5fKNosnCa/gh7Ru9YfCbPEBGsORS3CxdvpqW08IP1kTXRf6amtAK/9x6do+sC9S
KadXM+rpvZaLegyNcY+CuRFHdBPeNewfSrOb7tbcd7HSdqSU5SB1/oJBhj9qHYQjPY49SnXzcH+/
bK0n7HEEhg3pizUWC522oB8KdDbTfkiOcTcu/46t8V3vOvUam4OzU49vvEmqMzo9jEFJV9fKf7ES
F1LWCKxJFOEOZeAfmmOBfMLkY8/5dXMpvtXL/XmraDaVMQpSsA2uBN/xUSuM+Ymuj/m+t+Ea3X+J
GwAvA0V6pNPRYGCkvp4HGGaG/7wZCB8YR0EbIZe8aip0fwKXcZIUa6YQWeD4QXJ+arSq+5qPaeGp
SiU9hCEd7/s/Z+vJGfua4BbYSzeTKK1m/dJRIVfhP3OYkSI6k9NJh5BO7c7Ua+M4ognDzhHXHtff
KkkZmiEYrQGVJVzp58eqLcOzEkvysVnC7NC0xvtJKpMd8ImIzKtUFFQA9xDjevqna0EEGRogFoOz
dEnaIjw4c5F+YBbR7NCzN1/iX6usnqyS89LEiVO6DGYSU4+rDCoSp45dHLoAL93/YluVJPh8VMj4
WuRg6w3UB9midwstRggm1s9Fq4zLiCioPwQwBEhFHe19Ldv2QxdMzlelTnXLixcNKFkdvFlvkOoC
woWYVlBm3NTSWkPxnmikZtUsZ9fOtLKrEzr9zpHZfL2YDZD+gW+9qVglObHCJK/Ca6sZ09XOANHY
RtQ9OU7+PwzreKdQAkiThHLd6vpF5qlP6hoQrT1FQDBVpzhnQ/7p/hfcPAhCQIH2A4359RWBJKTT
2AHQ6AA/VHe2ZnxZzVSHrI8h0ZDFrden0RtZokRQ8krWA77D9bRWbAWcpEwWVkVXfQ5beoNq6VYL
bzMNkG+7/3hbn8ugpaUS3/jXuhgpCZ8ZSvI4ecHA8+Y5RS6olfNLgJD+Tr4uPsf6eAPqwC4NAskt
sJsJWlPKNbUaVjnZqe9tGfHbPj2OyH36eT8m3ynAjC9dOP0PLWnAiSbJJ0gWweZ4nTuNE1LG2HYR
xaPKOZWIn/tW3M87A4it8EWBRbuEdBoAibiR/8rQ8EpURsPmqAM8RpW1keRLqqrpzh2gbG1ICkeh
CYnvOay/18tYvcK41UE8XmqMJXQRC69B0XbDrLgmZuHNObAW7Q8DMgapzaJMld+089Cc0NcwRN9q
GiqXSUDn+JZjAacVeyNyy2zJ/5WLpWkPtDfVvVHQ1jajjSbaPHRSSGFf/2hVXSIk2ri5ikGer4vd
ZL+dQtUOpjUp/8OBtYDuM8XDHuIGTYhieTPKVUZDo8xtmOR0KGJT7k8VOiDHNJ0LF/53ssM12/oo
CIwoCir6dOnt1Q4D2ehEjQzcTArGARcOZXJ1LDkPqSF9MO0ZugKUrP/h6L6IXlGeCm2P1Tt1VHg0
aoLcoqWE+qcU9QUPT7Tm92wt3+8HiY2T67w0vVmFqnS9s/NkUaoW1YWrVKBZzThBbx4gyCtPChjS
wo2NMP9kdnq1nICW7hU+G8eK2pQAL6TwAOCs7msr6eoxRdDpakyAb12lkcFs4kUk77zOzXXogdEJ
EziTdedCLwMzqlsDvcImrUZ3MEbrOM5Z8Ovt75J9wiXM8M+6SZQjdHfmRR9oYqJZfWXYjLz4DBiU
eW9wxQCw85wQmiDmq3vl/tYD0lokn0WAQPSDVmeQYZfZBrRZmz4fPjLQqqGbNHuX8lbGQz2MkxxS
wCiHrGERAQ611lxDWY0iYY6zxHVr+5AVhNtRNS+0Mceisg554uQB6hvBONG9jUaGJYvWW57WFFq1
k8xuPbkg0oJhAK15YwlX2ojsJCXs+1yX56eW7gOMgGkvO998cgo8igUBBuX5X79gI8OqooKscoEd
oZwnOtNXDOpLPzSheGiZpIIHzcMn0DeT60T9cJE7p/b70a53ui2bv4SjKgwsgRje0OxGo5cGDq19
ySQ0Zf08AsIAL9z4P87Oa9lOo2vXV0QVOZzCTIuVFC3JJ5QlfSY0OcPV7wf9B1sLqEnJPnKVXasn
TTN6hDfE1Sk3J8u8IQbdYachVxPy7BQq5xI9y/qiATWwXSGZQ3Lwk3YuAAc0PdCVpRbdaMMaQCvr
yRDBg5ji9FKD0nnSklG5LODB//C2waQxhCbbBbK3uoezuQiQeY8555YcnY22Ss7SWB0RkHbqa9Qy
NcbPGtTzTV9wnPJAayocQk0BgiqqyvDWy4oAAlQHp3JOftwPG3v7B/KNrUOoc1GseHu2HIrpIi0s
ZiQmFH+5RhqizJGkU3uR/vldtqgbLjAj+upUYm+Xoj9RoRIeSsjJx8G10ZpEQoKvLp/6ZjY0MtFI
0VxhRPNf9x9x5w4lzSYqkpqgeb2eRBTY2rWiNCiVcMS81p1U+7Y1hY9BYmNCigSBPzbaUWKy1SBc
sH7L9InJC3fcOjeMSujtCqRmPyilXD/HJTLYXhyhisv8I6ccg8jZ+Z0djpqbaFH9o6ttTNOtCpAc
VMyAi14WunSChGJNtxaqhnA7WNCFV9X11J3tKB3eT7MjgT2pkSt0lbgbExdT1OQf2osjk/VszuJL
ixD116CElerB962/yS3Mk3eN0/cPbQEI6paUtW15PSEsPEgp9653QhYKJUilgUBaxS1LQqGtKkta
zlJUYO83WuKpmkrnUlkJnecsaoqHyBEO858yvt5/6XuhGQi9DT+f8LzxukkNSOS5UmGnpqrxuau0
9prFwRGKYO9jRYeIJIZ+L0stR++31LzImK/LA1efVCXpzZBrGZxqXV+D0sBsttDEQV/x18hyVetw
yf7/BVffUF1GaQfxAP8ZqzDprzeZt1ilvYYjAEH+zXH1CYvqFMAb6loorlsxk5L7W7v70LQAiVKL
ktca6llGFjoq8NIIGWX1OkpOfYnnUPWkSjPc0CmOJqXbEAV/h2GCyR5j3rAWK5aqJukjNGNwku0r
j88K5R9YCWczSI+KoG2oeLOUukpligSAETJgS7PYyr/P2Tx4DrrWHrM77aVhTs0eZ0dSQUuH/e07
5aEWEy1GdouZ6OqdVmTYTDd5p2Oisp+BAx4SEMrZRhAaJS+zKd6LkO6fIzVYgafmkSrb3v4S/TWF
TxTy+LrwE41hz6PaRb6mZdFrNM75k91V5fyQAG4NDk7w7mLUT/gcWItj2Ophm74ZVGnOI1+EYfqi
BU2Lr20wvkuLNjm4r/eWoiq0ma8vaf661Tjq4aQndQq41XTKE1KY2D0jVXBuBD5k9z+JvaXof2Ea
jzAzYsGrW1Su81IOW5ix8RRLj5MipT8brW9P1qSNn+4vtf366IHRayAFWywI1n0jZAmliWsHiDW1
p9RwWxjaEF5EMIgTTZL5fH+5nZSP9WgwAioH+6Gsa7S6SaY4HHAvQkXQ/tTXeeCOcwAaWcqUc991
Ewg0U7vgjTmdsBwXTyWG4ojtKtpBG2R7m9BqgXlAJwSAOerlb2OtmQ5RX/b8kADtzXdOYTieZlKb
Iltgefo4GW5cSWC/8954f7AHy0W1/kJ/X3r1ehE5So2+m4RfzbLcgNRpytY4y4YQz7ONW4Jb1nPc
u7SeIRBnSq35HfaOpd+lgXxpuJhbdq/SjgLHzm2AKTCaF9hQLEDqdT9v7Bhi9dTnvppj4JnnjXlt
pTm+JP1IuZel5aPWN8mp7Xubl1ZH16QY5P9w9LkLaE4t48NNDd/oCsahnBFftIblBXktf1O6rvVM
fOYP3sPe0afXA46aKxBxplXs6OWwooUEkUqU8xekFHLZs1GjQV23tD7mdBIOAsju/pLAkKxiAKZt
eJVapKNVYUiRHyRdelEjhQ5XPGWa2ymBeSq0QD8bNXGrUJXo1ajo2WIGXbv3T9/eU5PJLJhe8ldq
7LfnHsdAO29C2HJKldh/y3VrvvaTyC/IajSPOhnckcDY7oLsr0kL6xcC4u2ClpIkQeoQNxWbo2Vk
cvphkpLsEdHN6H2KS9dBqrZ36VLoILeAwgMRdPk9vydRUSe00k5iP+tQqrCGYfR6jBeEm3fJRGnb
B6c60bUP/2FbQXcs+M9fbf63q0YhmX/SozlUO/34bSxRGM2lKHkZjIBhbRgfdan3bnlGNb+4MVCb
1resWtWZ3OZ25FuVObvpgFSMkvXfJjMwcEfMZtReUYGeqJbdPJ1+3n/YvZOMihPmfjBLiOfrC8ro
C9r0TrFUI3LWulGoYDeiKKgNXaXWnC9Zr3S+WqvWBUXp4Zl2mfYh7+fIOijXl0i5iqS0Mhd2HaJg
2HCt3rVZGUjQj13op8yz3RSBhY/lIMkHScbuKlSZwLgRCbXXRa3NDtupzaxoiivtJ525zxWShF8O
9nTnQqJORwmbMT8JxvrcavQ9qm4xK5ZzaTZc2kS0EbFnaJ87uSxBttIh8GU7sr7y5aYC7Cv2NW7e
gy510w7MrytFwVy7k8NhdJW87EJvNscix5ezMtpTl/eAP8ZCCOnoUl/uyvVrWFp1BNE9C/aUPNuJ
M4VS3NQrx5OGaH5Kxqixr3EX6/ItIccpSD3V9muYyb1xsuxRflQCUf4Ttl3wZBapnZ3IBYo/NoLU
8C4ki8J6D2DZpo05wMNIc0MCVCaFw2WsWu0SgaX/qaaF/H7M5yMhvL2jQuZCQxGdhIXX/TYMcFQs
qcduy1fhpfuGGiA+1MGhfXf/sOzw43BJJIECpUS1uJmHofcjRXTBQj9Lk9R2IclF/0SBqX9uZrXi
JGQBaoZQk8J/1M5Sxmdp0rIbmkV1782wX5sXbULk/KxmS00CvXP8FlkmCIHSViX7ZhmpXSMq1E9f
Qflb3+s+aeWrMvLFn0w8FxA+mLPsY2EHUzy4zHTs9jagKOaci65ooHpAQ7XdGRvQ4TKMSDTcptae
kDLWi+IRdJ+D7UGviI/5VKrmsxwlXUkbtgvrqwpW4m+LPyL+bSP46UBr69A6NyUp0hm+TBV+PNjJ
naNL/qvqZKR04daRzFJnUcxTC0NXnjQf9Lb5MjRNfru/ys6dxNxwkceG6kxhtIpTPcrCCAAwdymT
Qn6sy6F6NPO48dNZZC+wDz87RaB8vb/mThFBWUQoARfCOHGNyW77slGzgqOPzgLSz6g+P1TMgE8w
SI5MVHaueKADkI6ZpWPetA5dwB6TtJoBDU1V8aN07J53KqaP2K46r0Ho5N1BkrizHrwdegbLBcjQ
e5W5TYEdAirJgAgE2gSBcoEMXCqcBBI3lLR69KBbysnn+/u5tyhDiSVlouDczAYVxpLV1PXBQxtL
ynke1O9WNDeuOZVIM5bzkUTxzuuDv8FewhwlsK679JUVNxCUmE90dTGQb4dL9Ob/Rsu8iLUjCe6d
uAWYk84t9+Sv3PBt3Ap1rQzlasF/FBUKEfgyPIAZ1A4u0p0tRLITHCzqIguYe9UP0XRI2KXJeLWW
GaJcKpXuxEdzcCIg0E49F+eyLkLzdP+97WzkL4QQtSbtWrARbx8N+WyjQU1QeqgGvULzcJYuosTY
QFDsnv94KeYqi5MIXAgGLKvnS5spiRAtA7BS9cXFonx97kstyrzFt+ogcP3yJlldukuaS/GyiItt
Wh9QQPGbmbXUt9Bdzs99oEDHNGfZ6F3D6GvTjSkjf9SdFf8dZ1mXuZjXjAKaVqr/T4ikeibilvNJ
q2Eun0uhovE8hpF9QYte+Qsuj216kVOqDsSrDo6QhI/JdwV3n5+aHZpY1yJp/9HG1zw+KFB2jiJf
tIUaO0rLW1txfezoEIyS8MvYqbEdnMpTgKnrQUTeW+VXb4WuhwaNd6nRf6sSdG4iA1MRgYLQnN7K
AYkbR5uOemF7q4BqhBVGgkr6sdwLv62CBXsY21qf+iAB26cYXpbXFO14cOyOVlmFw65imUFtUj82
gBJooxldVLOSD1bZ+Y6IDeT78A5Icdb3CfB8mOyQS/wykyVv0OgXMX8rLjrg1IM4sfzgt0cbrABB
AjHc/xO3erttoEbGppkT4StBGNce1UR9DszM/tArZhaetMGwLij/3jRLRAdF+vYpyfJpm/7qXOK2
tvqEHfJCUx514c+5nmOxHcuupveTH0nddFC87D0lqEUGWNYCtF3jwiLE53Kq7tTXIkhu16hJmu5S
W6MdemkOgf6HavXoFeiZFvjtOEHAvR+tdtdnzgzpmUwS8trbXY5rMTCJZpfb0sgf9XkIX+ifyq7d
GNEti8bkBRqbfIFR1hysvLvJiFqB6ado2PC6WxVrEHDirDzLyuzh7WV/N2B8hq6tlkfndvt1oArE
54fDD0tu8qB8KNOuQcnfjyFju9AaoyeYed31/mZuMzwYA0CQiFvw+zcuromWD8x5cwjTSOrlqPeN
RnZCh6Ap3D6oiK1V1AbPJo2Xo6HRTkt1ISugB4J6Hcnl+hzVcph3jSYyv0CC4nNQ1ONzmiamfM5Q
C/sRtUb/vm1y64TCfvcoNAmzI5GnReqaNv7u/+HV0raDVQ2GZkumD0FUJ2hqpPQ2y09VlFkPkRGp
J1jH0ac/33HAEgtKdMkD17JPoIzVtjOjzAeZnqIt7MjvJyjrrpOWzafa6fKLBQryYOi80/lAYAfl
p2UQgIzgOj40fUXvFiMUP++L8jKZIRoTijG+G+g0nzpL/TlVnXMVdYsoY9rkZ3oeR7PgvQPNm+ak
0TdZ6pbVdysNAXoFlvBrGuTXrrI1LwHXexDud58UVAJQUpAo24mzpNuhIgeG8Ecs6d5rwNIcV1ZH
J3FTpYwWlPkwPRVtGJ1tM84KNy/N4fOsBvkROHmbNS6AVpVJFoBrXE2X/fjtEg3UAbq6IhCYbmIx
u6VmDd9LAe0T6cwxPOeK+C8fM9MzgrICFHpDA6o7tIQ78oKFQoyPsc3l+jg0DP09MQRm5XYi7oVX
q3195P6y925/X3n1rLS/lcrAA9O3C2l+0YfK9Ee7qA8637urUO3SomBOB/r57Y6ONEjDrAp4tY1j
5D4kwACd0zjsnNP9b3T31QE6QeQJ8N9G1DeSB6oNhysu0NXqYmg/UaL6juW66uUO0s33F9sJwUQD
4iA92KU0XKV0XSuPoSW0xBeDqiafmJOILyqOGeqrMK3gihFC8SDL3Xi7v+zOM0LtY6RFXIAXvG75
tPqkM6U20HxvOhDQ/Ux14AUJLbBYFc2jmnf9Qfdn2/tFvBRhSBRs0Q7cCL4D6+zLuKbXbOYD3XV3
qAa1erLxMgUVaxf9h1lWe+1S5XEa/dugSNVesiFs9U9//uCAZRfhQtr7m5eLopIqWDr2bQDRz1Ba
i1Op1j0wuSJ8iqzuSBRqh+XCcwOkX+wCTXXDFeoJiIxGUJ6xtQ678igoT3086U/4xrbX2sLptIoE
kkuT2nh45dRel4tHIYXKN9K6/uC175225d4FXbWAt9a3LiLtna7T2PGLSNDRTDtdyi5G40x/VbUd
n/pObx6cUgn/XHoQvDN8KfALC9Bq3fsIUXELRMbUKgyD7KTPeXqq7YuSAfeP+6e+dd5piZUfXHs7
AYMkFUOapTewHUgDFALB0DuMyuQA+ZaytV6cuTjigu2khayCCuAiobCo5r0NS5GjZg6FEoKnhhR7
kDPqy6xMwWnK7COJ072lIOotp2jBJq9b+jmAlsKaEXFy5gH+U9XWuD6J1glQc+71I2OWvRABRQmC
DQ3+BdH+9sEqCZZxE0mJn8lj5wFJVhEvTeybM8ffZ3BVfx51qc9ojwFGojuwzlHCZC70uFYTX22y
6oExt33KB615oEQU5yQwmoPcd28zKdmXdjQV+wYRlyMi0qkS6/VDE/nREMznFlWdU4G80Pl+zNld
akFmMrHfoZykyjhJMTLpvpSRlJQzFupibJQvLT5MB7u4PfMQynCB5HQQ3yAgv31pTRM6TlKOwkeV
nvySyvOsttAh7z/QTprFMujRL6CInZ4REHyTg6+yDALDnlon4rqUM+fSCW1o/Zr9Dvmw6mohaepK
yqifTL2uD27O7YWy/AYLxy8qe1T3VhnlmLRICU1klIbRcWCI4rexl6anhPftDaUzGi7xvHBx/UJb
Z0qOuNDL339b77M+WoOo03JiN+1xuQ1NFAZt8hG1qRPXNOtHYTf1OWS+53Ugf9y+nKf3LZa0l/vb
v/uS+TBpoWmLesvqJbdK0yGznrH7WdSeZ2TTr02ua398an81xpmWLkAT2B5vjxJw0jyuBEJWYyQF
OGEqsjfUinUKm1py7z/Q3lYqSFwyDyVz3YC7Fx695LQlSwVtcRssq720xli6ljw78KZG+QKKcrgY
bWMccbR2BFJ4TOpslaoMxs+6ImsqvVUk2hh+1efW+7HQkx9YHYP+XSYR/ZXWJOYcaSTFz0zeyurm
tNi5cxF0J3Ns4k/NHIE1Qdzxj1s6/CzGLgCOSK03OI9Q6/tc0gzywtCsJpBbSfBhRhayOUl1DWj4
/gvYO1GwCoCPo8MAwXB1osawTC0hCIYB4tmaiz6W/amy2+bPJQB5Kj7WxX0dktX6TMUWg/c5LhKq
/q7uLwmSjp9txIF79Drs8bFoM2p7yMlpiCKhFhxUEKqy88miPITeLJDNrZS+pfdp2TpZ4s/zXIkP
ataOaJZp4RyelEV58Es2lj1STrkSoy02JIM6nTSQbJqrKoi/ubGtl3i1mkleuFIMMvA0Go3d3NJ5
br62o1pCyejKHj3HKTAvZTaN8U2Wey1w50mPtIMAuL1WUGZbOBeUQ5zddW/TQPU2K3KR+LWsZn4m
8DhvbSO9tbN2dD52Az7YcT4TlHRoga2CrRo4StX0feJHgKlei17XUCpDpeo8oc92jqt4fLaNATkn
CG7/s9sIRJ6CbdKfn1I0jJCkg6PHnGkVkZI27kLDQEAWnGH7Ms69hGN4Zh3Evb1vgRwVLzqm8OSN
q2YqksRR3trAFjJR9Q+GVUs3NMPsowbB3ttjDYQweXnocax2dO7tvkBujulqrZinSI5Nr2lhbDpp
aB2wsreZHA0IkHHofAFD3yhuEbQHiCkDWc5cts8KAvEPqU7LcuyV/jRr9nS6/552TwtYSaZm9Lno
4qy2sBMj2ouLE1M6a/J31ICm/txaea8/poqVK6eaZnjlpqgLpq6Ti8J6F3e5/SqLFgrT/d+yt81o
8i5tThKiTeVBzzaU7AlJ9wiS0MnW68CPEse6JDjUHTz27lLU8Mx4+U42qok6KBLIoMB6C7CC/UlJ
5UZ5HtD58jBvYe57/8H2Xip1Ja1TXugWJBJhjSJbkqCkao0ck2Q5ewwTsAdOHOg/AGEewXt3Xyr4
EJhG1DtIUq/uCLVEUZ2WG843waCmLhqH6aPW6np5Q+d4Ft5Q0D1AnSr8NOVRUp3LoA5vYiy1o/7M
zj4jrrw0/9Ez08m/3iYmDbsyaOh10TKZRy9TZhxlgFsltz4fqoMrY3ctgiv1AaNYGA5v11LTjleN
F40PvFm9mU5Snx0LPp1QIKHcf6E7cYdRL/0mVmGEvt7fcMBDGxoxxwetwGuWNeUlkIMjPsreHUiu
g7Eo3Riuwl+v+bfGpDaN0HYhUPgmaq26iyDl+ANfKeVvgE32i6bkBVYdQ6Dmj13Rl1yGeA+O/6C1
njhn1NrLz60zyd1ZR77/VtRtKJ+GMhmE4mrKhC2qoqNa7SVU3rWLuYlYADy2ddanMnX+/NMGAkMx
TO0Nq3+duelFzoQZ9WJfMjUseStbcdMsFDdhpsbBp73zsbEUoZNrBwzqutbI+ljr1SFO/QJ98WdF
6lrbq6EjfYs7abxoejApB5/33sGD4gJpiJQYzPdyWn57TXiwo9aRkX3jUjE9d41uXyspbBFN7JyD
cmIn+8bFA9Ap+S+YzPXDlVMx99D6mALZYfxOyp3kYa6FWVzZfP0ZypzlM9essKOEZ3jwDvcOPUUM
eQwoI3L/ZeN/e0y0pIBuZKwdo+NxngBjnlsjbg+ecG8zF2UsrnTCJfft21UKrVeCdpmmOVVWmS6w
JgONdin515z15KCvsHdUwJGCbadm2pKu0NRMkLlvU3zazOQcq1H5OErhh1Lti1Nu2cOBNtDecsAo
ltQdUgAn5u2jDYgPlQNwOj8vMv3UcNv8FXbQmyW9F9dMM44GWHtbScuYHAzNKAbrq7TFiIVV63qW
+jO69CehDsGJI5mfck3685ERPgG0g2gdwvHfYGCoV9BSAaXly0EfPCplX52TMDsaKO8+EGIPDE0A
SW1UDoFXd51u0+Zqp9DyRnqzL0Xp6O6MPu/n+xF+233lgaDiQOCm575pFYq+AB1VpsK363a+SMRF
ZmCR/Qp0Nrs2TSMe0iqQ/7gLyqLIWZAvEyc3CN0cBF9VhYJAUpEqG6HSc5eVP+8/2d4phJRCX5JM
i7HX8uS/f8YZlukqlFlfA8ULBb12C6eaLuHUVydJyQ/28Wi11RnUq7zhWkAFuy9i46lMs3+SSoh3
LZ+eVzaTON9/uL0TApiNXJ02D1rrq+UcdYJXkYfCn3p4Bh2QA0+KYJ+GBV/A/aV2nwxQMlA9FGI3
KSQ+vDOCxhxGXZKcS6yp6U1twtaLk1g+19HYX+6vtxd+Ofew2UEZb2l3mjo7Vm7TeHGEkl5I5Us/
WFSV76+yt4HkTohbcE1vZ1yljpWv0xWIwNm9czag4Z4nOpW3sFPr//CumDBQoTJuIUlcvSublnE6
mITDMFHjSxHEkXaSxnk8I/7cZweL7b0tC0ldBjt0yTbN1iKcrTrUiIVSJENSVKLBiy2EnOWZeZ1V
NEcIlL34AeoGZCqkQQB0y+/57SsDdQLzJOcam5ws/1xnbeMioBtf4rKRP6MvM5/VWDqCre4sSpLI
DUMlzNtbZ1mcw6wWS5+cDWj8IkU12U1bs/Umsw09U8owM+7q5uv9I7O7KjFyUYbi4l6zuiRLhWNq
zYnf5FgdxlTQ15QR0SWtI+sRmZ78Ms+F8ufndBHsZDZpIDZDD/3t/pa9M/dlUrPo1IiXLp+jD4kS
i1OmjvoBWGznk6DupxkGv4jaYv0qVSvSnT7Al3C0IsW+BGZavYYC5ORDYVLaHJQWOweVeLJgP2BF
Lioabx9sxM0j1aKAelyk1t9VVAXXvquaqxEPUuMyax0OLp2918cQghJtkdfewI7ZxDnveyweocVJ
XhzjJaLqUXjTIrW/5MDjPV3GCvv+mVm+7VVDfikHlrHur4Ro9frUyu56E5t2v8qV8p2ljC+UseYl
tvDltKIqvk5hPl5HzLo+3V9472WyJuUB0nfbvpSS150AeEIjDmGvxMOvB+nfbIDF1Jtm8B/e5QJa
p+1P3N60pyaVlAF1+NjXzCJqPTTyy8YrtTKiGVZAqXpn51z0B/fSzj3BBci9jmI7aIV11ofnbLZk
vNDhllmL6eTps40H18EL3FsFHTEKLDI+YvjqBSZmBS2qpeddZUZ5EtPSbiz7/CBq70DP+N4Y+VkQ
fyis1g+ThOlQIp0NkE8hifB66r6vTlVK72o+w8QTqFbkbpNXeekqMIFOYagb0WmOAZrIltb+aYcB
CBwY9iXsIIO+4a/+QgnZLTeWkRnyc6ZMWekGjtXqbtbU6vf7J3XziSyLsbWAH5CF4NJ6GwjMGqMD
OWMxfkwR0sEdyit3WzC7QR3pV8Je9DJWMor8VtUcVLSbIEQoR8MAIS/uE4ZKS3P+t9srKtOQvgOl
nikU/QPmAz/FmDr/gjaMOrhg/ZG33OY0rdZbnSbsOdUe4QLUGFMFX41cbafvzqweGULvLsMAErYD
U7KNGRyYhwyfalQu5KKQnqVKgPRw9G/339u2+bY8DO3UpWmDgew6B+VtypGhg9TsiaD9jVhqhCcY
qebJjFNTOUmmiUWLkXem6kZ1WyMcBt4rPWVAKo/a8Jtw9+u3OKAXwT1AdV0dItkS9TR0HUzwIvtb
MwREKbszPRWo0p/ekstKy5QXSDXAh3UTRA70Wktaaumuy4q/2sJuXUYvjuGmkzn/h7UWRhXoYZy9
N4DUPiP0dSlGeHZpzh9LSxivUVIGJ2vsrYM8YxuBeC4SuAX5isLmhlMN0iGXTBRZfQMbHJzNJhVn
G1EW32u5Kp/GRAkuStpU1zEEJnomLevRl887xQWue6TBvvc2yUIobKAULPJlbz/LqalLW1JATEIq
D7909aR4CDTXfpqG00Hkvb8UaPm3SxUwuXocXQXOeAGWcl1XnbiXsxdJQ7Tr/gezSUCWHaZt4Cym
VQiGrc4oWkax1BgOSwml8Ewr0m5jlMQPztiKa8Xw5zZF4cHIdhsJQOFzS3Je0ZvdqLOOaly1SV5n
fjQGgEyD0PiUQng+antu4+gC9odru8x0iObLz/gtjmpRiCy5k2R+39vTOQ5j7bkZpPwUSLn5FDfN
0exvbz1EoYCMEXq2/CBVVIU2K3Pmx1GpuE2pBM/qEIkXrLNMd1TBBt1/dXvbCMqeLgnpI3ix1SnJ
zdFpm6rPfLzirI+dhJtxKyvVwSrbswgOjtk6M3bscDdhO9Yzk0ECoWUo5waTxSq4CLwwnzVZHOTC
2zuXlTATpsJWMNpcSwMKvSmdKSoznxK5/DE7AMM8q5WNqx2MNJxozTwYxjT+Fdtg4g8+g729ZE1S
RcZSy+j97VlppnjSMEADZQ9y7KEZR+UpHkv7YC/3Tshvq6wVg/QgirJJzTmRRiu/C9VJXMpomi6m
0n2T5kPJj73lgJAv81l6WqBY3z5U0jWYoZoO3dypbL0cq+vEZUYfPsZm11wBBx9pbuy9wUUdE3IA
Ihgb3J3ZaAqC3ZDWaqUaXTOytK/2LDlUM2PwUQoZmBRNn3yDu+ocxbGt8R6zJ3q7y/nhuG4G7yOg
4W4UReZjANbWXmmRQbkthEfF68co/1RWQiGKys5N0oLOF2MnPVXzDFYPvPsX8jnzH7pIAmL0mCWo
RCpBf3C+twjX5ScCnMGogf4ARebb92GrwgC7rMOxyg3jQygKZIeROP80m1n/BC1uvmGwBk8vBTVR
Zbbs0pbWvLBv7GdU945q3a3pDj+H/urC6qcWo5h4+3MMOQn7uO1zH6vZEiK7mQW1lwhN9zFghyHe
RQZ+uuC7s+kiDUVZnGz0uzI3VrTU9gqR6timBrVp478aQq4LlTaK3yVJ3Vhei/Jj71rZnJenOLKl
0BvbWj2Sk1m+yjeF7DJvpFMMW5EZwkYMJKrsqIgdM/MdNTDPOjorl26YIs/q7PpZDdLy6uBW4U7l
kNNmqo/adTvf1y+9OvJZ4AmbigSekQMlVM19u6+l10Hu24tipMa1xsvOozI9qmh3kls+ZgQkQGIS
jtE8ePvG+LikPAzBsFSJI0PHrm2vMrQvOtT9yjOmeQYJVmI+7Wll0b9UlZH9haHTkerCZtfxwuMr
Q2MNcO32Xi1yEyosuJ0HyDJfq1rP3glEXd08NoxbXdbZqzbX81dbhjQdpkjN37/1NgmLwZ2+EOq4
ZilP10UpD2aChhjNB0cqonPRhPZriw3OM/DV8ZKpsDjKOQwOrodfsJ03J42ZwILH5oKybFAoq5oM
7e7ZTuTEeXB07CyeoOU3ldcMQhePuoFoPh1120eyoYtds7ard31XyqYLMTeJTqLTw1f6MbJ0C9D/
LlwUscKPOYf3RTZp/cx6Mz+SPahH9cfmfPKjmTPQT0bOBdTgKv6HEfdYWkDc76voSwKG9qpbobg0
9PBxjdOrg6x1Zzny4kXpFQANqrvLf/8t3wL33AQLJ+TBnPPxQ2A1jZdVGhTHKZS+21X96U8PAipS
ix8fMyl6E+uDYOMO1+tQXB6Qj9daV4ige2L4/FVKA/1dJpClUAr8Me4vusmGAB1ArYHWsmgEgGp9
+4xjVlY9tZHzQHNkerD1yvb0SUznYbCPnJ03KQlLMc2jv4rUCKD51Xb2XTGGQTNy5MyibU42eKvw
pk9y8PP+I21fGzwTKDy05SkclTXUsDf4mgJ1tmDQpza2lnDprS7ED3aOEQQtqyO/om34+GWjqAJL
I3xQUL3dwlZFajhTG/vBQBLkvSOK9lYZcn4L8Uf1USHpXckqihfkkmmda3id3H/cbfygIUixA/tX
JXqvC55KTx0ozYr1kGly8FoHdfoNCE3HqkZu/F2EEZeyY1VHSPDtwWFZ5lTgVUiQNsl6h610KGCa
PESWNF8BzHVeryTOhXFJchCsdl6ogskPdQ9wiIWB/HaDwyzEikLr8Rap5M+B0akPQyxbFxiH+akv
x/Sv+xu6s9yCb2AYAJaLL3+VRhQQx7G1U/kkzHrIXHnsm2+DLeKXsciYNQ7TUc98d0GN5hhaXNCF
1mnthNPqQCcAM8Qhtz9KFepJiSiUr5bSIYug1P/ef76dA8NchUk+h2aH5dYBaaZWVZyHYKnoBvTu
XybRKa+aZOHe7Cjdwywjd3F/0U0mjZsgmTu9R0IqSe1qUzsKdcuea+ehxbo4vIaAOUvXySIL4KwS
W+IBIR7pbyPNlX+KrG6PyFjb2MPyi9jFov9FGFotT9+8G0ykOx5qHvoy2Zq4BTzkQSdpbxX+OqLJ
3ON8jMuL/u3CsBNN63CcdR6qutK/VLYFpCsO/7jviEoObVwF8bYFP7Nup2Zhg9+11KOlFmPo00iN
eu5KcZRN73zfb1ZZ7ZgN1iMcTDSAwD8358opjVMRaHhiMJt275+NnW2DKrtI7qH9A6R5+e+/bVtY
cOz1UMJyoZ2rk9JN6oPW2cHpP6zCq2GAAnJqYzkzYlIySGT0vlVn84MyigG9hPmPodm8HEj7aBVS
gCwkqrfPooSKklV1y5Amyf+a2yC9ZrUSe5VlDgdxnwqUv/U2hyNPxxwMVuX/aTK8XQvb3kEdY1hh
zWBbr1ZRhV97TTJflRmNKrfTRIRDRh7rozsUCG9hGWmr6V8ohHbvRNB3pl9MUfSg9/oQ38SUMlTW
aUq+RlKa/CvU0C5dPukx92p7zMVzbKroaSF+Jf+QMe7u3EaJ1A9Wi9uhl9PWAzyf9PpzZGfp5CLf
lJiuIKWFpyYBYbDaaI49p4179ZIqbaV+IinPZBfn+LnHh92xSDTTTE5ORQUQGo/nOMsxBirMd+Ys
cvTkSslKz9Kgc7M5nWL/1G0hl6cUwkLiinrU39kYMTVuE87O7EbYVU8vJLnGo9GgcUjJbMv/FNDB
/40izXqvRiIMTgDBnMg1AXf8T6/T/EOaOtV8zYn+r8CFg+I0mNZQunInCc3rAbZ8SaS8+Lvpu8zx
BmORL0n7MhgA+VvRJ2EH83xqdaM8a4E9dLegG83nqpfG1i+6uE6R6gy0r0lrxw2tes14l+YR6nZD
p42hayazhNSPEldP2QiR2xuEJP6OAzT2bjlKr6NrNUrtXKD+YeRrOxJiqym0CsPN9bGWvU41qlcg
nEp1CsZWLT09zSr9YW7C7OcMy+VLweirAmQehTQD4rmrXKNpbdM1RdRLOKnYVuclBf+gpGaUr7C6
JHGqgtLpTyZpm8xLMiU6EC0X8MtUAxBlVjRpjzglj/WzpGZT874JNfl/eTErmicqRTHdvqrm6p0a
CHFNzAIAQUjPSnLluapR3krD3htmESRe1eQTx88ei/ezNQ6Wa2AeVt8kVa3+nZEzjB5qluRVqJkh
XCO2k//H2XntyI1k7faJCNCbWzJdZVXJu9YNIY3U9AyaoH36s6j/4qiYRBLV6EFDmMEokmTEjm0+
472z00pX3/a9TWuGwqR9ItZKDNWGohr90cmdH+A/4sz30r5IP4RRnIgdUd7bwEW8WiiSNN/hpa+J
kqHrYhmUzerDYpD0Tx+F8gu3Sv/awLX4a5Bn0RdFruxGO7OKZwUxGQChgJ+yN2k+ud+dxNoTULh5
lmUVYheZHCBkVNheBpOiz5TQUezs2hN6j4nZdFcgevnl9UGY1oJL8QYbCLbny1XspNbUSXeS6ySj
4VEz2hAicNnslNRbdxeAXUoNEAEMe1dFzcS9NQJdia9JNyQHbcjno5FhnNtgI7ST12wtRSeeVs0y
vr4hc4DbTuA1oWyozAoQMWq14yiT7Ezd2O6QOTaWIikFQUhva2OyoeqtGKwUb4wwlWhoIKl6qmo7
ejJk773aV5OcHp74IhwCJu0GxiEtG6hsHUWM/c3uaE9qdrSElf9Qiih/GoB6vxoOTLZEt5pvxYrM
pFafLC/JqURfhpgwtuOhYAh/qAlMex3Lm12+LLNMhWCn4Cm1RonJuHFyGDFkaOSehxzxk8BrIKi6
Q0N/d9DN/6FFll1sZI4PhR2Jx76efnI480M02+VlqPQukM3r2flkDEysQDyBh6aeWh0+ZkqgdObI
fWjtCkWCyIv/yXUksaTjiu/mZFtnMljx+q3LoouMJPgVSp1VhhcSwue8TN2Hji7zAR/f+tTPEbCA
TnF2AuXy+19mKjSxl0EISQwT1vXkCn+iBreISn/Q0L3HGyIaw+RLo1bGZSjjNvkhhrB69WlhOzGV
Z1bAuJXe3stIE5Umxuttrz0k4+AemiZBk0tvrWNa1nsBGjbR+vlYhGKKf5aHvMGvVB2eEG7NTCk1
e7c+QoqzT7oahXYg4ynO/WmsnH+zEr7pKcuh0vuqWTjuyRBhlQY2067POuO86EDzLwkP4xAVHXJH
7sg9KxzhZ4be1oe4g6kJ2Ubob5Mk1UaoY4IMT88HMzsp7WC98xo4Vee8nOT3vLbb31qaFV8sb4r0
M/ZXwntQ8VvJngxClhng6GNyoXqj/suWjdWe3DYfvjkCzvqlsorWOYZ0Av8pwTclZ8PN2/kkjTxH
42DomQY2wnIeqKry6qR56eQe7N421Eela0lVIgdOy8Ey88QLVGVAEL1Dqis8YoSCYRse8sX3wtNH
cdTjosZuB38G65C4itT9Bm/Sjy2MQ5RapQucYRxSRwtE2NFcmBY32UA4fRP7pFUi9BXPRlLTzKNM
+2fEg1QEVd2iXxWhrPLTSpokDMgCsv9h1m6Y+CJ53jelcpvojReV+WOreWFzbsh0BN71dhufusmU
P7NCC/NTZ43yg5ZVeNaUIsHCpTTGKfeF0RlPwzwP86NRIV787GWK2wchykffrCGxyWNjJ8+Dwsvm
x1idhvzgohwrg15toGeaXSh+SSg3IJahHBcHLQkz5ZCrRvXkennWB6U6TqafjpHxe86L4nsmpfFo
T5RJRz3HxtF3nDSqL2nWqhd4Bar0O4yMgAiUyi/dThLf1Rrr+zR4yiXr9fxn17T1t6bEm9CP+w/4
MiCQmJiXPDS8j1NmTOmxjchPj0s0HODgFmnpx3Pa/+aj18+p0c3aOzWfbfvo6n2XvwfgB0+jr7E5
O9S6Mn3qkxH1lCLv+/OihW8czbCQFq2ZxHvrNpNSH1peDDMUe5Yovuhp/FB2yK4EpDzV9zzPWBYF
CEueWm9Ws4tjh+ZvMVbYeFE14mrQx2Q+aJbMxfsIWbDwVKtRhSGwNLvkULZdxBZQlbGZ/EEb2w8h
sh8LvVEY9ZMaUTj4smwt5zCooYFGdZpA2h9nRV7sPp+9C6MJL3sY4bi8rZXY5DTYwwfsrrznFkmI
j1PMbPNSRTJPENuw88/M4PKJr2lGzbGWrhudW8dov0fMYXEULeu5/xHp86AdCq/WqDyyyarPceKJ
T0XSNpk/y1rEAeDPaji4VV9cxkSrmgNBWP8gtdia32Br1P7TCNv76ZSxUB4hvKryMY4jygslSsTj
ENuxi0Expm8YCxm55medK982mZGP57YabOU8wQOJgxY998/gSsfho9NGvEo9ZYdzPgnybwUphPyo
jdQj72cdmf2gy6ltcUKp9E+hnOXXMGbecTahv3+qRFPvKX/cdKLIORc0EaM64Dc32aBb4D2Q4NFz
beskGMMxP+oIWR3zBLMviNX2sRfuzqW3uSTRBPKYTUt/jfR1BLNBMAzF1S2G4YR7eHGs4PAf6E80
D87sIIVjptNOqX6TdSzPCckeEBywn5uso6yENcwhc1LEP8IvnZ6Z7ynu9pyJbvLDP6ssDCR0IGnv
rW68XjMS2FtoveVjXQQMQ7XArpX6Q2eK/nw/jb/p5v1ZigYr8joMDdYdG8od+uAOsnmLq2LiD13V
BHmTAV2MFCX0pRMTqyaRnzLUY77dX3vzC/4ZWTEXp/uxvOy/ukUioY3XdkComix2graSDv11czzm
jkRgfkwyBfVooX6/v+rGywW7yIRykY1BxWqVnxYITGpimEH8V4n7lMMD9GtHSb9j5rPX0N9aamHU
MAkCdkMW8/IBY8WV5bi83Hk2swC3i/asGUWJIn6hvLZhSRsYqhrUDHLO25GT4YatOeYoq+ml9jYh
831san3eSbpvkj+SI+A8y6HzNKA3NzWfU3alNDDT0B1EHiI17Y+uxSwmqUvT9yjld/qJty+QBjOC
O7AlaDdDCnn5Agc1hkwrywwqCDtCKqrxmBXmHERx2Oy8wI1nW2plXh6prXuzGXHnUASSxNm1iOri
UmdldmxyKc+1UKsgMrPdue1Nz29pnhO4qKApNq11Ixt0hWXLZMiupkzy6VArGEhAxjPy94WSzs1v
XcvIjWJDHxjLZvH0rhzH6H0fT5rmTxNSS0BFR+fSOQsR7f4RuY1yhHAsUzibHpy6dVAIzbjoYxO2
lJK7CI3PWvgeH9buw39ZBYszPrDF/GJ1OjyjoR2SuTQ9O706KFEdvyFj6X/dX+V2C3EwFtwWULuF
PLcKMpascNtUASxqbRwCDA8j38qj+JPsxmaHx7m1FErFBFJa+gv64+VuDeGyh1Cx0fRBY/Z5GnPr
PYYo+LdKfA2TnaNx+40WJgg9HibMAFDXHatGxXkkGtBB0e0MVR8DCRtDa/b4mxuPxP1jLcRUgN8k
vi8fabKzWdDFR+wlV75nbVkcRqXQH0QXDzu74XYlyBcLItJepMNumvpwWayuKmP8uSyBBkE9/cod
fKHLxHg1F3DZcc5CpwQFQ0GyeiYzHea2j53sauSh9PuSDu1c1IoPzXcPFnMzUF6W4mFoxi1qputq
GScJZCNrZCg9oXZw5RrnH89CwhSvW/erELb9mUfuH6okcipfAYa2U63fKiMtPwDAIuMFBto3Cml9
j3KhqLiBJunU47koE9vzjVr1qqNThXigGczpnPdN6FVIvlRadpAe04agLEPnc5FnLiIRMrYdP9IU
a48rcvvJ6bPxH8btDNlu+PGj13pGa9GoNKNUu1azbZ5pyCtnMVKK3o8CW6kG7RGdoaxOkrP+5nXR
TaR1fAjIRePJLbT8jV0iJj8MQED8OGQKIFrEHO+vuvX5AYyCPFnmpYSgl6dHprYlmMfmCxXUOjZT
SCRHWfWM4ZZ1RtJt+Kwx4kDbNT5r8byTXd1eaKR0CPTTIgNmfBPEHWPIcd0lz6kVS3yGrKr4UapI
PyyMLPOFFqs7fZqtdwyaGZI+8BP6f8vb+CudU4dYDRUJv2G0rPBLH0dKUNtssUwOxXNXpfPS99jT
Xt3aQ/9/URK6l4siA0yITFF1mBshzlbX5I9DneuHqna0na+5EXGBPCz0yT+1zjoWggGuO7dGLK4f
dZoh9HbfqmG2d4ks0edFg40TS0MI0Z1F6PkGqmTEmO3Z6CxfGZDpH2DhFae2Rx0Gx2pT88VY2Oc0
Hr4pWrs3N9jYrQiZgrPhlgQie1NQ1SAp62mKrnWm9z8j9B0x8xobjbm+Dl7Xn8DB1++r0nH+Z0yl
2jzmY5/ueQFuvGR4zADpgKkvKJFlV/+1ibTeqLOhKDHWymyMGLU4OpmKSA73D+bGKlBRFmARAQh9
ttWukbMYyXTp9adpLx+9YYytwEHwZG93bq5DG1HlZVm3ZTGIjFHaahEhvpFoV9fOo7e5J/WdonRj
ywB4xAiHHj/CauuNqbmZrQ/F4jXVFWXAjNaDuajN9Ixq/Y1bpXqA1S6gbpBjr894qA7tP4wboBg3
FFgrVvukZxKfRAiYmpYSHjUqykMXzfFOdNl4lbRkORuLViN4/1W2iJjeoBO8EcByNWh+g6P9gByX
7qyyEcPoYvATWYph4DonnVFB65QujK7CteP+qNWR/tvKbK/1izFH7hbCSjU+iIhaZ6e22ghk/8fG
Ys4FRGqNPcvLvhGuDkpDDnTLPPSED8k0V4cRN7+H+7t/cymMfdiWiD3cpFqD1iY5ODZkp6pEXBvq
hxKMYpSclLDU/8NjcSEsQzVgXzf99Az7ddcInehqVVEX+txJ9mXqo5SxclLiM/f6J2PoQjkFBhkZ
i2UT/RU9hsbyGiVpMfGsudyd2mXwX4fWwU2UPRnmrf24FKVg9RbrvHWPBlUm6eb6TC1chtEz7cXp
rBjDv/ef5xZWDckVIDMZC6AahkerBxJeYw02WduV6qg6pkbWvB+qrAjKZjCOyKcizRE63jlJFfsY
JoN1Hsvp1UAYfgMCwugVc/jIzlfBMk6cLlVDMvNBRdU3N2rtbAyqdqijdtrZLVsvldO9UKI1LoB1
PBmUxFPTsuD75bG8uGM6ncfMTXZIXptvFc0x0GPMstCeWj0RDUUmoDAIrmql6YdYYBcpMMn2nVKk
Qad2+WHApiIQ6Rz5eNQX7+vQfDV5aXmrsEEA2y/KP+uLLpmmPo9UNKftTAgI7qYL4FIMPqCXfOet
bp136nhiJ+pCAK9Xd2qsWH3VtU10Bbja/Gi7yfGbcWy+T3g7H+5v2M2lcOAEMkdtdZO91A5es1bT
s1Sipke9ZvhrjAk86MR4NWzVXjhfXKwMrlW4KasLoSxj9HJyDRsOr2s+Apxxviz2YaPv2bG9U5xu
5NILnILlmKHf+r4pnG7HLIeChojsT1gOdP68ULBRTVbOalm5P1/9GlmP5f5g0G6OvapgQ62rsrhi
lFXgvubq8gmRkuwdcK1wZ3dsXHnouSxLLcDxG4Jub6I9NdoL5ZExeXpAFbc99Jr0St9NsoL/wszS
sypn5+P9Z9zIWpDI40YADwNxdd3/Ui1hVFVOfTLrYj42epUQ39T8rdG3KuqtactgqlPflnmxp7e1
sUlpZCIQAmFl6dSszsNYFAqnxEJvSw7jwYri+ND2c34ckWL+D6GGPWoBr+aUUz2sQk1rTzUD/1hA
LY/N2ncSezxWujae0tK2Ye8b2FN0tnBQ2QB4dRBj3dmPtWd0X1/9tpfUkJYjDdXb66pSrCTKdQWV
oLBrnmO8WwN6b8x6s/B3piftJ9WOp8M4wjK7v/BGSGdh3FyoaQCX39xg2WxMlU3VFBe69wxV3HyW
VZoc76+y9Unp3BJPUZ1AGXHZ5H9d/GWU19xRdG91BjOfNLUbTno0hU/MvcudbHvzgf5aatnXfy1l
KVXvjIwfscaq7IOHoM/BUbu9ztHG6aBsB+BK5wDgwx9O4V+rgHCNq3YpprNhKH5A240+69B3zhU5
x4OZloiyS80qmdva3au1uRb6/F9rr86Hbkx9o1LaXs2sKI9G6TmMn2ieEj00P+Hd7myRWy79siDt
GZozS2q/vgsFAihTqyAuBfAzigERRPlDKjP3K82rjBQOva7Ub4H8HNQJwR1fernxZEVifrZss/gP
d9gfyQJa84vp8rqzmpozX1/xkIKZFhU+fNGSZxssQ+WbxtB9ur9xN24WaEKMhxg5ABpat4hoBI6G
B6zhOmnV95IZ2ylOQ7Q7sCw/YDrwaqQQbxqlkuVeIdTfzC+92KlBp+I+qCVedY1NE51Px1QOcWRb
O73HrR1MRUrWSIGNTOl6F6FQNMRGT5u1AV0BXDSM3w+KmC9q3AF5GZyIEUaT2OF4AGmUfX71eyX7
WJquhIXbnAc8wjRaVYKkRzLbQHXq3+pUR0dLr7r3Ka6xO1t4I/4gyIJGMXcoMWh9pWgDCsw5yONr
3/TynWd15r91NNT/VL3S7UXUzbUWZikNZazd1umcazEN6jA6vkrHGp/K0LYeEMKyHjoLeuX9t7i1
FFwPEnKUAdF+W33DMsR33tAIq7Hs4zezMswnOyr6T6lS6+f7S22EVXJcIjcsJDrm63Quw8ZOFSFz
mny00ncjwOALgI//8J1IS3lzOsypje+EtJRdu+oyc6rjf6ZW1oEEsPPcd62x80D6xgFgwMd1SzkD
JWZ9tJWkLtIQlYcrHp+OAni5cpqjGAglpxGITRIYTZF2AVwzcFZ66dg/Q+y/clyFDfW7nLshozQR
SCFiI519agt0LYNYDnZ+LJS+9fwmj/iztCYLOudAIoyQupsep86d2uOo4z8beLGnJMjfx2z4SBTG
7zpuhvSkWmHb+Qiig9y5/xU3NgyDlSX3hwS1jN1eXo6guTpvLCAyZCZSnzC6pqNXzu7buB3e3V9p
6+0aFPqM1fFB4k8vV1LcLGybGhskq9WTAKy1enZHOzvLwhKBkxVFYHTR6KutGR7vr7wRsoEJ81GZ
6y8cyNUzdo5swkLHAMHs0+KY8j58pCuHcyoj6Rel2u886cbJAOHKuN3kRrrFnDDrnmJFgIHubDM6
ChHO30DWezvp+NaXWySrQZ1g4XELi9DjeAbDmFxDNPkfUqSSPyhD050NtdrL/LeWYviNgQQIUur8
9aejT2hFEfJnQ2OLQ51gtwRHJPczyPo732rJ+1bddKaKCwoenhWX+fJu/0qjlAnSvaovqnlmqgxn
Wxr1Nx1jrjzA+Dw5FWNavIdmWu1JdG8+4jLWpmtC8r/uI9aD5sxRithaHgMMhC81/lOE45sudOoP
93fj5krcOsCSyCBu+gjMZQHEWrjAOUqUHlM9MgMEaM1g0sRekr218ZctSC+bjsXNJSeHP+OPKUH7
ZyoCG67sjzzM1cDyounJqWmg3H803dj4eosDAW0aB3DS+qYr5WyD7UQBCOMD6xtDB/1rDXL2vQqq
9atVFfGnMa8zPD2cJu79SA/1fwXYiY8uxBo1UDtHmRDXm/Pq4PR1+YAWQTfhMhujGBPJQp661Ol/
4NLtVow96xGa02jVxaHRhYUtbWnKnei4MWGBo8+DoGfEv9btSe6K3kQxJr2Wndsz6FaKXxV170/h
pE0fmLPp0v9p9PEwMyH6bAxuO+9cSluxBBmgpe20MEfX56G13NFpavSY59kSXw0bZJnIonEHS7N1
6hbFYipeZvk3vG1IQrK3FmSH0kwlQMWkPY9J8dnzRrx39LEJPC/RL/c3y9Y5oOm64MSZYN0U2jOV
ZxuagC96R/kJ5Uh7rrI0vuAu3u00TLaOAe6DDNShHtxKe8wRDQoSLtAxs6p8dxVT+2FgcBahazaL
pwHH251HW+LhOoghwvl/gEMYgqsgFnt9yRUI1MOJm+otR2IKvESRh0pxTV+tBvnFaJXpmOfs3fsv
9fZDGjSzIFoC+d8ARbUGRBUhiNTSG3IMT6sB0LQ7Ht0aPZax6xD5KHA7uL/o7eOyKHU8dEiU3G5u
orkmg0lTpDiVUJYXXTF/DnZmBvmMe50S59bbNhTWQfd6sTPN2kBLsDInE9e1BYqyPh3uZBlNMiBK
bWJq9I2Ba275Q4LRkE+vMTlCSYbvnDaYgUnpKQNxx/K+hG0r3tTlNOh+SwqrB22fx3uh91agh7kX
dISFCWFsQLIwJNN1ikLqGSt1voDlwO3WanM4BpbWl781uxQW7AIlfdtOsvxZRLiBnk2pG/9kgEZn
nB3sYs9O5DaY8JvQt4GIQ1V5Q5rTxCiUvCOZVotOXow+NU92Ayfx/na4Pdi0FUBvkZtsiTM6Zcro
W5BueWFhXXslc+OgyhNF9zvTK/ZspLc2HyUciDyaEYvq1suEodOKxMUPggQ2TpTHIrdU31Pz8Ugx
iaGHakynLhLmo4m8z/E/PCfFFPhkF4XItWYatBOYjx1QKzAp0AF6kNNNzTWG9voeJ2zrIekDUhjD
c8M4bZXB1kabFjApyfWiuHiIIYAkQRl6inlwc6UcgReG7pc6bKvHdDa8vaH4bfxk9EK6gqrfgsdZ
589RGtmpyRe81sbUBlOeZO+dyIn9WQzp2dSzeOfOc7aiGFNVutuIo9waVAB5mpJaQLNveyN9TnQ5
CDjAVSkhWjRFcpBcTg0fF2ZFMAsXcmrOxPKHk3mte3TcbhQPUDSm5sNieG484bYEezYekuFNb8zS
/dojwSyP9MzS4nlG9Zqo2IGyOVDfWRhP2dkYnuU8JJnfYjLiHWKz1dLTiNWQcSx6MK5IuYZl69Oq
6Ax/ln39PNh9Kv1mDm1Uv3QtfCxwHogD4c72V6bRbuSrcV0udBlhPodVF6sBuNi+gtQvxYfcSVAV
HUbFEEf0l4rk2MzwI3wnb+iZRdyLvT+aeb+AkAx0xnoGfwoPnQhIN4DoZ7/vJmNEt8nuf1qgbvXD
YI0OE86mzznkiTs5QdnOigh0Sy7Ou61SDodZbRFNTsY+s/1qtnr9kLeh7Z70LonxdcHeaOT8xmZ1
VdJi7E6dnJv6Qh5nfC7KSu2eC+ge1aEee/WdyoQ/8bvQ7pHtlYNm7KTNG5uQsgD1zqUNwJ5Y9sxf
hcFYRaWtV9ypWVUDl2DWEkz1YL5J+d2/7MjpP90/3Rt7EMFia2lxoqWNiODL9QpNzFKpk/SaCyxL
A9N7KlC0zP1QjYxffam2H4oe5f77i26FzkWadBF0Y1K9Hqd2CFhwPYMpmNLIONC7io4KOfC5HqTc
yRQ2l0LGAgYlPILb2oCJfJ3YOZgCby5OROkmQFQmfGyFuvMmN74c4jEUIQgzLDfDciv99eUsGPpz
kWDGDIjRMvyusdMPVFr2WY6u/GnV6h6Kf/kLX6ZfqI1AhKCRSSvnJrOUztwDjKphOhdOaflKiBL7
MVSIFzs33daTwT2nEb6QOG9EsVS7s5mVmMl1VtMmGJg5Hzqtlj5tx54KZtpTS9v6Zszf4LLQ5Ca3
WH7PX29yxBs9Hl0bhQt1rs7D2NQHkfXth44B7n+43KBvA2Vgrgk8eiVSFnGb9iqWYldb7frHqKGI
1CqjPU6Tbf6HnUgVQJGDnDmDk+Wp/3qqcgJKmacjb7EszaPSZqZfR3FzjE0oC68/X0uni/mrvbQY
Vk8lbXs04gq16KkY0RpUhjG9oJUWhhSZWHDeX2wjgsC5RWKPHtAf1a2Xz5WYeHMVqk3EMtwsMGbP
7Xxgy52PDEV1lqhkv6GPsQf+uC1ZmRnSE8InGEgn1lkvV61yPBxClXyoGM3kJ2Op+piZWu36jTXO
GBOPRsg8xoZq5S+9+M8R3la7ye8tKRdMFv93VJKZWqBP+fJHOGrDvcP9eYVl5tCSKmvljeINSK1W
cZ0/ITbjFh8iCMuNP/Wg8wNNKarPhaoW5BcJojQ7n2LjoIKKp0IB/EMTfj1tHLVC7+0ElwJULlD7
Q2HSb1Kh+1bcZEdbhnt8jI0BGSpBFJvk2cyrATa9fAEeNxM4PFKmWE91X07eeKk7fBbTKnYOmVVn
F9sR1cnEBfWYzXNKs7kLr7OL+cb9TbgRC3EQoPkJWH8hwq1+iNZbalK4XJtpnncXJ7SS915hhqf7
q2w+L21khkeMzVFTXB2shnEnys+4LKXugrdwC+9k1rEZVC4yMG3vlg+OV8Hfpw4KGgv9lKgFyGPS
YD/f/yUbIRIAFm21xVoHPOrqedHrE8JBq+E6TmN0QM6QYGJlc2DryV63a/OhgazwepmCLDPflx+5
aJMwKaDZXc2wNnpfFa1rwXTVm1/kiNVbGJTpZ5F01sWKpyfc/XpKvVJ/aON2T+Z/I9QsY0Iem1gN
cH353/8KoaNuk5zMFU9ttQrc2jjvH5lude/sLunOFOPNF7oOWILff9kbyyJgALeM6whO57o9FklJ
h46O6oNWjnboi9mNtQC7kfLUQFcqA5jsyAe1lYt846tXhj/HtHDpjfF3rVAalRO1di8z78G0pHPS
q7J88AZnPCsmFN0UrZ8Tju97ulwbZwnILA6YtJFQUVw/roHeiBOXLJrg43ACI5Mf7Z4ex/1H29jB
eIwzkqE7Qe9x3YkGoO4yJ0Q5OgW6elDqNDo0pnFqoVC/PjYsxqILywqRv5tOdDTPMVBFAmIF6sIf
jUZ/J7Fw2lllA7yHJDBPs4ARWWhdobdpbkmpR2i8TnIcgkHWChY/uLYHwxAlij93lW0+qyDnF0ZU
VSM8G7cieqpp7KSvT2v4dEQoD7EINu1q36AtGzohLvLXkGLxJFAt+DxkzmJaP+9JC24898I6BpXM
BbAkAktR/9ehJOvNwbyB8rZLZ34qvXCeuOc07WerF3MdpJpXy2NVzeHHZNGGCMq07d96sjF+3d9Q
2z+EbJELCXbJzVzTrfu474jQVzQawoNwRRI0DdAFn0ZZCIOx1U5tXE2BnmC9XSSj7uuhaf++/ytu
tzVvA6WOP4xNplbL4fr7bdTCwuOlUh46tULfmd+DUJRrIzpsFTsnaPOB2WhECG5gtpz+cq0KV8a4
jyzlIQMCQESK6tTwE2GE6HaBnrggK6DLs4hVJfWdEPPxU2FFzRUNZHiN9x9745IA7Mjz0hiF+Icm
6svfwnJeJi0rYnbWxsC2RWV/TNF5e1NEVf+/VDGSC6Mn88OUNxOG7MhcHzOlNQ0fJyw0uu7/mtvk
8OWPWb8YTaV4nmGM6KVafogtB0WvQZucpzqthiCfNBfBIShknhu9w35ven0oIBUC2MoJRD8RcaOX
L6NuK6PrUb67ouiNAoNJhv8HGf0T8wZSvzyrvDcTvqgntPwWgTvFu/IulD03ottAvkDNyYagFWLr
tk4SUpPNGNlddM0sR14Ky56UYM6TttuJNrdpJ383ZfyCW2S0sv72QjperAwabBJzhMzlpOAyLdGd
ZsuOfUTRlPf3P+/WGVv8RGgtY+CGn9PL1xujlDab3kh0Kyrl0I7VeG7mvsNv2PB2eBdbSy28PMAz
PB71/culSrePSncgpqSWkvgRQ71D5M4I9JWIc+xk75trgckEKbj4t/wRY/wrdDipVRZlmUVXmcYt
ZGBAkVarjmDLrL1x2+ZSCz0AQ3ESGn0VpcoMAMEY2+jd5mr8HjEZ83NhD/0bURTet/sfa2sTLnho
Z8Hr2LTjX77BNlTqubRT2FtmPxzNKlROTpYXO5m5u7XMwo4BSkoyQU/k5TJGEVkiHKbwwUu6MTk5
ianK5wlSevROWlr3NWmyXAsKZ2b63Fe1/JHA3EnPKOqVWRALT1gBF8SUgOHz0k/FNLbpKerpFfu1
nNRfI96As1+Fo2gRB2qSDN8XmZvnhsxiPvTzROeyje3o38RMm8rnLsKFBpv6MQ1Ek+PYLlsFjuPs
WEkcYBjr/ltCtKc0sKzxHfZEY+jTIcrHt3Uo2M4qepgyGDy9pGZMG8e5RK5am0Efx3bJlZobJzQ3
ihppu85uDr0cR+9IzZ/1eDGAJXpW9dn9nGrZWDxNrScRqkYR8ziZqVUcWjyyLrlTFuBDnCpOLzPm
gN/tHDMAPyy7KDxmY1/MZyfHwe+oSYFiZ6VWuftEuj9dogitzsUDOH5jKAJM9DQo3ZfGzYvwITaa
5hflrRcfFbXKnvVa1qgsDQXCOdAhZXeUYMjRfQoT1CEbJA2E36pt9JGCCf2JOEr0xm91D1Z6WWoT
4lFtQ98sUUzxg95/ku5cFBvnADTQMjRVNYsO6Cp3CRPGwTr6Nw+pOeSP3OvW7OcRkI+ZbnO8c75v
pxvUwosxDFc1shve8mP+Ot9h0wgjKpvk6tlRcmSeMProhc+HYlblEYWBQ1nkaAk68d7Ct/ULyBk6
EEsvzYJAubqOOl10RuO48dVUs+xLivPC10EbUnTYdVc+jEXGXSyryN553o1bGDc2iybNoscOVefl
87q4QnZ1ZtLljUX71uWlXFCdfzuY7vyYeub/GGsq52bsacSLrt4J3BszU9p5tJchBgErQBfk5eqe
NWtmIbvkioxo6aGv1VdnfJnoS3USDmLbmL24og6ptz6CJMV3cEbdu87wKCaRa838UWuMcxJ3w+V+
PNzYcnQqlkGTy/11A6B2iqiYk0YFNSXsGPk9j/ox7cbDyFBsZ3dvfXecMgm6VAFcK6sNlyC/ps9p
E6NElNhQSucuyL3it2pEwk87zzsyM96bzG89HiEYD1lgCPQeVxdmnE5FPrgQFWHu6ycCiPYQIkr2
lCranuD31lLIiVJEUp0vmgkvv3AmgZ+RYLGtNcatFrOfQ99o/WnMyul8/6NtZDjUw0ySF/nSxfrl
5VLh4LmAU0wusXQKDV/kXvQ0dKKXjN1TeU6ghqk7p2djScaRyzwSZ2NmCqv9G+HSguOeG+EyVsVH
PAasT8yfopMXI4qWWaOyc2A2Nssy5GV4ASHrtrUlUmOgg4FEduLpXNHd+LFscvEdXLYdzIRJ3xqm
6T9EJsDJvNmFLAXNdBWZcuDgjj161I5J3QVNr9tvlamkeB7bPEB3WQZjVb3avJGvqNn0qtGwQine
Xi1qI2Ho9jY53WgJhBIjWpJOEHIgnP/wCZdshByVmhQY3Mtdo0WtQOltVh6Mdsb3x+bqN1LhYhrd
TGeR5Mrx/i7dyIFoikPpWZDE9IFX64VZWKSOHJWHJmuq7w52zoGbWXsbZflbXo6dFiYynXemaXTF
1sdOSfo5dTJXecjbUj/jfV0GYi7doBWN9fpjx4QQfo7NpqSkX53waZy8LvdYytQj8TwoED4Kw/uW
prV7xNtzT9Vp68j9tdyaUJqCYbaZD1O7x17ix7GlnSejlAcrzvUj6LS9dv3WmwSMxuVo0fx31jpj
0ojbyQlH72Ey58FHmE5c0S01g65X5A5Wd2uphX0M2XnRwV83p6YKGoeG8OUDFvbLs4jqYlYjb7GD
TX5/F/4ZZK02CDtkAaAx373tw7QNZytzYjzhSr282EiNd4AK0uHBZXj/PKohed2QNV52zD0r/dWY
XTP4A61ngErdxIk0jcmdL7I0Fjtwimf7o5p4s/yEbq8pjyY+MmqANH1YHwoxq9Y7TNP0s1tm1tfU
lGIILLA5j3Fe2h8dMVtfUUMld7ftOTfe0JRzwhPXvPhV5UaBqGbvyueQWij66ZJ4Tv7/I+3MmuNG
znT9Vxy+hwf7MjH2BYCq4i5SotYbBCVR2HckgMSvPw/YfY5VYAXrtMcOt7uDLSaQyOVb3gXeB85e
6QywLJh1LUlDBwy76k9K5Hp+YwKR95H5H9zv/TIO6g4Wa/wtxaxE+oU1qeal21XqFESpOn7J9WwS
B4RwrE/U47ikyFBQyTcSxOtMRYtzf3R6CfZAOtmvktI5naO3P8aJmJMyBP9d81cuknVd/BZzLrad
2WmDonOi5/Z1MeVRKDWU1tcGEckHSbMCSOS5gOJ7Zu+eWHEUXWEOQbBHamZ7TPQaAZSKEy9+GFa9
n/g3wiLpqfdIa37/9kueKoStMAJCXJQ0GW+92357y6FRBnBmhnKpYN53IcltoYgpuSS+ZgUqhVR8
Lq8p6BLbfGdWxhPaN+3D2w/x+n0xcwGfTnvCpCmzLfyVOCEKqwKSWA6NF9jAeIOoc5ZHY8iXM1f1
63N+Fe9Zm3yIK0OW2hyLZWlWTmzTqp5oDF0Q3SoXRd6KX2+/0KlRXMSZXIY4UWWxFjA8TUX4jqmj
dlPLybxExVY/h/nSXp+6KMugzAP4xF4BsptAZ5hbtIjAWYHWc8WDBsTlKR/nxQ6QkSvGAIg1JXSU
MYZ3ZLPDR9wFloNMocWmi2Y/QV5Nf2RT5wFWVpNHiY3AxcRy/vj2ZLygN44PNcqstJxQ4SO4fVXf
pFxT6G41JVcIWPdXNbUa6asiKX+NihtfkFYgNKhDDbyRVTyS95bLY7nk067JFCe0Rkfdj46w342J
vVy+/WgnFh7dGqQ5aNfQ47A2qyERSzrjC4OQutuPBxwGuwsrwt6msrUi/OtDwRoA8quTLyNUdrzP
XMWlDVYgqzIoQg3VQuC5ULXRrjDyszJyJ5YfcHSYGFwjYDm3Df6KsABEHPFoDOn7aaSEWvo1Zcb8
EBlierLRX2wCQfIa+60ViXfAX8bRB+0zPNmUNYabIUb6Yjb70QQSRrUnnBdP/94A8cJ92YUs4yPD
usz7JFYHSntK3eZ+Oxr9I+6N6We3K6fEN2jzXkh9zoowiyNtLb3U8zfPAowbqpYQ982KxQ4Ne0FU
vVc0VFHLckanTIutxoI8pRpPAz0Yyr9FbXX+yB3ya57qxPUHhPVtGhIyawMd75CIanSdfmiTxTuH
3zmxQlZIJRk21WhaQuvPfzseFTpeeZ+gq1K66Rjo81LtdGDbD7NRn4PurItts03WJjyuCHQcsAbZ
LEbhFZYReaR/S5V904SRHBbFGgK3NLpQd3v13oMNEeJGr/ppNcgz6/N1DgMfkIID7T7EeGhgHr+o
BuLAFQWF4c7I1bDsvCGEhtwGsedhLAwvBFhje06a59QrG0T4q3srwofbTRFPTpkryINfzWrm7jr6
L5eD3a9YOjFF76sokoBSojI6JE1NXaEVHRDhl335Xz/m/46f6/s/Jrj/1//wzz/qRnZpnAybf/zX
bfqjq/v61/A/6x/7f//a8R/617vxuRtE9/y326em/9teVD+fhrSutn/m6Fcw0p9PEj4NT0f/sKuG
dJAP4rmT7597UQwvw/HM67/5//vDvz2//JZH2Tz/8+8/apRa19+GyHT19z9/dPnzn39fUWD/9fuv
//Nnd08lf2z3Qzz9rLvtH3h+6od//l1xrH8gKISYw4sED7ZW+t//Nj2//MjT/4HY7rpUyTQoj60/
qupuSP75d+0f4LQM1Ks470lOPVZbX4v1J4r1D1VbhSletBPIs/7vcx19qn9/ur9VoryvWdA9v/U4
RFsxFQh4UCshZgZa57zanTMxeK4vym7J6z0C/EQMRCrlr8qiSktyUFcHUTxV1afCuXEdtJ+A3g5A
f4FYHWborone7dBzv/xt+v58zN8f6/hWXp+KLsSqy0B3iuv/hUT625lR1HPktp7i7YSK+thITSWY
0Hff9YkhdiCXzzmBu6+mYUWxOICWVvQrn2ITBkSLmY3ECDbXeoHPOAp9VnlH9gzgYqQEYvixYXbd
KkHvIBGh4hKKAn+lfACyvKihFvUjQv4gIO/EItPOL2M4wtzQFgJxk9orD1qbDJ9bIM/drsozN/dX
Amfjt7Opf2nmJYv9eEyWz0k2WN8oUc/xAedR2YSj607ZhwrdeG1X6tbS+Vmd4ui9vom96wvRa1we
ppUc7EntkKX0uhRf03b9mkVW5dxJiz68j3rQREEti2XfzMCVDumCrLtiy8wK0XoGvYxLntgnZYwJ
at0Y9lVbF9V0SFurtfxZVNnn2CoNA8OsRLPDKqsyStXjJL62pq3A8enbZN9E2RgjoagXfZg0DiTG
FExM6VcWtlS+7UXDEHhxDHQz0ag6B9lYV8PeTMi/AzOSyw83aufE96K+9a7yuLGaIC2JP/0Mwk0e
VvEk3/WGK5qdrUum1zQAevmLUtT4MLlOOezizpsiHziAlaAMqFi2r6qF9VEsbSeDGfGyT7OCJnMw
FTQkLtAZyu40RYcH8vbqPT6TWb1UXai5oNoKFg6VSzb10Y0nUF6cS4lPQGr0l7ZaeHd20aqNXyua
qQRRMTeXA9Zc5JeFwMkKtTjyt7ef4fWCRu9jJZuB3uHy3Xakej1u3AI9wV3dOa0MinSgprWMmBNc
LU6Vs1KUqbT8aFZxlwIj4PX7tx9gUwIn2V81umCeQYukUQpA73gWll4qnVhydQclwHgUedvf01mc
QinK7kaMAjBREVf7CM2FYIkQHQcoOoEUQKxvIcwOk3FwzpSkj6M6HmlNz+BQURomhqY6f/xI2D81
qVQzLUzwv7j1wG694zLvPr795idHocfirSJoq7Hn8SjxHOtZJlIt1I25upZpVeyKaDF2b4+ySTvX
lyFjYZlB4FgjK2cTDqPsMkR1xMs0de7ee6NrAVEezGfNjENQkOadJ70vq9VG2JhxHwzYDZ05pTdr
7NUTbF7U1Wp1yWZc2qdZ+4USVBPW/TAGGSDAmig4mOJI+lkrqzOMtM3+ejXuJtCKZFabaVpq4UiD
5GppbOUqa81vbdIK5NDBNu2bLJY/ZbXWPEu1lmfKWZvb6WV8AIAEsxB1aDdsZl6plKyJTUUNWdTx
PjLLKKBcJ+4d6sZXWMbZ38986vX2+Xdc+8enhn9OSElTifbspsKQ1kqJ4a+throHlFZxgbf2aqN/
TAqbWpQzZ5cWJiMPAH/Gu0Wz5mdpl84HBL3nc9ju12sbKCbIeIiP5EdgzY7Xdq1yOEuabWFEK8Jn
j+nvzVbmZ6oZx5H0y/uyQ1cTsBU6BGr9eJTJrTWjbkYNc2M1exw8uVxW+ew8WqQnvqxZ4QA7inOS
X6/fDX8j2L9UDbEOJ/Q6HlUonsyLhuVsNaRnWSLy3YKO55kzaF2cx99y5Wwje4oUBH811031W2hT
17El+ZxqaDrY8czl3B7qkROx1LLi69vr5vU6pRaEtNV6EYGP2eKFAYoSY4EfD5dknG4rb6o/KXMl
/LxRzF3dxOdykVOv5oDB0RFhAVKpbyZQmWerqkZXDXETag/WqBRElVMWkief0z3d1G0Qx0Y+i1cD
9f0SWJub2yVx7K5R89jeDS0qZbtYq2zhk/XW3w0ZtWNQ2zqiXRpQiDGc6K9f6GpfV6GM20belE5D
03uI2/keynskdnkzqObtnDpS9+NJ4U5++0tsZoanJbIGn7SyFOgIG5uIQMSD6XR1pu/SYhX2GWQd
5kM271UDwurbQ+nrm/+2wP4Yy0W9l1oRKcJWMlVbxCKqXGKaawv127TMGBFPkdV/7CrhdQHoaFdf
rRMKGszzbMRBHrvmleZkkwxohsDfga+Wz6GdLt5TmXG57PF5oBlWzob52PeFWvl23etmCJ4kqvwI
BoZ2+fZLnJgvwqY/eGggrLbYsTz3ZmS8cFrSpOHe6IXhoofXyWtnzMX7t4fanDXrdHGaEduDmEPZ
Vt2crVWb9Hlncz2bQ6IdaNsvD9YS9QSWWQf+pFKjR6vNxJkT7kWYd/OVHHgb68UNdptAbHMMCFdl
KZZQHau0f5+1bVQFedcpe62LEP4baCUnAaXR+RKbBG0KhlLXgLNGCf5iudFX9gU0Qc3xjWixr1LM
VeuDEGl6sDqsQoOx99LqSpv0wrqeY9A2BypFbRZSUAJ4mGuZO4VvT+Pm8HyZRtRs6Rdzfr42oK7c
YQI8TZaid/Fw64nGCx3cSc+Msp4g21mjIMeHQg+IA22z66OmXM1PXW1XIAJ3Y4/C/lnTY4h3qPYk
V0ZUtvscK6KbSpjeo+BiOiNycGJ8lEuQfUVhCpScu67b3w7vkku3p/rK6RlXN11nXDe6eYV62F1r
p8+lMIVfuc4n02h+vD27m5N8nd1V1YpNDUAPDtwm4mgrRUcXWLV2ZWOMcFm6/hJI1BTYY5vuBsVx
/vI8r7A8yrreSiikQ755T7O1PWqSOlgs0d14tVF8MMukusxJo0u8zBJj5ym6cjA9+hqg3UBavv3C
G0Tver6T+rM3kBQi1HoFYo3S1Ex1p+WNkyn64Dil2wVykgMcWm8AKFdrzkgVwsb81K9BkGWBCgvE
821jrD7CubTO2VG/XuA0B+jwrFUAJmdbEe4SonClM8wdP7UCt61+Gfj2nrknXiAH/17gFNBXTj9o
do//t/jP5kM7ljL0VeOpOzVHJcsH0G/9aPoEZTg3qhxzX3K436cV1tJ+MYBIBE6HpslhgkX4y56b
4iug/LrwAVAsWGeUQFf8WnX668Rb0n5vZGmlU8KptTIw4QN+7vN8KS9iREmoQde5miDeoGHTfOZj
Hs/dy1thIcRnBIXAYWdulpMXAyvEp1vfjUAv+1gnkM3syddEaf9Y5mVW/UXDSSWVyLD4ytiKw1Bn
s+drNBd2/dLogZlW1oPpKucE8Y4vGp5sFVAAsA+4js4ZDq3HC91T+Ngy75zQddIWJKNrIDpGCefB
jTXr09vT8Gos2glUp2HIrUU38GHHYwkxtT2NUiekFSPCzo3LEK53G8yOOp/ZPq+HIlmABEISDieY
X3o8lJeYg1wQDAmpJxk3+Ow4Oyo348HCNfr+7bfa5PlM4ZqYUMGk+A0TEorW8ViFATh0aRgLxd+7
hafiQBJjIErN+eEZFLxcgxoSahtirwpPv0rsDM/qNld9Q2TNvs1j80x++PrtCd+51NfWLw/3Uuz7
7ZTWB3gXWo/gfqaYct9rg0VBb7LpjcvxL0/08VCbkNcxO1WvCoZKk7rbSaoagdMXHJTDck486zhQ
WeeZAqXGuUCqv6q4bxIH3c1KVGpdO1xWMbVR7eSn2omV98ss3Yexj7Uwx2X4zIW37Tz+MSo3LisX
DQ6un+Ovi1KRRGknc4icJ+dDrmZI9s1mduktvX4RF5EbNE7d+0Yi652d9skNZ3p9n9gp/Dyt0y1/
9Kzx/VK0+l//yKQ1EF3WMjEKoZvdhElnhhvZgOulO3t7MNVLOHcI3OKIqu7eXuIn1hOleCYek4VV
HXRzKE812iYT3D+wsrV6YcCKu0XOIL9DV7v4+PZQr05KlOZYtBxL6z1D8eh4uheYWTU7m6F62wks
8PE+Dp/njofjws3LUqIdh+oxAS+yC9tRbAVtNxP/gTDBRj7b65lmfTX6uLqey8xC5kL3xDu7rpZr
d4zOkQo3N/sfg4MGYTLNtVH2gqX/bXf2cb6YSSwc5LwMcUUlXezjvDXf2SUqF0WZeIcYKNEnyhrF
vnTa4pLIP33Ccbdtz2ze42juzyeh+w9GGN1LY9v7UKs4ary5cqhTy+K2x6bsR4+z+l05u/2FUaly
79R689GZVPHY9KI6o4J9YkPDQVwt3qg5rFf+8bfOUwQNhlxBLdlS5usSQZFPM+65+0wANnJMsbdy
kXx5e32dfGUa6MAJuIBe3cS4O0nFnUsnnOsCiyUPKlZN8nvZJK7ynetVXi/gWT9NvZwPWWnPj28P
f2onUToCOEK6tS6/41cWuZZnyJ05YeTixp24hrinhx7dDroufr491FYbat1EMDL+PdbmaFabeoIW
sADLtcrOJwW3AE6gZwpaor2WdtJdOLljUI1fxgfLmaI7zKPzr5VR27cil8l/cIZQF2Fv0xtYOfLH
by4x1BLpxFpDcHcKh5ZzVI3rXwRD8/9ypM2yWpQYGo/CSGgEyiCi0IZEGfbJxai24Zk5Xn/XUbj6
Msf/fqtNnFGoWjQWRe+EWmNP7xa7jHezLPV3iZn6jd1mO3zRvaBocfsM+tQYbztMaYvCPpcXnlxX
a8ZAbZK6vr7+/LczBYUQ2+Q6cEJjlF24WNES6NNg7Gctdc+886mhgItxfIJNohK6WVZJ1Eut6Dm+
jGQ2D0U3WHu9nY2woLxz8fb0Hmd9f5xPrBcLTiO0UvoWx2/lFSCi7ZngdKpoL5qQb755aieuAa6U
+yV1hjPMQfPE12TbcCAC1QOivFk5sRQkCLAjQ63VHHCg6RDUuv4XQRov+xLRVjYmtbsVrnH8Vg7m
6HqrMcqyaP1VOy3KHdQh4n61M/wOBlrgDalxW5pGdWdM0zl7vVOn7u/Db5bsbPSO043roW9Rty/6
xN1jqlUekgkGRE68HFAoyg5vf8mTM4v55QsfBdWQzZe0xlhFFI5zb6rMLCzMqriURC9nRjm5NAGt
E/YS+FPxPZ5ZJS3KxnR4taxQXSCps3VQY+E7CFKcuTlPHq7sKQoEVMspbm6Gyjvik5w8J8w93LwC
hK/NKzsdZqCAIqyiVO5mfaz3i3kx5KL50lrO8kQzXZW7hnrumaz55D6B4ru+NG+93f2N2YGn6pnd
bCTHVKeuvTVBat/2mYFW0DSIy//ga/423ibjURO5ms4yXp4gA9cOMeA7xjszx6fWDKVBRL/hh6Gz
tP78tzMtKkesd1XO1r5Qyvdah0SBgpngf/Auv4+yOTkH7Fu0dGnY8/aSHFDxc/Z9s5zTqlnX9/ae
IFBHeojqGWnw5l36meplpbDn06LtrqSzKhLkgLK/jpL2GeqZaUv1jpzZR4dV0w6FPp6jCZ/YHDRb
wOii3sHfbJPCwstgppeVG85TLK4FwMV91CYIAtBF//T2+jhxxOBrt6Ii8eChW7e562016tRZgWox
A6n+OhYdVDtqRn1fN986rrB9UUfq/u0xT6wWxgSHvLqVkxyuz/TbaulnqYA0Zsw4xcY+ybAOBaR2
rnl1chTkNmGVEC6/upGc0V4W2RVY2fVVFbp6/ctojXNq9CenD8gA/wFAwR17/CpFbwhpa3yp1Cid
iHvBzXd4NzhfF0fo76gv5w9Tpp0Tkjr5apTeAJhS3iPROx6VSNzA245RW2oTt9Rbzes8OdvJXW+X
zUZYVctJpolSyOc3R0ePNZooFY2jY5rzQy6c7jM6i/XeTcrlBiD58Ii25HJA4bILFHXSD3mjy8te
L3Ik1tr2XEnq5FQDlAd9hqIt1c3jlx61Qq1h55NuguOWqLpW896Y9PZQNHLg6C6nW2kaAHzeXqwn
jgNm4d/DrrP022JN0sRRCJqAJsup3+nNGD0vSuPAA8XkD1puBl/X6DxoGZYMELA7B+89UbNa1VJW
DMjaIGWnHj9A2s/xUNSxG3bVnH/ighNloHXWYPhYeztP7mhNP5feXqQfD6r2WOuV+aQUtFH9oVzK
egdPJ1YpccF3OjM12sm5obJBiQdOKr3U40cb7CExZghkIfErwBFhqznQ7kK5I1t276BtaV9mYR6y
fiiCTI+WHQ7R0u+ELR8X9LCe+y766jhFFChZal62XoyxQepm71I7hdecuNF4pkR0auPQoqMvwdG1
QhSOH1giFeCWwMND0C5GgEhkcqlGkX3mjj+1UqFKe/R8rdUEdvPF2qRq6XhmfLFiNPwG2giWZk40
7TUjng9eJfU4iGtlsc6M+/raQFEFk3QgVBQSiYyP366qoFg6HlmEqyGHD0Eq3nUoVO4zKMvh27vi
dVWGoYDQoyoN4pz65fFQU9agEgfgLVSnqrzvJwFeN5vGeQau5BrlLjcw9hSD6pTfHDgK5xBjxrrZ
j88mlhxqsFDdIE2/OtynRkisMmLEakQkTJwo2/w5VwQxFGhDNEAL3Yv9VKj2jZVV84Kk2/RBQUwu
8VHEblLfrJLF3nmqKN3Q7JYMUplS4jzX24CKg8gasvigtqP5lC5zMwbzEkUDflQVbqwS9VVfd9Ju
2sWO2r0nNNcfOD71pz4elSXATgo7wLKCN+0jPDC/q4asPyc1/Hohw0yjGARw64XNsLm2cU9y9Qq5
A/it6bTrkZ9/31Hl/Mt1S0ZZcRnsFS6tbRzSCCu1Yi+n9tbBu3arxdtby4jbWDmfIeqcWk/4OHK+
0T1kAW/WkwvM0OsFI4FZbS6dzNA/qmIx9kbTUeRTZtH+0uWwm7B9O9cTODmVuJDAwoOLRERyvJSh
ophliSR3SFKn1f40N/2OezXFN0M6X6Ipbg+O3aDL6zoY2qVchR29ajTFBm2XlYDGlDx6sJpoenh7
i53IW9b0lixhRW7xN5sC1NBb3HHFSAFK9sikkoHqH2zgoI/0gcy7GTvWEmyEVvyQsaGMfje4gCcX
l00YzLMSt0FpC/mX64A8k0nusib5a2/5eLLSyE48xJidkFVZ3xXZEPlCjMtPDZW9cG6XpfDbMj6H
oDl1sNmrBTuQSLTdthDrDpHTZjQtQvKlnIJYt6o9edRPiHPumSN0g9WhjoFk/Sqkusr8Yklpbl6w
i3Dl9qh0hq3qFlcueGW/Meb4PceNuEnR1YAHmEz6t2LoS9wnLHGoK9ekFtxm7xFHaH64rZn8bGZd
vbcVCFt+0ZvnvK9fXbvrM7IwgEOxV16Zn0ZxrCQNALqwtYr5Xlid8iPqouipz+1l8PsqTdRDYyfz
L8GjfZH60h/eXpqvtszmATahWDdVbmKZlRIKUQA3T7yPiAucq0K+OhLWQUjACKzRTAOvcbzUMjTv
soF7Jsxc5YZWHo6yKAiiiH3TWeP1YFrvrb47Ex+sX/foWlnHBAVLzkVdib87HnNqzQatn1QJXZso
05/iMubYQzdGmVq0C2Lly9sTuQHG/rncEEshyiYLM93NOW4pIBgdiLahgwEhImixFWa9Nxe+zMzu
F+Iy7feq9izAfeXoyxYcoV2eS95f7a71pQkYVryG7rCgjl96Zp0laAIpYQpKFlX0uKUDqlp3ohHN
h7ff9+TC+W2oTfxFjzMGMMPCqarZvMqc5P1SasXF24Oc+ogrUZz/vQD8NoPg8zrOsZIpoa4XSbSr
lgadVbd11UNU9upnVHCNX2+P+CrgI5tlllZPKeCS0BmOZ1Dpkdvvk9ajmhT115pbyFund4oHCFYp
onoiK/bVgp7Q/27UzVGVR0M8FrLzwtHz6j0MZfuX3sbxvu09xKZtq7lRZB+duS5ff0FuF0CBK0Fo
FavaTG6LNq09JzDTzCx1rk21sm80DbPHt1/t9d5nFLAphDgIyDLO8YROHC/uoo9RWHia9L1kBHeP
5n5yk06LjfCULONDmUNU9uusSM+sn9cZF0YtkCmB3lM7R8lsfbrfUr5cIWSEhAgB3NOzu35Ns4Kx
GtpH2+hvIKxqcBTb5lL2iYMcU+49kaKpe5te/pV0e+PSbN1i99cnhFAPkhVsgBUsefxITWqlXdW1
UZh1ngvSr84vZnTfPkWdNkSoE9XWbVvZUxlW6Nj4b48NMILfvj0WV6McTgmgrK8gobD6JRQNJMUT
Y3Cv4xXVFsRzvYhd5jQqBhcq0U/tNNa7LNbmHmVpnFUDNYVezMbT7YzgSek6H9ahbR0q0aQGRBm1
+Mxtn3ymAXtfR+gJ+Q3NH3OX9EmHAGduVFXgRXVLW7lWZIo7em1+SYTwkgN8TAdgRt13960aGaZf
Kdr0AEtffScM3F38TC07EeSUL2rf65UiD9seKROfthl4aVEagJIaxF1Uv+xG4ydsi/lXBfr+xlvy
3tvlTpd9ngfcWf2KLi919nkxPxiNrD91QGB4n0a2n6zcUW8jvGQrvy08pJNaw1oFlLAMlIGsnKII
KgDvP5Zh1hPfsgd0zeAB2SlEl9qcrxx1HAd/iDoJDbaemplieDpceGXRWoGDIjY5sN2I+EaxdAmM
Xe3a75hyxHFot4t6CVRFfJ4BSWe7oTFSI7Qbt04elEnvA2wEc/cxN2SXj7t2arsqoJbkjmNgucqF
2sYeGIxKdNoS4k/dOfpHjV4RiZHD+5Vt6AIXaNGHKJvoI4xgWhypq9aPWhKjp3IQKLqVNAanrvYr
A3sCOFEl9kJakntGoELjtUPLFoh5x0VCp0RpVedpmJP8W4e4dxZkqtcWgVGYM47tkWsRdYt8wnrP
msn7Fy3F21hz0vl5RE38oaEh/Zygyjr4ql2qRVAocdyHLgyG5VPvlvG0t+FW5xe9bSIkvSAShpTo
TGMobDTFRtsUNyLht7IfP2h9RSlHKyhmhU1vkbXqeevofmF0w7Jz4KgtV8TO7kAnwiwSv3Glrode
YsTKLo010EDDMiu/ZMsamK1Ro7xixt09lZaOomnuRL0/EToo+6yAWX6ojNG+QyptwfxIqJ2Ofp5V
+F1DD6cu7B5mU6LIn7QDnCyUhhO/bw3OHl9LIud+BM7Y+0M948AeSQPclWKV+RdY84QHY6cX7wgv
3YdBts0HQAlN7S9t3VDu1CvtXjZtturDzQiGsCqn8Qa5vN7eT46i8fsBE8DCRp869/lyqGt51qx+
1dlsH6n0oD5o6VR0giW2u0skuNTRz6zaxKrYbObvNJzHJ8Pr+UV0A+EYKuiiIfXUjMsHK4rVDzQ+
9W8WdcHEz8a8lr4US/dYFb017yiijiao4Mi2Q1xF1NgXjVzY4hhAPA9GJK+ykVK3jzFSco+9wTxc
GVpZXuUK8qOHnlvf9WsrmTEShuIObnBqM9rkMSDwli5hfOMirfle6RTn2zLm1r3VO0NyYWeoyxI9
5VZYRq6e+wlZyq2JKNbsF5Xj/JiEFxusv2lULxXF1hcfbCC+f66ErIQxC2IE1MUTs/aFavQilJVh
PrcIVhT3o2LEaRAnuBNe2KrUXL8gpzN8R5/rFGuevPraokf9VYti41OvJBLnl7Ybc99BIP2bm8VT
7Us9aihdNHExQ4ufkKUd0hxdQyqNMXfcYBGTdVDEJ7SnHu051y96K1GgcXoGWovLlciL9PssAZP5
Wl5kXxJE3qWPsUHHAWxZ3fdyjJvHGKi8FgyuPXzRhsLWLtAswgaGg0HYQS7y5KMa2/ZHPRN5vzfd
bO5DOaXl/JWqmTGH42xa+U6mif4wp9E4H9gUKMt4qaGKH2nXFnpQShDVPr5EvXOdxlIZLiMk/ox9
0VGZ8rV+ptnt9dFQ+7qMHCVoFABKOxkXGHJBkKqLQB1m9comSi18m/K5Qt05V781Zr6IC4mQo+aP
hTKklLjIcvzMHlUZOr0pi3AWsMZ9O9VhUVSqhYON2wzOt3Hu408mVtO9v/RJFAXNKKCYyVlV+jDP
7EK9xNc9joNGB1J1kZfOdHAzG80/6CC5uNAK2/ikK6OIDk1td+Vl74wCuUXgTp4PcCjir1McO3uh
RmV6rduzckiSXv2ldyuh0JzVXNwUVjlhA5QRUQeiN6foYz4ofXVv6PRBDkOBYxDrJbb5KRzTzG/Q
i5dh4ebTF4E7ZeVLK829QDPaXruoGuhxHw1IsOXPIc+mKWzcOa380sbuSRPedIjt1P6oIuz7xSQC
NXacoObip0aUfraNDkZvNkGNuMsHqEuYQVRV9h03lKL1NR06NYgEj8aoKgpqtYYmVT9fGuEFjpMo
T6PSeyV1GEoTYZFnHU6HepJ+A+833y1lNuXvWdpTjUBlo11kWqr86ExTiEtDRPWTSq8kD2AaL5U/
2FHM2eEN3mJcpaLgEqgrZdA4eL3J3E8AfKwdIEzQBHANBjx0pS0/p+WgfVKMKGqCOM05JxTikCc3
RWXOTPNO96u85GpXzcF8jO1I+dL25irdY8zkA0o/GmOAonk2BHjAJZ+NytFi7BP76mMJjEgP8ZjS
fintODxPxiK/wpee2HitmV07SNQQMlTSGX1vMR12F7qd10tHJXlfRbWMD3g2FZeW1dvSnzEuuaeQ
UnzTnUS/66wKS0gp63r4aHRZejtUCzIPXr20dz3/VuTTnG3snaon+ffE0JIkSLOqtAIpkRDzbTcb
n3Vt4rKO1ci+ydAY/SbqTij+rGo5xlVygIDs1rN1PVReP1wiltkOB7PJFTfQikoHZyLAKwdIkXJ+
elhHdnuIN+aDmVTzh6hyZXdwmtRt7sbFnNzQniiDEsatSm+QjghEoIDULTcpsHafLKhKUEeytCiw
lVE+5UNVNYQ2pdIjvKqot4pTA4l2ajjjUM2LesTEc76K9A7BOqN8NsZkToOmNZXbwkiyPAQIhGqe
Dbs5ZQlx21BDGg/JUOfXhdu07l71puxrzX4cglEoiH9WXSOWoBhM5Yvba2xCa0j6p07iGR6MZPDW
zlYa9wqtoxoXLkWFXakBn3uqZvegGsUAh53n9ctS1w9Z3an993J2YnWHiy1mxKZbRvQtZm9lpJIg
WEHZ9hGSt4uD1Vc21WqICft03SkiuQM7VuWhOjjme5zQUK+zljrAWJa3LvOM8Nhsda6SSW8KGIFj
zfWNA3A9gIFVJgmtuananVHH87WbuWp0yBSAAztnijXhc/LPeYiCmLNry7odAjtJ258m3lu/XLUl
Iqpiu7zFmB3ccIxOLkx3mdlYLAyuUgakTZ0RdPrSRQREELD9aLXD8LXWikUAVTNvAiJfjjOP5j38
dsuqcPTJmJo1ydLPVa1f2gLHiQREGBow/HUtIm7RqWUHmrNAjDKEk5JAEfo/7J3XjttotrZvZW6A
DeZwSlJSBZdUyeVqnxCOzDnz6vfD6p62RNUW4d5nP35geoxBY7z08YtrrTeQxxS2V+XF7UgVyfb0
UblROi+iU6LEB6Rn+nttMkt3wCbxKdSRnxVqY7qyUEF6TCdLozAdercIBGu21nXKLkd4YxdF+Mf0
CEzxiGgBr089NitxjVd9UX68nBq9U7+BXwqpGX4NIn9UDk/zsnLqpt5rRM+dcfs7SW+RfpImySkK
VbvTrTZyEsmL9jyw8T4ZoG7t61YPVrBQ5wUcyPMk9ORn88ddFooNFNiqbkgsV8Ur1enFqH3krOE5
no3l7yfmJ6EWeSjKzGWZR1Q66kwIroJYqp8EP5Eob+C/l4wQJaaifFZ5Hn+6/KXfqTtA8IFLpZmK
BbloUQ3UUxXbc/w9yCsqeZPEcbkRkNpYSbPf/ZLAmcmwQT+iJn06nZOYxWYSRZYLQyz9lOJZXtsm
DLYdVbdVls77wUingWkbaB8sihwWN7qK8zPTFg25W+U0SXl5PlojedPlj3eev7NAKGb8N9Li4+Vp
FYA+Z9ZoiA1XgeHlV+Y4TIAPDZC7Pkr/CKsEz5eDzj9/sdcpa4IegEPKZn9rbxxVUTQ0fYIiaS13
hPznjrIRu6G4D4oPkuetUbDmZXcWCwoSbRzMHRjp6bxVmZ83tZFarlfK6o/eqrXeVbRGfcqHRnST
Lsyeg0xJXuV2knZDrskvl8f6zuqkdIpKMcYpKg3RxbrpdY9nt0zdWJF746VMoDUaStj91Y77WzLo
/q8BLdSKFv/z/3nxornU97+LF22rH9m34D+7NvySfTmWMJr/b39LGGmoEXG7iAbqODAgwHD+I2Gk
qX8AZqF+SWkRRIcyi279LWGk/UGzAQ8KJKBnaR18IP7RMJL/AHqBSQosBzou1AWl31Ex+ku549di
1ehkGMAy6WoQhOTrrITaSNQcsh6ij+918XUroHrjjKpZRORGMdnxKPMeceDDDonTh2X/p1IFarvr
mziHWscl7+QDiZkLISsXnSLHlRPNH9/foewsqVv69fE2jJom3TTa1F/ljVyqm7oaTcsOY13oHWpK
6AFis0c5owr8Q1ULOVY7pkqa6RdQohxPLkivFAncq9uOCPMCUK9/WpjivXRFGqKK7RWNdjUZGHY7
XcXTZEODzMOweKyFYldFqKk4tRd4w1MLQuSmr7t6cPj41Z/oZAUNWv2m/lDmg/Kg+3GXXqVjHn2P
hbF8jEUr/hOjyw4n9S4oX325MVq7HrpI2BtZP1z1olLOmgfl+COVc1F2M6pV39pcDl4bxEQeNSVJ
sa3JjUn+oHqSoDjhlE2ek9ea+pFCXRc7aF6inmr12LdLsqenL6Lf6OYLBSWJYosAR3RjSp3y3GUp
70nfMKjciZPWwiBPO9wRGn0IkUcfBRSmEC/Xw3sx9REpjS1gSPaYKi2zGHSDQs7XCuUdonJpyreG
DbtrEba3qGn75Q2q8uV38F1i6IijEpXbyhhNNKsiOl127FXyDEGd8n3azpU2Karr9gaOF0oZbZFM
6U0o0Z629amdrQNSqDIoMWnxISu6munEAwwr1jSLAmcKsuZ7YA0yajYxWfs1GNDqdRQF80sm9+p3
Pcjq1CbtHl/USPA/JSK5rx2bGcYJcqHqrT2gyeLbSmq1BqlyX9eFQ+VXvlONUv3hZ2WWHlDNUaUt
JiaAFuwuHaKPDWAL1W2GTONqSxWKLXI7828RO4nvJMh1yMdSQsLLKila/dEwChwhREEXr2E2zwXK
gfKpq1METd3EwAPyGWECkiE7lMZ+sMuCfeZ0GqBdlGRTlRewP3yV0Qz0eGcPYe0C7q1ewWBI9KYr
8E9VqpsPecDLd6t0U5I+SEBjqAdbeY90cqL2P6vGs8KbpI6C4EtTjY3JJvAU45bOUeXb6Ui53VWM
WSsLMyfd22ZpKpAi1l0RO+k0ZDqJSEK1UUqCxkK0NvMap6zLpACv7fvRbkKu/JWuSfCjpO4EpFM3
CskGxkj+WylKnzJXSn41aH72AGteBeNGr4HVFLPe3dBQJ1zjcxqYm2LITMUlX8JfV+gs9aeADlXB
Kmlmmk5kyjWk8yD7YkgIXtm9qlRPca+ogo31BKIRqpCYk4PMglretUHeDBuZYq/kCr4YpHaXy+1N
Xw15QYqk+1tJLsTwahCydDdEWlG5QSJ2D1Neeq9F4FeCUyWNuU/F2qMwZ0nNc1KlQepipBs/+0BI
0O+VB+OTn4rWY9Ek8r2I4tJdpEyKk/h6m7v8nKB1af/npVtRAsMHinpQy6Yt9c+ckOEnq6mHL542
mua1SQKQOJzUZWorQ4hgFore2YGaQRds9F5mb/pZ1N+PSQH2MpVaT6U0FceZTQ2W5AClRQuxtLQ3
JYChcTvM6TbOIZOOEm4wCvVwk3jt0Llm33qsepSPE/QKO7L+t9vr/9/oR3KEc0/7wo3+4/uP6kvz
4/t/nhr+qP+T//zPm0Bj9qMOT674+e/564qnYvgH0qpkArNlE689XtZ/iRRKivGHClYVowPSslON
QvEPcebPwUjUkM4A3vHPBS/xb+hkzvqFlKYhVsu/c8GfPraBAGOgh7AxyClEQZBknZ/9R+/eEOH6
1Cqy+E6sQ0cyUXqLBRvrXDtJEWyxVl7Zpy/Pv6NRZYchyUWDhNtptCkcJYGEPb7Lhe6qapWNKq5A
s84i8HaXANdw+sMKAX9/GmHoyrJos1S9A/ROAwNVC8dCGmYFeHP21WjzgjGjkU4Ke+6Nl5qG0Glm
0twVWlLYcYtuRVmlPHpaPB3KKae8VUrq/mip/f2ePpZuXPA7+XpAfWZe1PwOQw516SHehFlY5OjJ
3dVGK5CYZD8Lg1JynFvmdZX1o1uh33StUZIli5lLYnAPByfruBAv/5I3CNOvR+Hfv4Tlx/VNMQG8
3elX5qBEtL9RKkqDobnNJ0rZnlJJr0Js+Fde3/gbyCvqFuyC506WQFkuNegHmF0OUqmTrochpjaP
vPAtQjeG3YWysiH9L678oXvNMzV327yv3axszZ2Ual1oh7ra3epIuDx6QoBGpMol4JSeqX8QvVx/
uDy+BVT4v+OD4gjmZU6TFhlaYkYjZL+pvisDq9oqWv8JiUOFpigaA7nf+NtoKJSHNkcCNvWMYK+x
IhAbLL2DFymaK8nQdAx5fIZVnr9SkR3vvTRuXH3QA4eqbXN9+ffO2+Z0OqA10/Fm2SNbd6bOm2Yj
0n+cMHeSoem73mgN+Hn0NiultzZapazRe883mQGcFVEC4C/gko3F59FoH8dTrGJHFYbOlKFwMTTu
5SEt5FPnKTiNsYA1KI3ej4WmhHf1Jt1PqG1uMdhzMZR3WBc2rogb+UN1k7uivba6z78mUh7sNPyn
UbAwl/SggiedP0xaeBc2W2MCxZEZNrnK7aiuVTrekqfTiSMU8iYc50CqqKqc7iO5gZ6HoBQl9q2+
Cx+jZ+uQfdBvWO/Sa/SBzsAu+zAc5J2xLbb1R/+HdWc97It9fi0f0LVUW0f72Xe2d/g9zN5fH//4
dy32N6TxDIzyFN4p/e0oxZsi0zdC1ey8ftqCpLGD1HSiYAXOdraqZr8uDfoAp8os0bIoS6gTXDev
DYe7BgkYNR53mpevlV7O5vYtBjIPFB7ZM29I7aPrTmrrQqS0MtxBoUXDrHK0luNHvR/iHyvrd8ah
nUztIhIX+PHFGkVB5OkVkcDCuvmNdhW53zQHlbDDmgTaPBnLSLgkgCHjJpfPBH38EZSBjvTpHcaQ
jgJwvwdZK41fuulTWHebJFLs0ljBWs8L8zwmSsk8RSg2LBW51WSC85UVw52VZHZEi9ozzI0R3JnW
U03Gqa3Zfq3FWz4chEaxOol49ETpZuZ33ZThsvkT8/Nr3yru5Ph33xFMHw8z+r08jeY/TqdPlDtj
KPV8uJP6YLjuwRc7BinIykV6NnUIPWJXNNNX0aKmmHMahV5Tm/RaXe6NrsSYpnZL+BAWNYCcrAZ8
JV2y4Hro1pQizr7mW1hefrz5wCst+wDkgoo6RGWJqX34IArxtsHVcDJAksv5Z2zQ6aL9LWV+omR+
/Hh5Z6RvdA+OVHoL4tLTtgTJoSKVh55XhnIuloKg27e1Zmwn+FienD5gsnFTW9eXd+HZdkfQA38Z
RHYpWqMstThfU+rVTV/o4z5Uwcep48ajcxhJTlRk3y5HWkCxTfYfCHMRZxxkNdExXd6JZp5UakCG
eKfeCQf1pt/HN6gvy8/o+El083bFJtuoBoAMB8Li5djL1+hfoeegFM6R2Z6//dGhNuTKKFNEVu6m
QXe4Nl0tonUXqnZNlaEi4r8Ix+UvUhKE8Ll8hlpdH4IxF5Q75Ikc8lag97ukH29p3cdySZb0T351
/9eRcrxulpfC29iOgi1mUA+RlwqLt2C3pvBZ8h5/9+8HP03hdQZSozuwnDYZRwklFHXhruxRq2xz
AJsjQh4r+/y0eTIvDuTWeLDzD+Kd+hIQqUqVFMpp7u+z0uq2WVl/zpM4uYrGUNn+9niIwgP8jYyB
etTpWqDWIqZTMIX7pqZzH6jQLrtAWZNsW+4rTv25cTF3SuYEdIl296VxCjUc3Q6BoOi7JDCV56kr
pK9hMFg7/E4/Xx7U8rwiHLIQEOB42qrwp+ZFcrTA1aqL0FSzqgM9bhe8waFPFRvwkjtCMumpSLXd
ynZ+Z4CkqW/TRV7OC+00YoFdRxmVXX1QlCS3G6m/1vwJ+KVv3JadsbIGz1YHw+OdiRaUgjantRSu
rfMclJxX1YeG41hV6LJHqnFDD2+FDnO2l7hsFBQM0CbiP1zdp4Py4iJL0E2vD22S34btLeWt3eWJ
WouwuM9GAD4o8ROhNExnEg+Yd60cPu98Kzi1bCdWHfIdSyXcIu8MufOb+mDweBPEG7m+FsJV1/N5
eo+fNyy44yjLDlkqIVlkxURRPxYHAxG9T3HuCLVtPWBKFNvJjx4j+jXT2rNjfBF0flEerXJUmcY8
pTN4wOYA5xpB2ngKkAFbW7sv3tlO7F3kwmgb81/LW7G2BODF83rLh4KcNL9XPaEHdEDdNas2oJpK
u+++X14Zy/t//qK0t2BTcB8jkLTYwoEvJR5eC9XBHB25tI29El3V0E1BVAYORnKXo50l8HM42mJw
cehnWJoqn35LffLGGLprxQRqV8W9P9nWVrmdbuM7fzft4mvlxrqZPgvfAVsUP/JPl6O/twuOgy8O
D5wZenzLCS6msqPk9+Cz3csR3ptBuoLmfApz5y8V61Iv77suJQL3iRto2SZOVVfxNaDk6rT3xuxz
noUrh/CCaMAlhjE7RxTOA2AaKH8t1icFPVPuFKE/DJLkou10DwH8Qy3VrpTjYC1DMI3VbRV/BkO4
0XM45jQNvWzlRXe+/wH8g0Xj3uEe5QVyOrFClXUjPt3TQcK1yag8+jXXmvX98ud9b6gzmQKFwzd6
1dlrtQKiyKcfD5Jse/gCSo6KQ8c383XYg1D+2r1UH7M1p5TzK4eRHcVcrJpaos1Kg4yRZb5TZduU
HlyazdZX9yujmxf/6emGxC5q99zbZHBvLefjg6acQkUxC2k6oN4FlFMvbXjF8nfQpwkEArf+oHyc
jM3loOd74jTmPK9Hh5uHZpkfi+N0ADDoisOnoolX3lgLhde39XkyrMX1pkhhFySqOB3o0DnKbXkH
Bn2DE6Qt3oLEcsPrwQ53kHDoB4fX1S79GeysZzNb2ZprA11cgbQafZKEYTpYQXgjD1ewcVdS07cH
9tn8zSUSEFyz4OliI06AU1plqKfDeDMDj3f5S/C9q66D3KYd2++SJ/NpL22EB/GbB5j0QXgA0vUS
PwN+3ui2d9uuPCvO6tIcDBRUoF4jDwZYYdlDmKjCGqWWiof4haoDpbliIyV2+6QItvHnWkr37t48
jraY5rhIabGLc7Sf3XdNudbKnVXbdW7jXcDdrAn2eAU+wFtJRKT3Tp7juIuJVQJTbel4iof0Z/io
bYOt6sbX+r1xGzyFH4LbqbRh661s1fNzfv6yKEEBP6QgtrRdE6maj75ATPGnanyIu6v0OlGeuKxX
eeXnjw+yBo52JhFoyZkOdltqObeWPh6G12YbfjGep2/Wbf5IFz28FT8i/VandE1tHevh1/bq988G
+kHYUdDXQGRrMaOa4FlWOHrjYZJ1exAcGTTG5QjvvAfm4f0KsZg82DGFIUJ0Oog3mtu5w3b8WXzI
Psi7+ia7jq7VXXwF6kTZZ9F1WNjtSvj3zoTj6PM0Hx1+Yx+kMqi26ZBMiWAXg7At22RNx+PdIKiK
z49jqh7aYohmAtcpwxfoIKhshx5AS/np8ld8bweANvonwmIYQtqVQpFw7tTVyxQCdh6NqzIVV1bD
O/cglSK0FXjdUIRTF6dbGLZTM87HeGthtLNt+09VtsHR6/JY3lnvyFWhEEpHxETZbXHbAtONcoxW
pr3vq/vRhxz/MQuah3H6YGHhcTnW+dt3fi0ZYG4BeaEOuljf5hSNUmRl2l6OYEV0wUfc38Tw1oLe
EQCGqprMnbq1ksM75yQqt7PLJjOGp92yt4BEf1NFZdvuy1a6KqbperSMrWcKP1vhejSaTdromyTL
tl31tZPRFTFlMp1ue3no55M5UzDxbKSJjebO26F6tPL1QCnMKhaHfejRQZFHA2MOsXTCsn6uTWGt
bbEQoeAJgIUP3XQAsWgXcz8u1k4RxDVeV7J/8EhFQQFhJyD41w2y0WaCUSP1qtGLPkNcuDb9x65q
ASytKTCdbRI6OiDveCtzHQK5XWQeXhfRDvVVax+WJntQhSghaJgZqbEfrjSE3w1lIbUxv31Ihxf7
UclKCIg81veeNmmbJEEXBkgL8HGYcr+7hMm0qSgBh6epPhtjnZ5gCcDUsPXF8dBPE7CUZjcEP8Lh
46RFH0TctivpEDQrLYazXTOHnPN8pnPukC3OM7VU5AogAc50JQgyLbsaLMkNVeWeCoozyg2M5mk3
Ydh6ecXOH+3kcTVX/VUNASsqW6i7LOYvDwsDd8a+OnRyKTuj0HW3FiZjmyEIZDuKxH046NJ1p4/5
ylZ5Z/ESmbLDjAme9e0WxwQdr9I3k7ImcrzLQ+NKy5Amk0jLfS34SmNn40fYDfsuC2+H4yz0MTjC
vz16vinXBzBoMktxOc91NYyBUVaHeBLEDhCIipt7jRYj/eT6O7gvn+OqkO47CQbp5dBvIpqLL09t
gO3LsUVqt7Rd07pAhBnYVodKE8LAtnQh2UGctg6akWd3UivjUmMF0+1YjSmg0AoDyAbAJ+OgaGFY
g9OPwadRiBR3qkbFETwcggFgT9swj3xnQhToOq70wTaKtNxd/u1ndy9gdS4rEVwOtQ1W7en28EBs
BlXiVYewt9pND6XQHQTdWtkRC/7GfLzNBwrPNJEmA1EWs6OWBZg9kGUHQP88kxoJw0atfY3jSLrt
TDC26jQ9+FlSOVAvzU1kotf5+wNF/wPxNLBM/LFYo1OYeQEWW/VB74r2eqqSbDv0ZrLyOc+3/qxA
xSYA9DwXKpfjhAdUmp5SH2pI0hvRnNIvvZfhvo6GwlOMEKpjBG14ZXZJv89LNXm8PMh3jgB0pBEs
pEpGpWqp+FipfdlgoFEfsLdSd7C1FTfK4esUNOOkoo+2OpwtW1CFcWULnD1K2HQU7pF7IzSzvVhG
puANgRf3OlxHOjitpZQ7ue7BN7PuUZ3DFL6KrW+XB3sWc5Zl5CMbEhemzv47XbpYn0pSYPgKu+6r
INyFvedIIsaryUsPmfdyrLMLaxFrMb4B9TWhLTz5YIWpE5vqLV4Ht7mx1uR/f0hzpxHLF6RRF4s0
n3xTamNVPqiarf8AJQ4SUrprP/2bwfyKMv+K46eN1TUNPHD50JXDVZ4bTtjd4GG/klyfrUU+GfKj
iJpxtswl1NMo5EaxJ06xfOirrT5dwTgbKnb+RsrvmzX96Pm7nBzAFC1F+gOU+HimcvudxhKaMRET
Y2BEr6mORcJmePGVlfrd2daeY8AkoCELghFI5GkMKYbu0vDhEDJHFtOrY7jFk22CKZnU2vEwvrSh
tl5n1ZoG4Pn1ehp5CS+hONRKk1WK5EeYWbZ5eMU7yRGmb1UaPmLls6un2pV1YdNMn61WdMdIWWG+
zd/v7PviHgyyBo7G2YuG292M/aGQDpaRbA0BgRLr09hHmzZ9aODzX16e5+//ebzzKQ1UkPf/Mh+s
eJwa0C+lQwKgvDf0XREl2DzLyF9GL+rw6iXya5A/aX3h9kKM7k91DQ1ve/lXvLekeMDpDBcqCWjW
0+nOUimPo0CWDtokuHX9WYGca9TfMW5eOTrfW1fgNHhBcWBpJCungSYks6OqqqSD8hR127b6XIa3
+ffEe8T/AojP748KqCwmD1yFKq3J02ChKI34O0nKAU/GR2MSb5GcvWuq9LWKjZX98s6RCUbjV6jF
nhyicAhhQij0auRHX5e3bTPcDkPvXh7Re0tzTlr+FhJblvBK9GfUSJo4mSM1dvzIevW6Fgax2r4o
cX+FCdsa9OW8JENuyisP2RrYxVw9i+ylSLM2jKWyOYhhar4mcBXQCUkhLMvB6PhpWl1zHP5IxNjY
GLGab/qs3XRB92G2orQ9kavKC1N3wrT7Dvft4K6I62+5lIS7UKu7T5c/z3nxD1lrwB2zeOwbLHEx
41rcy5LXJA23ZKdAuEYlw2qKTd50EG4qjmSVp+htJ+OfHoiNuEmMotuM5QS0v8uwzA56kP3oE9t5
Ysnbyz/ufO5McIpcE1AVeDXoi5Z/xfXQF2nCa6kzrY3cRB8iGFiYc6AkqujCrelFxUo6+AaAPT3K
qGfRywNtCoDxTG3ZCuSmD2e8a++NxmffbIPvfdwkT2PfQo6nEt9/HhBuz51pStM/8zZUEMJCe5Ky
MP2bp6E0w70pqFmNPAqNfehHXvQRLRDhc1GKUkraY4ALFkYr/KyE0oTPJovEsn1Plh+ioMEqTwzk
6QaSrfagFjJM/spPakhSiKhhWGfF3rMJbYq/eJCnzMFiq95nQkE5U0Kv50+q52MEYwjdFTWS+4dY
gm9hN0Xbfx1rnc5ul0bps0hZG7xuoncvgEfSr33fVp2dIcZyGHraGb95qtCSBVDBBYxBnQxfYPE6
EgvURdij5YGj2/WHDcK7uD9BPut3lxfM8kxZBpr//dHLpUf+ulZKAmGV6TZC55jJwfKGleHMP/d4
iSyjLLZMRp0n7zKiaCIY2jLY5HW+cmrNf8VxCAoE1O6442ApYvWzLBXiWic1mRR1hySN9n6QXiMh
ENlWFeloGVBdu/zZlgOi1QrSkV2G1D7U9ZnHcfzZIlS71CLpukMYUNkZxaJ2ahO8/+UoZxcZ5VUK
LORXuKmb0tJJvdP1oZOEEJBG0G2qug/srjEem7Lf5oYCUQzNUsvMnDH8PY8LTre3wPr8LqG1epb6
m70+NHmZklyqWBuizWOUod2ZK8ObP9LplDE8uvOzTi8Zx7J/Sz4HiE3JKHIInSu3B5Rx0GKSfnPt
vY3lKMpyqkKvGTFjJE2NkmyDu9sneg/9yrm7cHD7+4vNKSKRSKGWNeQWuqoYmBF5IjS7JDIOZT7Z
TQNXznMQodlEunpVWD1nF5JROHTYioLabQzJtRDWtsL5suHtQ/d4VtgnmXvzLj7a02OatPmgesH9
IKDjZqE/mhcuertQ2RsUotVt2TzUsrWyJc6uHsgv6HDqBuVWKvZQkU62hDpa6kjrKLzXabxZ23C4
0SbHV6/Tlfv3fOtxtVH8mFHhc4F3MZ9qWtWSnAnhfSI1wlbEDgn1K3mt9HdWXyHDIv2R3/hJb5jD
0+H4+iyK48vcpIo12GosS6B8+nHbSSqySYbocG+plHfqL/VIxhLmaBFc3v3LgfIL3hofvPhEKmDq
YqAZBOo2y6Tm0AG9dvIxRaKiSfOVR+ValMXRLAkx+OZcbA6D5R+0FIC/ASPnXwwFQdy3b0rNeOmU
OfRpkgzUcA8KumydHWNi+VGYpDV7juUdMH+xWUqBvgFsdzbl6ZwZPHrMPHzbhEa2LfuwwnJBqFwZ
cwPERcty85szxBNLBqkBhJqDiq7OaTylUCMNE8zy4OsdR/PPUvt4OcA8xccnJPcmAUArsxBIxJc7
mfxGz8VOKw+J4dtWyDuGFlHw8n8LsmiUDDCQ5U4iCObHTlR+6qenEsWly0HOltliJIupyWKt8sWQ
F4CUf+6BUYbTmrL+8tRbfivldDLSMtCLIVDKA2pPw3Va2yobFQmq1vaQX19rZq3NzDzeozM29wYT
T1Y+Wqo8S0gB5f0tBYyVj7Y8UpdDmn/EURCpUMYsmqe/+MZ4pusSTSosK9by5bW5WRwBZtq1DZSk
8jB2XxUAh+FairD2seZxHo1DCeGvCoNaHkxq+UJ6b2jPkvnz8gJbi7HYiwn2TWGUEMMfwQObX5T0
RWtXKt5rMeYleDSOMNdR0epYYlEK1QwBtir5lKy2o1emYwk47ac6qgvI7YfORM9LDexSDVcW1tlB
ebobl/C9BDm5sijl8mBI0VVpYBINjlouNkrx9fKsvLuCoQfgbIsKCZXE0y8mNl4A+JFtT2qxMenV
aP1nY1Q2hvXoaSstkXdn5yjW/O+PZscMoV9m+ZzKVJbTGh+k7iOCpu7lAa0FWeyVWY8t6eX5HOsK
tFevRFNwpH+T/sEN+PXZFhum6WOrqt+iyIFTaKVTC7JNaKfNfn9JA6CkvUEhkmb50hZBF+QKlWGR
wx8JR7VobfJlOxtWorxzNs9uh9A4uShJlxZlibKtUV3BPO6Af5sI0LCwi9SWJbtX6Ko65lq6+c4k
EY4cBkwcRYmzFlypePTje5Z3+edE6SpWYhse7OWVcFZUfUtqj6Is19ugJQnFoPJQpps5c9kX9/FD
NNpiYdedXX6b7oIHeS3xfHdoCLXPr1M6Gks2ctyEsoB+JvNlJa7n9T/0tnPVJFspT78b5qj+sLiu
DZMKOZ0IHh7RlwGsF85I8Zp37DuH0EmNY3FhyyoCkJpAjMhLtqL6UEkf6ybcTema1dn7M3U0msV2
UmqkRpqa465H2ECmnWdP5oBLqvyaJ76r5CZdvHZHQ/pRMwoHE7ubzlB2HWZHl5fM2ogXd5SRx5RV
+/mEihq3NGVXaWCvi/LOLLKVUGcJ6dvqPBrz4q6SzDiXoKiUhzpwtAp9f7t5rh+Nq/gjLrFK6tIH
y1Mn33qpfXmQ71xfx9NqLfZ6LKFZ3s+BpShxGxRCu/HhcoTz3Oy0Orb0dB7ajJLJXB1D7MB6bZE8
/hqXNnKiMYrX/jZdM+JcmTdrsRt8ScpHCyjEQRk0Nx7vZMQyMcLdNsK/Orl+zZq12BOhFnN6hkQK
5XKjhjdl3G2l+OXy91vZ3NbiUkbuyq/qtxnKhiutvVWC+lqMtpeDvHPznyyDxenoCbWs5gpzJKb9
Tuoqe9L9jdz2thDvK8nfXY727gVz9N3mGTy6+6WiQjh1/m6dxOs/9sAA74opdy31o9Gw52EKt9pa
TrO2LBbHSjf9Nyg4do6VQ9B/NIdPU71CtphPhUUSyJekZwaxe2ZYL8ZmQdzL2obneZPl21gTUbsq
bR2Qs2EVW+p0+3b6dPlrvh8Rl0vyaP5ZrvecPl2ZJhP3Z4EwYRR9QD3YybIJtJH5GFuWUzZrYKMz
4Phf59WvmIuV3/ih1esBuXSmCkjtvs6OzCaix1MfbvMc4QX5WrI2Sn2jrJJYz+bxTfqQ451+LCb1
S1m7IDf0pJYFbd8Uf6JZ5TawcnMtd8HWb37zwy4iLQZpIW6l9qmv7yvx3isxQqgZYESq2oQfG+xh
aS9sL0d8K62crJ5FyMVmV1A21RFw1/fqzpVv6hd5cuiZDaio1DZAEhvxqE3q0JF50W5G/REXyOg2
dNf6GWcdPuyS1Vm+CIathBeIurgVSiGbkg5V/n34Un9BrMytruvH6sl/MB6LTfKlvW6f8nuC00Jz
V9vf707wUfBFhWMc+snTESnf63c9JXP0QyQ0nx0Fzefb2k3vh13yMUeT/seafMj5qp6HPWNvAdbw
5FzCMmMlVczaCvQ9sv8d+tuITzduhSNDs/GQo3blO31liZ2du4uIi3tfTMZRiXMilqP1IGfPEjbD
g9+5lfcyoZp4eXWd3SSnwZbtRtFCCzmo5/UMC8ysNqaB4rElrhzua1EW05cIU+Yheq7v83rrYw6B
XJydS98uD+XszFsMZXHH9yCTFfTiWKBBupObnFTLulKqYVOliPUg22hCWLwc8t1lCeKchYHoC73T
00vLLKeKvpin7RNk/1IMFLTYFZKbYI3k9f73+xVncQSECUbP02Rq+9CH9qTsC3EnlysJw9pY5t9w
dAH3OQKUNX5f+yZ/RkQWpUHBNiFYZdrKgXb+sH2bqF+jmX/JUaTJE5W8pl+2x81efLC+NU+ZaIcf
5Ovka/utf0U8w0zxyflXK/1X1MVd32vDIFb0wffIjAdYk8RT58jCx8sLYm2iFvmBUkp+VGhcRKpg
bcww3EbpjzqSN5ej/C+H0q+xLI4IQQSGY8msuzrbdOpBKBzri/mdzEf/JIhuG271YmUHX14dsrg4
/fMaBDepgLYv851i3SbGM+YZSbyGI1kLszgoprFQg8RnklCGdmTkPvvxNRtc2apWPuHZc/NkDZ71
ukRoWJEyMlFF6Ia+zXk0E8N3aJaIAk45zuUJWxvW4pxoREHMY5Ov16jfPF29KcqvZP9OXynu5UDn
iTIoJlyRKT3p8IbOmNmpmhlZXQ/afoC/F+EC8DigUWaH3/Fl0+2nZLfGpJuPnsXrBHAD/H34IDS6
l3QvdQRGXtEb3lvKZiwECrf/YuMSYe4TcgMjubhY7BZYcUUQiCAGpUfFLqm3uFkUjhFra1fvO9v3
ONTyjSOkeqcGkIz2qR45OCNEcuUo4c/Lc7QWZLHGTTMRwxIMy16UczuuKxfvFCc11lb4WpjFdShH
4JqUjrEYRu+oNB7E8EverRFk3l9wAF1o6c5Ew2U5S7emFHs6LBulp3TvvZQDShFk8yqe5bQhMDCx
5cZGKufffMNfURfnbD6NYq4MRM1naNJzo73qazJ87727WQy/YizW3UyAmox8woxyA05NttVN9mTs
A7d6SramW7vdz+iLtlOcdCt/FRvb+jP/ml/9n4a5RLmqHvAKqRy1/Si15KeWS2qa5B8vB3l/B/8z
Tm2xHnMJ/zJ847R9L7yMwZep+fP3/n6NrYudAS1WDolZyfP0uo9xyWtCv2zv62hKXMiCP4RBXOMZ
nvFN5sNhxh2iBQcM8QyKYgIYlJJa6u5jIRMxjB484bNpVt1rPE7tn6qclZGLmHT1KUpSyqFtoKLR
nCKpjY23P7yEvQS0fEzk/rOkFxpWWAk6v3YBm/WTUoRl5AwUq0c7RWALuyOhbgTY9mWz8oZdvv3n
UYD0xVScVjtq8It1bbVK0fhq0twHcjIhAY6nXFSVKZVMI3AyKb2eZTxX9tL8dx6f4G8xEQ7hvrDQ
7Fte7UrSIqFuKc09Z3n3Q+ojjHIGfAyzHtFJrVCmP2Ox+zgo2vXldfHOWLH1npUuwUeAN1k8aiNL
auj2i/09gkAPfRBm2yCNADe39BSQMAt2cmr8+P2QfFlWIeqMZHSLpT4mYCr7SevvPRPV0cDrfmAl
76qK+Nwo053XJt1vXvx823kq/wm4OIQjDSHeUjH6e/onwaZPhGcr/R/mzqw5blzL1n+l476zgvMQ
0d0PJHPO1GxJ1gtCtmWA4ICBIAHy19+VrjrddtWJrnseOuK+eZCUYiYJbOy91vpSAN8X2LHGkfyL
xxG8Gi4KGacpVOI+Ao9+fdKCXKac+s7eAcoTVu2i+UNK7LPoMvJt1PPf5Zb8uaq5vhwyjqDQxutB
RfGnmxUbTJh2dLB3SYZkoGiZTE0RBFf1oiW1J1T+NzXoX8pe2OggpYNSFao2jIf+LDejAFwBWphH
d132vYnoQ4IMz1bG+9ZH7UbC2iX5KbT9hSt5jvnfNeT/8pxARYfBF1JEoFFB9vOf1rFC54nH4bS7
ixb+5uKRHhZE94P2Y54LGSnk4rOs5PLvUpj+YnXAVf/yuteP4afjkiUAry8uwlXz4MUt8ZYl0cl6
ITypsgTLqRwhx9UjOXAbQAbrIphxhr9ZI/68RyRIdccnjWkcjPfI0vrTR6273PeaNUvvktbPawHW
aAlo2d+Nxv7pq+CmQcsyRvn645346UoDfLr6alO76wD32w09MJDAeXqb/3kR+Eu43zVYF1M/uEGR
u30FUP/6hma5iBDv7jX3zqXTp7DPc14RS/zbYiWDKIEtSN8HPsLc0DWCgdKIfHlglbIBGEOkZN77
unE7vpgDHUW7Xamvjiv3+O9bwf9GPrv8GB6N/vgwl3f579cX+CoQCN1QZv7z17+C6PLH69fv5v2X
v2wGwC+W++lDLw8fI1hV//nvv8dBXr/y//U//4hef1rkx3/8n69iGoApePigjRh+BqYAcPTTJ3b9
+X983817j+97nHQz4E9/+ZZ/QFai35AGhWcC+mnITyHi/0cEu5fkv8GBgCgxRCldPYcparY/ICvp
b9eEQySVw50AyyUQ0j9lsOeIZAd6BTY93OIogP5x7Xe/75O/g3Doh/jj7z9HHCK/6Jf9FGvh1fMK
v+M1uQ9xnH82HNIw1ClHQxE4qgZEThmuwJvlIUhvuJPSnG3zoJO3kIURUfWTsy99OrhTQokNy7Hl
nOxh3qDPDE8xK8dmHNayjbs2BEQu6K9BQtc/QlowbHhi0GGYGcZlDHvLFpTmoKlAEuVv3FuxOvRd
NkW7PBubGTV4j7qI2KQ/LfClvscYwiGPCDzrqYxWWDDLNtQiq0cCWT5W8xYMuYJjIymHZpK3xQII
b7VIKuINF04DpexZXYpmpByZsatB1z3NAPldvT7LKvQS4y9g/iJK2oqVBdspTVuJJwZh50ikXzpV
Ady3tvcxadaiNDRZ+k2ej8DURYJDZoudZ21hsGAApOY5ex48i7himNV7VwUIJryPkbL3PZ4m+okk
dvykI4HLKXIaveiJsofQhS4or9bPzRSFPdh9PwgN3hXWwIcc3IbrjtiXuelZV4WgiuYHSTP3rgvO
X5C8mL41zSCnCmmFCOL0ihSUVBHwZqplAb1l3V4BEsEVJVGsNsSdQ8mDvYImBJ0Qugq0YPfU/yBR
oAaYnoYffAroH/Mb9YNaEZm8eG2uKIsOkBwQGenc76T0g2Y/XLEX1HGJ8JIrDEPPXQO1RQHNek1a
NbnNCpe9ukAyD45G84OpMRYUfA13RW3kP6gbypuHd/KDxRH+4HLQ7srooBa4Dv6D3KF+UDzUD6IH
/0H3UKMH0kcGjE5cgpsLAshyhYEAQyL2Mz7MvkIcLIYPfLYqKPUPikiO8vgDhMbmtftBGVmWppcV
ZoWeAUfoSiJJf1BJSAdpD4qeK61kBQtEIfn3SjHBcwSiCWDiE6mH8Uo6WQ3gYCemxZSD4Bhw9j4E
WK6PWGfc9x4KSu8gvYyCw5OvQ39POym97Zx2xf2irqQViDFBDoo9/eo609FjEHc+P6REk0czT4KM
NcioLvwE5lCivoyFSPlpCVcQmqWd85cBTmZXZ02a0ipIPOn2Snvkcepb7PaTh8Dp0o+7DE2VDmyV
By9d+wzudW/IVeXDWmX3LAnpzUyUsSVsDhTn37FDYj7MDRE/29DaSyDCbKqt76OhP1LTw6s4CSh3
geFdzR38UDKtZRIaA5r4OHtrFacOp48UuNi2akbOMbpWfMUmufBgOs6ou8Te90RqyrYfoDFtggRc
2bml83kUHRqExFOTqgYmOAdhWcoEH9EYjfgFU/8+EEw98sJvwTto48QcvMSNT+lIEfZvelN8Gyzc
ejUvWu+9s0MLy6/PDeQH+CzwZvLoPc74/GYlY9f4eGpvkOuY4MxEmHuS69UgjD55z0vwuVdk5lA+
ezUD4QV/DpX8rEF7UlWYj+lnIhw8PypJlvcu7MgrfFz0A/gF8b3Dbo2MQZ6AaB2mElR2YYT1dyrt
IleORcbO4Ddofcoj0n6DUmrAu8dXi9g3PoEiBFolZipxE4Sgva5BWmXemn9Jhg6z34hmiDIcRsRu
HGgeTfeqSNt1V/Cgv0b8Nmqo+oZB6yGMDvPKE1I+Sbd2ZNPH0ak1Vz7qPGfoh7qrGwju06aLNzj2
Zg3cUNl4KNaimzZKyP4mCYXUXzq49MDWpSyMNwUFbrJkWUb6jYrb7GjbSWcbxsTsbbC4VQ2WwLQM
Vq3fbGTxtXmslQfXivOazZLYS5uCUljykfp7N12JzUNOGK0mR+Rbm48zkK2Dw9x51Q45EGppvpC5
AKDS5wm08cJ2TG0cZKTgawxhJMuFq0Xtcq2XtgT3SL2EyDX9mNNh/TYsnn+LqRg4PiNHxlSNQzOi
yn03erzEmZlAqTU3I+I1lyudvg0kBX+kGYPviU0QDzn1Nklqgo/rHpzP5A08j2WDuvPYZUNeFaoF
MJTxftnaxUGUPc7L/ITp6tKUE/wmjyF+4Lz3XQISlfHF9KWZUkjs2t4rvjTWSGCy0MIDzqxZIVD2
4HcALintCYLEkOFyCGcC+f8M2s4znDjJVEVrE9NaYhu/kJ7RrrZAfzyGHo4gJeExnXZxRPrXlOD6
DiMCm/ewlxm289jcALvu2YGWJpt5UgZAHj15y+y/zKmHpwNlJMKpmzVl+X3MJx+62UU+0KH3kw1J
AgZm1Jwm2ONEL5dqLeB6/b1q/98oIecPbSb98W+oIMd/A3/327tB1fZr9fj/aTGJc9h/ZVD/pZi8
e9fvdHpffi0m8S3/KCbj3yDP/2/8zvWw8DvPB7zL32CcQgx/gZIOZIxrg/CPYhIYsd+uWZ3XcJA/
/vO/qkkvzED6g8wDPxRZnjBf5f9KPYlf7afuTIq9Jo6v4cwwX6C7Bbv5r4cVlGE5BGe03US0exyC
cCpTPHyVBMG6/umN+SeV6z9/JTSBYFq8xjv96VgUz20aeDFvN222LDdy8pM7Cy7IRjgoVf71l4Iy
5dqo8HGFf546Q2MwmdDgonwW3LEOmj709x+U/tcaIr+/eUi/xHQCohsIcK4Hzp8OlDj9KRzRCr5p
XTh21Qh+WDmELDjJ3ADby2n78j9f2PU9+u9e2h8vmKBDgDYnOHH5n87JM6dxE/MGxPBBw4Yp8jdu
ub6gZxFvWwY/ccLGv8v/D36HmPzyslfLMD4zsFzBLvhx7Pn5Okk/Kq8YI7bB1Cu7Axa7+xjkQjZN
O7B9xFj+ODtpb5Z2yTaRGeUeB5Pu6OSc3ZBsSupER12dyLZ/KYJm3HKqLQSUfnq3MppXMGwlZ7Yg
UqBAYbIPaJrBlo/oKBFAhTKOI4hMa180QdkLaU5y7vIjgojbz12Y9BvghzHqQhwq8hl0K03tzxqS
xQVBBq9knQ24Nm32eQbBfscizyDn3o7ebT7H+Vfik/gtxkeHmIFV4zijW4fVdjLLGVulec9E9421
MyzCUXYzjxl0L2EB3rdsES61Robj/cgySGWSoFJ9BMi11t0ex68UUsPGewlilt8kmbKboJ8BbUkn
1VRuzNzzgKJ0B4Bfc9vaPCw7mTaHGPiBfeL3775Q4Z6o68qv5pE++6kI3vXUBo9o3qI69l1rJvD6
lq/whgpUi8jU2aLrOO28mOQUOUzzXHvplCAWqZF4gzsUKLcJ9xGNlSrXfTEIEKmISdWZgU3Pq3Hy
2xo7nH6du7F9QD1rnzImg0O+cChQPFRyKMbDL2A8exVvwPsaB9ogOYk03hkBanntNX5SaptPX2m6
eCXgmMGTF0mcxXLIF5pqMT0/p0K3+7nvyEE3ub8JV0VrAnE5glBAxOadpnemU+QQZAYInwD/uJ/Q
DweAAeawWosl2bbN1W9K0H2vGmgWjqBBmselT1QKlt9ggxIwyuxoeMI+0wBuA8h4cQpeZ+QnQtsC
4ODqI8w5i4b3kI44CgjDw6/YslG/tf047S3JEabNjE7LLtT5PmgazksFwOgGJ8Ggjnsx73zR3DZg
dY+VWqdvBkvAsXfFpEo/tSNY8WBbPRgfDZXJ98cTh7TqkPp4c1ckC26bcYVN3G8tu5rDUXvJECpY
3hn1qtKZHtIZBJYmBOxvKjyW1dE0r6D8DgOYfs1aR8ts94ULkmdjZ3EXylRtGEV7lAhJXnKzcpzd
efrqxb1/zHvWPif+vOalUt0bSAVArYtM7viaf5gAcX4gcmWvgUiDOknN8tQUPX0Y5iQFXjEuPgFD
FYJUmuY7FH70WBg2XHw8fQ7BeIH/KVqZf4uJArmBTT4HVn0d3CMjiQ/ImCXfGjSQbl0y8GpdsvZU
NK6995JxfMWJLjP3sZGqu+aHD+NXj8WwRodL0fO9GTB729phBt04Q9WCzOGFaSIedAsf+o4iaU3t
c5e6/n72Q85qBQqp/20oOttto3meyG5YVT7sSJJj8o4MJSEuDKfjfRuNBXIDWthTS4r0mm8jatRs
u/iWLhvaBL6sVC5aesGWgvd7pa7NK2QDxm+r8lJTIxwgy7ZD26MRjaSd2B5T5L+NZUrzO9/0+4wj
XWWHahUnMl3I2IJmhoSx/ZDgl33Ps2V6amYRt3WCWizbIIc8vuT5Cjppt8S9hazHEnEcimV+QREX
zzsk3bn3fka3GA6fESYPFY7u6+Sj+QLU6hg9A+FYZMc2Y+Z7L8flMVh6Fj3xlpikwiEfsNusD1d2
0J7XxnWf9dKdGI8CU6Mi6B40pXnpNeRTQ1q982Xclki78yoymnMCMUu9UAF055iRejKabOeZwNFU
ZECvCnukaDUpAgw8WOzkOZobPVU9599jtqzVLFlXLqqQHSCmqcMXyjwrY0+YHc6SR43zQ9VOBcKW
pxTrBd6Pgzd7HzzJ5rOKPXln0Nyq/G7CKU8k4V54Fo7oZX6EvLUWxq8sDdq9j9fbBQ4luGHF0ziN
tzpN92Toc4nXyv1tr8adpOkxBJ+nzgdAbgcSB7dhvDxDMFshiG2HHWiTK33KjD2lzDv0Mjt1DoFW
Vr0mQjU7R5aviQreIwiHuIl3gZ7PmOF9yn0G/5ATO7Wkez+l3SHVOsHp54rPtaYvSQiCLaXTQQxi
t4bIGp7T9RnzQuCHCb0eCtb3rtFn0bYX7JI7U+jvowh2Iopv41jWfScfheruh6gYSqQf7mwa7Rp0
0t4mrA1lz66dhiw9ZPMKB8swxjfzQL6z2D412sC4hZukGO5lON3ILNQbgQAh7eFYVZBFlIsh/ZaO
430ucR/N6z7z1Yl1akcWdZWcsq/OLyo5LeA6fkxymUqVID1+7Z5xNjVll8xYMjscQ9qmKwlBq0oN
5yRxn5s028OqXF2hyJHAutsGoEr1ULCadz3jN16DM2uX2z7WR81GhdyOAPWmXPEVajtqu8lgjjej
7UtEBd1QARcQoMOXa4zPYwwZA7wvOzW7p54itjZNtLgg/m2PVhjuo7CHXD3YLrKIyqxbPhP0Vyqe
dkdrDdTyeQdPEe5hIrywsnMh0Dz04t3klECGhgeaCxoRiNDQOy5yJIFlEBlAG1SJHEm8gGnthGKs
5Iu+A1ZQvQT5nFcyivXt1GR30RxPsiQuEudunVgZImtui1ycY9zMRc0VM2WGnl2ToDT02+GSao/u
WmTiTWtz8Nf8lIzsvRPtt2sYxgOL6WZBoHOJcdyRo1U0y6ikTdo8Fn1+QvhjdIuZwFDlYCvu8QK4
eD5sMrLUUkf+NjOe3nouf0FS8kcsBQqUJJ2qSVCG5XTqqnUECy41QXYfZlzeoN8CDnEnXOn7+kbK
3pSu8KZ738jiUIjkFadvvGXjcioyTrZp5x/U2vs7ILXNw6wnAgk2Uid6j+wLOFjeQ8+xi8rW7Dgt
GIc2w37xyVTFOlwvrZccVO6JfWPXg6ajq13mvUXY6/cByLTIlw9A7ErvB2fbvQ4hSSxizjElzivm
yZuOFeMrwwkJ+qYOLssx3C3EPgz92NZmal5NkY5b7djrkuIVLV6gcrm7H+fmWQT2AQ2+U2FHuKVB
U8bNTXbShuFNkHkXmxWqYinaasKwR7f4N0E0H6Je3hfRcpya8TwH2jkwnrWrCzbYnRL5JVi7dZP7
/Vun6CmN9V44C4txMmyXCZTuBB2qJfjeNnafRepBMfKMNv0DgtVuaKvPWcfu2mKat/M6bUDK8cvO
n4D1XtzX1G9q4IU2cQsTi9H70YKxrOKzh8e1jPNli+TWi2D0puMt3+YIyRFz8CVyyDmamt1seF42
C5agwMvfglg90CWAvTLObtE63iCafYteB/joXVv5WQ9SzuqdU394Mqv/ZQhSvxy6uWaea2rRCQiv
ULIcx2jpUQraHc3hAlycQ8+wGzTGAxNCTvC+YF9az8oF55XjWR+1xloo0LhpmiR6yJS5CfCfaC8h
Zdi06OA6jaAeKaP5mqeTlYUMP3ljcBhELje+XjMIIublUFiQjT0dfvNzfIitbErkLqNP33pfJUL8
twmd0iOPLJg7bPzUifhxYJNXZc3My9AOfTli7stKHenmPtEKAneMa0pMUtaqFRydn3z+OlNBgD+V
lym13rGx3mbFo41bpXgdu+ENJvg6g8LkcXUdhi6R9ss2w+Y0mlVtpS2CrZm7l8TMC36k/bz0wQUS
D+SipAHeW9knlReOwT5ekWtj3Mi/gRn3JTTdDlB5hJSKdzLky8aF5BbL1Ab0N4BjaGe2MkXbRqUB
UIoMXXudy6RUdH7EKAWbi0wPuH5cSjrc8EZ+dG485T5BDEzqFvREowbdXFKUyB9iJ1fEqN8wYi6T
foS8JOzGE5nHeAtCtndYO2gISmTqDfsU1qUd4FbcrwdfctSsVNWBijDIEQDTr5Os224G6zyCdXIZ
5LAJO6V2hiB4F41mDlL36LvnFWPlI3q8yVda0PYJjtWbceRLZRbdP64TqEyr9IbaMhKeATzFQcQ3
6fTsD1mAfhvqY78f7ZcBDVFahT0LNj2MeI8NxKPAquLMd30WcddRNKLRYxEfgWPr2ZNN8ox+dfE9
o2zeGRvBgpX2XNYIwQFpl7UGylnAZSo6d+yBYVz83vqd2+sYSLSIsK318/amA2fzg08YrSEydgSm
O0WGKnr+CbYHlNWVoaTFZFwVhyFnLizZ6C+HZgqgheQuzHfrMODQRIM+PDPi+NFg7lLFVql6aMwK
fQh8HCk0wze6FebRmDG5jbK2vyCy87NYo6FqjB9/kC4ISEkag+MNlOcVbXGPisKIs8YquIuNaM9S
t+mjRgzAxo8mKEAHxPOJsHNborSqJQYuFfGT+XZo4vR5mcEqqmI24RC1yPGS2jk7jU0wThh2jOQe
Cdd93QbCAxqyweM0q+mlWVh4wmgouEdzQCIxiUXtJVz75smjLcpf4vtWVW1C2i3u2OxrHHhiI7GB
vjjchd+zbNKbmdvwiyui7uwj66aa0kWeWK/hktMJR21RcDbCxk5tD+8Fnv1jay3dhXTO9iom5pIg
Tm3TNf7HNKpsS/3C1IivyZ+4c9GtKgL1aNfQA+ELTjLdBweWrKRs5xyki4BsKBaS47gW+KBdCL67
L8WCgeg6Peikv3Y1Mu7UDjpqNdTIrg6aI3q2nqV4wBiqpvCu83HfLgivDqM4/z6MS5SLDcKmvOQu
YyF4uhc/Vk1ga4WhIq+z3vh+Z8olzW20QbY611UHnUW/cV3WCXS8vOAy6oTEiMLJgxcT90tcJphz
oHUcC/rQx8sZuYVYXHsL5x2jsJKHjWh3mORhgLQkEQ5bDa1iYsF9yVKxSfHboxBl0RZOiHAbBJ06
yzwEMr7JR6jVZn8jFjVtwKFeNoHqyQ4mV7hcitTu58lHebIiQCpaVIWfUQsrhy0GPRlaMDyuIJgx
NfqE+Rnm7RwkWXKnLKqlwIGlgVOb2wls/GvFoWctMT64JK2cd7hUd2zjXO5w5H9cZgcYDrX5gSxN
iiwUqF+NpRc+us9xvn6kjeMlBNNdOUcGJBaPRUcmyS7W60OOkUWLvL0jlb2tCoGhk6OwycBRkGyd
02wzy2k6mrbRF2lyu5uATjixJe6ODccg0Vui6JUU6VeH53lHEahWxz70YKJLp01DpmUDivQTCVEE
L8m4nRqOYDATYhwnHbJ0M0PSkwkxPUgSb77oPpNbIgd9MCJJGZjOIfbK1Xk3mAWnNg+uljuvziRm
G0myfik0w52HkWDVY+i8XQKFB2uBybjqWXqfxPFJJ0u6yaP1jN8nqZKlCGuN+0iVohCilrl/WBuR
nfEoO2yYGdKq2wBvfMviWy3ljWtEcWCpb7Y0dsVRFTZYSjSx+Mso+jkqAZmxh0l3X6QY0zrtDIhL
eTBvRjiAd24BygJiI9iqYG+pGzu+NwtwqSwfRCWa3NsyQpsDAwMBiVXTA2awaZ1p+jz7PkTti203
Wi1vzkABLP0ZA6tQFHs877CNuRSTF1Vgt579rejRhpiHIHpd+kFtycx05dAnKG0e3aDVuWBu3Y01
TpV9jSPGdEpat8KB1XooiTCu20LhVwpUHFUf4MakPjycWhG07qhHTjiovfth+12nwwmBa6a0cInf
cLfkl6Ygt3nS4Tihw/lzVHj8UCzMdSVSmr8DwEBUqYJp+JTMWAW7nt5LxNefc2/AorZGxXb2OdtD
9uF/DrAwH2Tr69oMKrtgiedVovJxj2NMt8FGAIBOnnUVcjjDzaKz5OCPybTpwsC9rmivbhDZt5zR
B+/BJrSAfmPO+sWDR/8eQIYEMoci4Z8TMwChnAfkgEzrdjNiDAjSqoltiRY+OUw964+hf2UjaOM/
FDLhXbVoTyEF0/M/5QocWEyX0k2DyMzHYfCiE87iCJ/UmXqhHrVV4Cl14XYoDhCfQtEVrxyNTS4n
HI54IRmSF3Jy46UuABREPS9TCxoEaaNqRuRWlURa1mEYgjhru/ewCbAPCw/3W6+e1zi6Caj0b6kY
EbqYFajKMjVwV9LIdvAMAirxHHKvq5s1pDtXaO8IbWNXrl7XowkhPrUSbfYVjDDAnLOKcBGjWPRg
9yRxWEOklpdBsr7idgAPTq+YgFqO3EMuiqAMZ5SgDI9Hmcy4U6BIP4/BWx8LsY9MgKZzBEkAnqc7
RObB2Jj3+XZq0a/nAWurAtLGu1l1/U2soxsN9CHSdLLFrzGITg+egPmyCz4FOSyR48BwkBdw2SKC
/8os01glcEvkuvDLaIZQ0aTPysPoe4glSph1u+KUaNvhUEyAujr5OeP5npMIOr/8rXfzF5RSCUpc
Pu+UzQ2yjt23WK7xlsdjvyFxhmPHOH5h1NamlctBNR4Oeco3h0Db5A7PnL6sojVnjS1+D4nrWMum
W/ZMIRYylVG7pU3m+XdtKNrjYptL0iwvkVrePQA/cGKzy+Ow+uNDbNHgUIbSpep0nyIbNLyVU48y
M0Zqe9nbwJZxY08TPNrbIRmKFzIu7iWJkHReRrl3EROK566Jy0xieErztKm62D2mc/6MgKwT9Afd
tuvbumsT7HCaQlXo1OchXVQdEruTszsihHiPoqFGQ/e8gEb4phbsoy3za5yn9nM2PVrdbIzL675d
H1LZyQod+G3C0QppfHHJ1zlE7TvUUcJNNeimubd6rNEArzW+SSS4F/mkDnZoDhlcLFlTvBbaP3Gb
VDIOdyvlR6riPULkn1zs51sIYyrALPaTwHpZNPejNz3NTH7Sw1Rpke/RU90yBw0Q2iFFPx/p2NQd
S7eWBB8GA4IxyOolHe8Gb03eQkR1agsjZIDNdpUQZShvI6jejGJZX3jW79d5wAgnqbp52UgU6ggt
OmmFp3coTlEWbHsy2wpdh63zXIU74w6WiW2R9M+yX2vW6M8LteWIboy9Hm1WeqTIk+0TuW0RpYYI
evN57lNg98LHVI2l1PBOIAioOC5F+olAjATw2qaLJ9xFa120aru0EgUtI2WGzn8aYn+D9sqi/V7S
/lsfSXXj+mLc21DU2DWO0J7IVxtFR9AGd2y2h5hhV2+IO1AKOqWIyzCGKQ/N3bMRww4HU9yrJDoP
xh7QMKgcg+EWv2lLxWfJdU05pBpFU/eDvMM09DXzsAzmFJu2n577ZHiAFwkPtQ8dSzZg8SZmm4kA
U4EAH8ZU8Sw9u2zcsXSu0PO4iyIZIa6YVR3D3MjkW69ohzPeykuRkCdjNKqMr5EFpxDOOte0d7GN
T4pPbT12kKuQ7m7JIbNZHX4Ius847BQh4qMpPdNCYNDU9I/EV5duQfcLO3pkwnpVcAC41JeQu0f3
FLksmMS/Lb1XdXj4KDYP9Ee9vQv5JorWsEpTd271eEFWKNaL/IIE/FM3qrpL8Cx74jAQHPsnPGOF
w+CvlHbSSDLo72VHz9HM3+w43S10gHk7NMeQrxWDn+sBjfUFZUBXCzIZUCDSyzRBxON51wYmLDSD
mN19hGwMj0AwEK+G32HDv+9Sc9EoKVe/RQMhRGsNV9/OSKVMCnNCVPGDahAIpLP5BNLThk1oxHZQ
zDSs2Mo4OLl+GqrRFkOFttPdkPTnOOq7KqX2YU6WR9aROuMh4LL+XA3RaDdTBOuEKbCaEg9KCwYh
7dY0/r5hYNMhvP+Is+0m5fFblINc47fTZxFPzzrG0ul1bq3bMTvF4AbVtNPffDthd5m+OyDZtQW2
SxS1G5rPM8vuMTH6FCZDjs779NZF82lt8+KAWcRTjFVLYjaIGefFFOzLMi9HNhdbwtO7peB7mhMs
lxj2BA282poU2yzQDzZBUyG0RVMFjTupODgkbb8jRfIpX71bsGsQXeytFFqs+HFqBmTXa1PFtLvY
uf/gIiqdCnfSebdFyt4LKLIq9F0OJMbB73qUE7h064lbnE3qyG9PScdOpHAPbaoeJvDiK5YATSbH
G+x/b6IB8iYN8k8dZW7Xhwb1U5ZvKKaCVb8Ot5luzzqc2h3x1hdMsEvbu1NfTLcdgxTUwD57zle/
eQwozuHexN3NumIqZ3NBUWnM4fS4Nv1Ty62rGEGbpPU9uiBrVuPYFZPgAPxEUQZ+u5xtcKXCFOsN
wjfMPh/xXOD56A7jorIddXF+02EN2Zv/y953LcluZNv9CmOepIhbcwseUGgUcTMTrnx1tX9BtIX3
vr5eK+uMxCbYaogz5JCMOVGnu085IIHM3HbttUtNuAEnqecu/QARekFvRqKJjeEmoIRDXVKGgI9e
ZYHdw5y9X0RjdMaiM87rECUYW+ChGor2u0lp5eUiMIWq4iaQrlpIJCOJXCaxA7bp4JSeveg5lsTo
kIwloj6xMZZEAjAbFa2heNWNoXKQtADUq2No+E7qxcu3rjMQiVkI6KtRGl4YUd87F1a5DJ6TAF2Y
HS9E4xWCljHtw6IvUc4s93l/EMoWZJ+DobdQVmIsOjj2c5t4IvXSrDqWyB46eSxqJxDfne9U4I73
Rdrpu4VRCgDtoq2NaYT+mdWdvEQxcTIcEDqUHrxFsHzsEUl2gKgCrkpJvMJSUf9EI6ThEjP0jRJZ
nia1PC3sr0rMjDnCvDG9ooZRJUKHZbUfPhklyIGD+twydUBfCGTVJdjjI6RPBL54pR0kC+kEoIBz
z7hSvCRBjrmG3wjiZNBYNQtRsgRESSDYu34rd2K41UdFxRxlYn+bZN5APXjuq07p9acgRSMxYNaG
az9uZaLrYKPq5WS4WbYNUI0A3/kAkLF8BHyKND0UgGAsC6cWs3alt/CJ+rB+jYLgUWuUZh8iemAK
fVxet6m8bImc193GGOLcRRVWfKoUBFaLPkRQBnFVdkbhKNVyJaMxUilLAA1xJxLwcSsIoCra+TlD
brAngWH07rCoE7uoG8if5VmzNL0s1iWIjbGBINpKf8nkXNjliLlbA8JuVwaI1Ndho9gAJhyRGpKu
gvQMO7is8PElUD1s0DNUT8Pavhvq4YxWjDHiZHWToQWuAv2v+AkC6uHYmQ1CqAwNGBrWoazgUAIq
vPVybbEb8wCQVq0DkJEoIQgiANhL9uLYI2WWyf5aroYeuqP3uDYB4oL0hd/uwlqSKLi5orUXyNFx
mWuPZSWWFuI/YEeI1cSG7WTQhaagAgFljohr+U2zW3ZaHmIF1Eg2oRtyvGqV2DgZTWwAJNfm9etZ
8JYV9dsqtUAICDLmYpnCXVOzgLVnsbW7HrWaGK06wMXXZBstOqoGZgFAfKAkBRSWAJ0sb71qkFe1
7jcrOS4SsKKVZxWBjqAAkVE6DJHTIgHK4cqRB9tfrORrIPzEgimDdKbIGCIC0PhnYw+SokVKinEx
wmJsxt0Qt8hqAQ17L9RC6sRdGDBD6QNEdBplGyJRh2Mu1F3h1RpDpQ2ilMCEo5tIlIvkP84ZEDtF
KyCUYIgjUKa6vxRBEuR7cCXyxBPuDTVSg3tU0oCyHiyiObxgdVhK7n804KQRSqQiTb8DwArpDd0X
kBtryuVOLbW6sf8jTuOoViUEKorIQD4rCHEutCXL2oFGxRjc+h76s1kXrNB3dN7fqznc17/9Bdi3
L8B5NH/J6x/+2/rtLQkz/7//4NbJU/Zaf8Tq8QN8g+oZ6l9R0cFhdQCMoTpSRxHJN6Qe3gG8Cw3A
FZUD9kQA2/4vTk/4K7iK8R1dQB8m1H/8CNMTxL+iegRfQEUXegtqKAP6BWUfFxzejxAsXUWxPWfG
Qdk9KqWWP6uQOiMDhk5zkmirHSIZ3TrynRBQZBH7wG1Q453CSD4lILoo0NlWBky3cVRprQJIM2YS
KYMVyJnKhIaItwTwDykyvssecPtVpVtya6Jzli7TGpn9+tRFtrSwkcmrYjPTEOHYpGJEBJ3Br9Ei
5O5dqd94qtsHJhJsSsLUxoYJUZzdEGxxnROOKExoSb0N1tptfZ2+Dk/K+/CUAZ60G9NjGD2MIP32
ZnofyZNywZ/doQmSUYR9UkHigStvYdaP4xsqJR7LRxG9ie6gxwOiPQsF057zx/yxfUPpC3o4nJ/h
qMIwgFa32vFtRKpLRGUIyVum5E4frdvoRY2RpygBmdnW4KKMwA3gNrEt+LCGH5LF+xgjPQ3e/SE6
9OMMYvLCK/XFpOsTVgwtKWrJ8zHpvXZfVEc9AZvoWlncFOIBMKjd+X1xRIPdTXoNWMGDZC4SEj+A
zAwJfFhyyGUugbdGkfEVomwjUM8VrWqCYr6ZzpKzw5yUvf5Ow5xbINOuP3+CBTInFfRJRe6/n1T4
RCigWE/XQOwBii20BfgpQjdFHiRFXQZwM1mJ8HOCcGUE8rbYUxGNbOb6VcydbQLP/SfPNuUk4BLP
AGYQ+gUtT5HinEi8Sua9Y7sQABaq2iPtTZlGLGLY9NQwIeLpGQ+FhgzVXsxnyox4ElS+sSfy6eMA
pqy9KQh6ClQ1yDawSebSLBHJ5RgPUoMAISHKPXK9GzSdb2TaXetPwytC7eKNiFJmFFEB+NOAsZjE
q+KEyGnpU/9sVzqRnsMVavAkjwl49SZ984+NQNFizs9pfLPYSSgZWoc3S7Q11wB9JfFb5wAG8u0J
Iq6DRqSU9BEKckgbEc2MAWHzzLhGvok0HlWv/U3zjiTD4maxja56IIxzIq38g/9wfioGFHbRbNez
7sqXKYhQN+CF3FS3akKLhGy0iqj3wm392tnxfrzr1z5Lr8C1mJDwKi6pDGSPQq4la8iJj0hPAuwa
AbdDH1jnh8gVArYISPge4N334iV7KV54X1Kf/0NRjLp7Xe4kqF00gxIwYCoVNwCuoh1pghavC1op
bEDdnE6yRwRNGBoY9ajwCUh7amyvYGFCg/UyIAn9YDN9gtufn+aJfP8+zX/GaZ6TJhrKUT6C/H9t
afLT0oaLgQsTGy2akOtD3fyUZxyIPkEPxkS2C9F/60X5MA5oKdRo9dkxKgnwHwnw1K9X9twpJ8rh
1zjllGPim8xWBRRxc/J2sLH89C7HihiDDCWT7doc6cBqen13NoMd/aXEkj870UQ5/MMnEj9TeigN
gVMiwzuBa/LTKwoBo0NlZSmjyzS6aAEZAU4/LcqpKEeOGA6DhRSm72hA0VAJPEDW4sx5m9QYBQPV
qJsKIiRMzMbUHaWgWAULeUllFO2hmDAoLXWE5K12ZdGBfE6HSI5AJoQi5etBBLpyibjezJoQP1sU
Hy9nMkFZHathhTIDG+w0KQ3QJR2UU/CazgjtYAhIzVA/Y8hmQpkBogRg3P2Aqo7yAMXhoQwekK9h
mz0h36yxPKZzSvfTbfpxfJN59dNkaUQpxjfCsnfRWrhwPdCvZzQ6VXv9XnV0R7wv4Bvo+/652w52
tQ1neGDmplyZ+CV/8ikHQcNPJN+/esr5iptaWR9mXJkI5jxI0X9nATOvfCoBSYpJ8QSkQrCdI6CZ
W1pTfp/fYmnNXeukou4fvtYpSehFPGqXNmScwno5bV9cd0GC2u1Ytu/vl3S/R9kXeXi4OZ1mohKX
yZlO3sfzTMSJr2dqZ/DzjCv/qnHRIZIsV57tO437XLiVK8NsVykMZLcmA7EXIHzzSEFg222KXUae
nlbMXNjmSsWLAizTgtzJRCUZ2YEaiBizRv2Ulu5nN2YqX5AnD8sc8gXt6eIryD/g5dujYQUHBEdj
kD3SpVudaRZS1Basyn21pEuZaiXxbuba2c6N5ULz/6G+Er1Sf7OxzC2Yi2L/MJZ/dMF8aiB8WDDC
ZLcrgY9QZIoF01kNlOCqfgRlKMltGThpNNme6yE3e48nIQSkk2pA/jHfKHB6SYFr3yfXKFMERk4K
AClA7RlKHGCHkcgBmtiQruMOwUNaMk6WCXdprtx0bsdcJuLDjf7dd8zsjPHC5w8D/mdn7LICvhAp
AjfIPpyvVluji0OskAztOVCNSFH958gyE94lCr4PIEEW//QqmRh5v/kqmb0JE7n6a9yEzwKIaJZp
KCJi/pxvciIapQjdWVDhCZ589piTx8Lq7e1jShp2b0WMvPkmQckD0/cP9FibEnFOp51EdTIyZz3S
e4c5NxFxvnZhwPf3iXXwYVDyxBZL2kav8zMGtbQ1UjEoGgpUKRms4Fq1Ub6FGo4Oz+pVvkZrBNLc
q9vKWh7z9+YFnyzowhmx9RtLIrcL67V0pAeFtdRwPFo6MSlN/caDc3L0zOMtoH4H1RxXiJc4LiAK
VGcobWUxHRydhTZAOBQ/ZkPsA0B5FmoNrTeUAppnCpiP+VatkSqXrw8ITS1M2M5v+dZj8qEhbwtq
u7Gtmcg0MpVQ8wGYLxw+pvqrzt4SaDuTVmRVM88KnqGqn327tkIcFRhkO6QvB2VL0s1BZ6iqNF0D
GkqjBcahsoSYtdWQpdtRDS/L+ERtGTS0vU12F+KUKlOutB0Plwn20r2L3ptVa911dFjhel5i+qKy
zUPP7nY6uUN4i94drlJqyzhdRnK3ZxmUsX2HtwAaIspqZeoEHwfbCI+9AfXqZmS1Ox2PKUHLaEsh
qrmuTf6472lM1q/gUSaVBTAZq82GrVv6eitC9IOgHMo9oq8KvpfiW2jQs0lJZ92vW7JNXAWrDgqC
9fR+u47cipUmokP7YLPONvxgBauswEWV/X35PgInlJOejis0+wYQGP9F5oe0q4gurOEgInwYbcaV
tOen5SP0qIef25hIeMTkdfeg2MDQkifnvSW3t8tjyICjWxJSbhICbBIpzJot782H2AW6iHRm7j7U
DPxDDJAwS9viNi/oQFyf2MBWECejTo/rm9kJ3DT8mVj8cXdO+zsX7TlQQfEn2wqpzQRXigvYWm5u
h2S/HdjZyja9yQ6anRBh9VC7prDCEK3RMimbsfrmJIU8UeL/Ekkxd38mir5qyrIZqsv94YvK22r7
3twuSE1K+gg+A2aQlK6exg01JRt7ICNLyz9sVqvTceb2zAutiZn/XWh9F1r/nkJrYjv+lptyTj5M
zMrfUn6ihfEnwhxpLbDciDC3wHfzUxt3ITfeOcghrLgyq9jS5vqxNlEma7VmawJUj7/p7WANFnJP
lL83rkpoyebyOZ6R4u+B98rKnzJXsARLX50ZMG1MsUQToGgzNkMzYig1crSrzukcAJwZDBpm4G8I
i1oBqJaIoFCorOy2ZQNaIG1aZgK5terMJ58ZTDe5JlXtyO3NxWmEFu2YYPV4FYT7DHka+OywGBJY
NZCmu4gE5OZJok9obnlx8WE02G8p1Q85tONVbB+uZNbAMOrIVU43IgrsN8aufJHsM91A02Zkc9jc
PagICgTEAecNuc3Rq+h80dpQ06/rWwW2AuIZGoEFOFKFHFvyyu/NOx/Q6R3qG+/3eJ8bFa+vr8iG
rijoiyzfAiwMxqtMRqu1CpPfloDVNyUbLdVKWWFzo0Cn6EBlf623MZ8zcz0x5UN9CDK/yhH5x+y1
uHst1fHDZx7FSyafyTW6S8Cw5dMor3qzcDNXtwt3YKMpWUukHkUEUQpY4aGpOInlm4EV4VmG+Hpq
BizGhEtMswJMP3+ttAMLwFWK0lazpgnex6etnIbm2UntGO8OTryFz4vuZst9msOkWVpnmKCxVW7G
+wU6DFVE3gt2ZfZW7Z7NkcHS90yRiNZgopQK1nQBGwwXg4eAUYWmh8tQ8QMYpaswDRZ3aYIwY12a
0l61BQuUFninswrmUXwTgWPUlGBmcgs8l05BaQY8jRk4pLxGPdhOOuab0hU3jU0D02cZRQCYnDEc
YZU5ISEwz03QN1qpafVuswO+z0I17wpH2h5ZS1BKv0rxrXyN2hRsH3gAbEkTGJIwDGl42+F5YuZs
wBHB0wpbGuWrWMeN2eBWrBF3ggEKPgRTN1G6Zmq4IBjtfPMgMOBoG2MTWo5BQTFwPe5bi4Su71JQ
J9jB3PKZFRUTr+y7qPjTigphyUXB1Mb/oBamzq6HCuw41CEqOquGoKhN1e4g8FHsfBz+rhg87CUR
MoK/o9x7NpcPAluaI3agZy/pCJRExiIrtRf0pYPDikVruqFE8/sa7kDLzibKILGeNWzChCb2imXb
Ztu76v2A9SwTD3HY82rcA3bAsCt8M7NAhcX9C+zekSL5j0PK+yXZiffBVUOTFSoL7MbG5rMkG+gr
N9jlLpL6FMQz2DmQdubXIhXM6TP3aZLRQMcDkDv3lWxLCAnwHQ34uqlvAZ3F3UIV8MvZ6lgBtXi2
lPvEPUMqyZCQqNG5/JYYytyJSls7YWhdDIkpmwmr7cgKcN98/N+HpPRNj3lswF/fzG1/FZqJVdul
LTxz2YvSRZpBvkYst4MT/14KdAr/bHgMoXwBqWPlFt+D7BWe+REEJ7JKfD9gmBu0HATJP254t05t
/qlvn6zf+CdyPAKL//ZXiRWuBKe08RdnDE20wrZTjDvEvCRWSVFzZsUYWWymZmFhTLjGDFogsVqM
gEt9jwW4DpRrsHSb2vx6eOTCX0Xs7IDdB2fifzFOXEmOT/EzX372XE/w70HY7jonhcjlYleDAaEh
oBDSQ+ymsBk2AC7DfkBjwaOyqt3kKrqS73MX4hu6tdnV18KqZ4Ol2wjYXIycAZ49N2bAnMdANWxn
mAWZgoUUWg4sr4gt6RTtsez8IqNBKLE7m5DulGsXEfPlO3w9DpiDJXaJZxYU1Ul0yTwSXSlUQEIh
ZoG5OIRWbAVmYLLoiHYVZMEWUO9cdZVQCJXlmaOT2D5U2miNDPwwNvgocqhkrpSxvyyuqgObxyl0
rC+NRWZ2NTKBbnSreFdgWHg02HowGkaiHJDbXfnshIYCCxsMeTSz9avIDhnUvAe95lEYJSP2llnh
zim4k0jJAKZOc7rYarZCDbt060290ezTtoSqrKDGtqgZomh8zioas3vBQjk4FniJARZY9nx/gaQQ
4KfYQuEXgFBrZ224PbnlVwhuLz5kDJ85rYN8LlRuiw2C0bLKbFmO0FZhakcDIzBswyRQfR0hYLRh
Z3rjeNDzsMschMLd2pVW9UawxXv5RX2p2fjiY2XWLN7om85x4VeDhI472kSkML9SskYoh23P1r3V
mYstphaWp28DpXZYrNBr0qTvGeTD+3tCj69Ip9PTze4pIjc3PXmF1edhwmjrRDfqjq25tQeeO3LF
Qyw1ueZnKfGfHOcyYB5qCPdwW+/WcCqGMAjjy6w0wSJ38DHDOu5UCXt6xNLiU6owHR+vLMSb7N7J
1zkmhstCfrc8TA0KTDCbIUNeCFbPBsArhPd6C8X6zgozyc3xHLe/p3wxIVuOJYTyFApjGcthxHoF
O41Zws6kmp27mi3gxkkrENYhNJTZuCy6E5lCR9yYDQ0cHt4jpmGbkpnu/f17bqKxsu1h7Wd4ANeG
S+AiVMKr6ESLoapmgMMsZkIWygX+8pXqmYR05EIPUaFaI09yidaVpnjxSfiG5RYq3xTIoFz8k+Ge
+x58Q+c7KB/Ld0RTsc6sugbjApOpsBEgYNudv9bwvHGXphQS3wHtNPauSrfcTFU2hfUskPYGUoyB
Up5LN0g1LsdgsVqgZ1i1dgl5B+v1ON60NtpGsXZb2yg9wGtcGkISr0E85nDJHEEC59BVXNbB8kVs
E0XPlwfcDKOg8n44iifxFG7aB2GnbOON7yq77i63USaIbxkmD5Eisnow4BtwWcjlsEAwNi5loRli
G8zhkHwLqFR+7AWe+RuZgPzDlGHDYtk4vgUOhcss8QAjbOu1YKKK7La38CmEczt8pz90VHWHNSSz
nZx8k4+ycRCwZQjcNSYs2OzGZwlsbMSl7/o7UA6xEnZnCPkW4/hYBWZk6xAvETbxCKV9xmp6qiiF
WV1heWKeMIOBXT+jWx1eE4/w47D/uQsENjkX0VCsQoRLuXWLv53FZ7pCqJWrTi6aeXSd/w9hRqj8
EkAe9G7Fsw4LETaDHe5HxDgXOGJmJ9g3OsQjHmYEoV1iAXOl3OJmBFjVAuLjLczqJSSsYfdwt4r3
HbCQlrbhQVoQQEKM+bDd8RYDszh+w92wuCXeIsQ64K7xr4OyH76CAZ9DQtNYfjrPNCCwDbipYNk0
0ekE90w6pHcQc66HpmJnPldYCSlEG3d44XgCMcoTGA2Oz92d1l0SCgmO7YSKGTwud8ZZ4JDaQ79e
uAE28+VhJStQ7VCQ4eyWAEtmt91K2WK6eNCdBE+LIxS56Z1Qy8SX0s5jYAGBxONLEZXc9JtCHUhx
F2MI3IlQdjqT8MOVK/rRu4srKOZ1etM5w5orZr7g+BEWcE28i1EBo8TKWOhwZ/CMTfQMz7t2a5Q/
oF8xJBdYYDAb4KanorURLc184Qs5hFHQ2ygIxlhS3IJ0c962+8J2QiujNHkDIyhULdc0JWaOi7EQ
S7mxwX1UEvqqYS17l8mVrwIbzy4ecnnH7za0IpwdSKRrroYW1/yz/FWd1g7/v+JGtnjFNSf3BgMb
bhS8QXyaYtnNGISzPrY8Cf5+97G/+9htesjDrKn/9hdhzp2YhOs1FYy8SY9oXATjlwt31DDSJy4m
xe0cKHPeeeGj+ZDf/u68fHdevjsv352X787L8D8+7xnGI6BfuS6TzI6wSFPf4OIbUAPEpF1bg008
UwQ4d45JwuYfOse8EzZJFXx3wr47Yd+dMNhd352w398Jm7WiJ4mqf8qK1mbk8bREY7ks49QYkClB
c/ZL3qNweeI820h7nljlyDHkHwmCFcjuKpccYgHfVEPc+MxkEx0aEUyNzTPiMDy+/S1qBJyezl7e
eFw2pm+5QZavd+cVwtuolzQVu0fYoEUQZwDoEYTqgL/xgAyPeXyLs665fzyH+5q90kmu4897pbPp
r0sm/YNn9G+a/hKMTxe/Cgp1AWTQoMWc+Kt91YmC2KFXA094IXKFzALgrbevtyN9RlA1B/jhFi8U
DNH0NWCCPX5LPLTO432IQ7ln9nx1JvsSH60pgurXC7IHlGCV7bN9beuH5k48SDtpOxzl68IsENAu
gRzRkK6qEVoih8PhJUGq8ICoZkIOCEWdV+fV0gUmdXW2S6Yg1N9aOaKjgSVQkBcBzAquZlR9DHCu
A4vg2x05rx4Soh3f308BOSENgLEu2GvIju/IAUi4BnTCQ6x+pLcctrmw1rdrBL43LfHo62tEgf1A
5g/R/9uK3SJ4h7igwi8YEE6gQsDLjjuCd/jVH29xLy73CEduLPzCJzio4Pj6dWby8yj6h5mZ+PZJ
GBuxDiIoYJX5Y42UD33szYHl5F4j1jUKce464pOrgVxfatltgJeJuSHAv2yAoLlBjYzpE4+FSHnw
tB3aBVALVHEI8oEtn19LhJjr7SugNuPlrr0D+xKZ7+MM3PQCJ/2ZUf3hSiZG9SCBrBito5AIeyzu
vTfArO1+pZ3CJ/W4PIrH4VCbWgamIPRPIih9BEk7CFUXZ6Jt9ROKA2URlCG8mmZ4zl9UJPkYOlUs
wCcPasWYonBQPKpm15Pu4esZkHik76txTwx1o621rvCwN8adgO6+7I2nQFP6gt5JhPkk3IJX+gZ9
gC0052HxKT4FW9CbI3MXIiPEY9ocH/z1mC4Fdl+NaWLWN5UvS3HBcyvIUIG8Dg8RwJ5mowPHxfN5
AMSQ2rlgTSjIHhvBzIEEEu56awXsEiqmkNlEFrC+JGUkrPkIQwUmBjmiHinMZIucEaymzFYeUKI6
sxTABTRzT/n7H+RylAVLLVxg/DxboGO8PEmLvMGWQ35GpGx5doDnhzIAl3rTv+LwpQ6ZOO8WuR/g
0Zo9R6OhdQH+8vQ2TzJ7SD/zdDqHM/H0NwfZ8/WODszIvttVYfoyA6fkdWWAcZCVEskQeB6dCPDr
GhlMMKJuBkTpntT92XQ45AfNSqDukfjFLOpInNbI+3XWJZ2GIDQfceKiVQ/eMVgM/Jq853iFzpRW
S5gIGRLF74Xdr19fPfP9/WbzltpXhywm6JWE/QcZFTL8CrAHT+8Gq4FQ49FxHvPmep//7hH5Rt4a
iYLW4c95FojHypFeRHC9uuSTkbL9J5eXOCmRaOUs9EYJSz4lywsGAfW6Dr+9/Y3klIRnz9D0i4YQ
JRC8qxUkxqmgIynozZLcpOzm5pSz1LpcIWTi8fU1Q+0dl5Ff74PPLcQfZcqlQPPDOlqCnrKTWgy0
vEr2sgqrC0gzu7NzjgKzK0zSeSPezZx0TlteKsQ+nPW7tvxXacvZ9TDJ2vwq62FOGIsT4+n32y1z
YveCDPywcL+L3T+W2J1YSH8wrT5nKF2IIj6srn+FoTRndIoTQ+mPYnTOmf3ixED645r9Go8m/MxU
1TSRM4rxRrwT6YiOgD5IR2Dq6cfHDsidfT447j471VvBAcibvQFJYSbkLd76sOSAPWDtDWD0FD1l
SOqkK2B7CMA+cO9eBopG7sCSgbPKVq3zNkckJiIA6nXb+IKryCivMghuDFjeIZobHAs7z0h0rEpy
TODpoVhzxpSdvbyJf/Ynuzz100S2vtQEAe02NNTx/tRQ19M6DdHfF8WyI82uW0Bk5DuN3XPTnGNh
BwZjnFbXcD/ggIA2eq1esKIlbbccBxpZvEykA3sNAUV1qwFoBdweLx5g0R4gKyvdGnD5OeSoRYac
Ay4B5aES5tSng43mmWioQ3rVVgTLaM2vDbnZi5tYC3+qi5M+RX5/mLnJvhuXsZ+Jcge+DjT4IOvj
LeIat/fwo4G9Q2cdYtsHMPUCcXSJTh7sw7FAuYxA4Y/MuBNcbf1MAnwYyWSLlB6YjND+Urb3lrs6
fT2Hs5c50Zm/4WVempd/dZ2TQIEi5aHaVgjVlCbHksa7M4I0FjoLkGcefHl2dyJ5etjY6FIN6ebu
ELIBOw3e2T8D7IiP5RQxNB5WGM1Hya5d2UoP4kZ11LXupCe/Ibnz9d3jI/pqxBPteEYz3FwfMGJw
21prBPS+Prz8qZv/YeYnWqyJczkXNUiPCi35UAyEVn+3z7yYTNjIFETtkBXoU+pwhCZHoidMcCxh
zWHj3IMPrIBd1SmV3itU5SNi0W/QNRXCwSMSTa7OZkUATiNdb3pXXw985r4YU/8X/ScWwRn3JT0+
oHTsOOdgf641frwxxiQEX5RD0EglTrBGZ2GsgISBLYuCjpsihLog13xlnOF7PyOuarnERiUb+isT
xXo+I7r3hn9vB3Dd3FTkoYBNWxGMEgVtPEKIdkR0VZEr6EIUOJ0Qx3tfkiVgee8zsyvxu/DF6jEm
umFRnBfRMsBFQKqMGPy9Qe5LBIB5tPhxy1/pWMnhrFDwjbl54JO3sCvCvp6suX1nTMT4H3/fGRPZ
/Ev33dzynQjc9ldfvhOh++dcvhNx/Vst3xntaExk8C/SjnMC+BLJ+uCS/WEE8KeEebqORJS2lCUw
P04kcBYvhFpRe9l+DlCeVNtorYdyqJc7yDp6golyA3nHUEvBk1QzlQvCkguMnwu2H08+kc7JuRHz
hTSgvjal5S5CRdEZtbCjub0we+1TU3LQC/EC5zdQTDWAbAo4z5OCQqjndXXyK4Je2EEERQ7gNWq6
uIQHp4bkdMx7ACTd2u2WuA6RvUe4is7W10ukfyOSoionZxI9oS0vG93B5qVGEQL2obV0IvCH+Kgi
QZKGB1ojU3Ri+D+pFZkpINZ4E9UfIgxokS2ZyJ64HV3ija+FLXg3Z27OROqPZQgWSg8zwzRUUo8o
puESf51D9aDTIH7n0Fs52T4uL9U0vLYG1cZ4RSP3/yeLxauwB9SWSxbXETnhtQGPBr5Z4mVuNfFK
HF6PyI/2WBK89+0RHPhnwB8Mp/AaJWAA8XOYf4FkBlKGJvp4IpOOakM6oLyLZ9lBucWfA+6PiiSU
hWuoGOguBRY9voXaKTSKt7+h94WVAAU1gI/m61v2/9BPPy6niX5K0dS2zWMspyW8pJI8+8Qt6dU1
+kxz0xBt75jFX+BrJDUz9/HxbmR3EgVzHbqjo3b9FQw20OEReT2+r0Ks+oIGWAwpm5vb2YU/0Uv/
Tgv/U9qojxJpolTLykOv6xSzeDHneaSCP/ikcfMtsq7da9QQoZYIBeQXoz/E/F4/P5cwzI7vt7eg
Hnh708H9FMMf9lxu4aGedrN6f39HLeHJoe9ox4tphfUmEr6f6QkleugBaRWow8tsFLjxfG20OgXm
SGZk3uzVTTT6n+vq5oXWRNd/F1qzQmtilvxuQmvWUpj4mL+qpfCpoW0IaONtGIIoXYITH8wrz1PR
N3SALoSWqrHdfbjw0FY5RMLqSbXQR241I6M/pZzVP5xycrmhuGjUSMQpA014HZY6WCn0Cg1Ymmc5
QPlpJ3Q2mo5VLI7T1MrO4EiVBVCNyjG6Psr3fQ+i/TJFP73FsjiknfhcBCXtsrGyFS2uidF3y7kR
f2ow/DhieWLKpVGMVuc1BCeYSDrU4QKSE9DClci4RXywQWGvg2bd1s0TByWsdj74+Wc08CXK/zOD
7sMQJgZdWmnyqMoYAhxrLqKvfJMXynE6u4RwWhheN+gDJ3SEdXV6T4CF+NoGELlV9NUIJlZTOrR1
HJQYwZZ7x6/HLSdE3Fvg9GtgoWxuVhE5zpxy7r5PzY5f/75fmMy/uuqJPVEXbdMvFrhqwSphyQEX
VlLEvhDqKAErKG00G0SJ7dkBk09HerZDHR83DVNyzIAmCBkAEqODKeHWL/rN8igHQErvt1/fqc9l
3YflMVHtg94tFmKGYd5CWz9zCxNWGcxOhDS4SXvP7I6Cj6ggB06y+CKDWIjTNtq7ivshvLDbca65
JcCHjvZ4sO1RiH57+356/3qkswuZz/kHgfPrL+TZKZ1o0t9pSufEJO9a9vFG/f5icm63TuR66sdS
HxdYgynZHjbO1+tm5uBTbPMvO/il0cQXu/yCj/iwKKNBUpZeD5WE3VJjAwugKQExCY230V1DNrwK
Ho2tdzkgVS0ox8CvAbqvguxAzsART6884/Bgfn3Fc3t6ivz9/fa0MGNETEnkfw0jYkYbXW7ehxn7
FbTR7CKZyNj0HKpaUfFFsqSgEvMB5IW1BA1QU059y3XCgjwODD6/rQBENyIAElveDlhEG1jGE2rz
6YxlMjumqTT9I4xpIl9/zc30ixpj/ldbN9VTEj5lP5C2entqf8jffzg1T01YN+FL/T/5wV7yYqxC
P2j+10+f1t+eo/aOPTVPP3liZk3YjMf2rRqv3uo2wVdxoL9/8v/3zb/3t7wei7e//eUlb7OGH80P
8+xj50odS+4/Px7+71/bPaX4mlW9ZS/BD6e8bYK3KvsBfS9/+K+seapecHk/bKZtMPnBvrXB1LS/
KujptVQUTf9pG0zJ+Csor3Vd14B6EDWNQx8+9MFUVF0RgLZXgLc3ePKk5uf+218WsvFXQxVUFS8K
aMT2S7pgTmSLIC91ScaRFF2XdElQJ7Z3FI5Dk599kFQpQX0dS1q8b86C+tQtZc9CG++KnJt4OSN7
L9wIHxSCIAuqjr42ooR+nugPenHZPoiXxVB7aERtRGjDBaqRdicom0R7rozNGTxOUUa76liLV2WD
yGVeEd9A3i+6LrOTHCIa2j+0Sk9ybemm1TNvw4uOwCTuHNFzE21w06Bz1faY1WC29NAoTAZLUbQR
jWv080WzZrSejnxixGdTrgc6tpndBQIpluCiKGzRAzOKVpEP6+Tw7bp+yD4U+3Nb4qvLnWxZqSpz
VRFxudpJ34Y7dGuDGXhmC8DEq31hSsfkFl3aBaQqDffrU8+deWLl9MN5sfQGnNlTWxQvDP3eq+59
ITLLLHxvB8WV6/evzzgN//5sbid2Sq6oQ5pKOGXh1iagz5x4CxGuxALjtQMGKJJap69P+bM1/NPV
dElDflhNIzpOo5USzhi4SBHvz1S2+pnw16enEGTsYuxHyVhOFIHQdmehEVFMMGgvZz00VeXgl8jH
5rdp9PD11Uw9wW838MO5JqslUSqt7NAVm/o74MCLV90ubyqwtOR2f5/t0N17Je7lkMjr7BjYyPlL
1wNa3t39b/a+pMdunNnyrzR6rwIpioO2unPOTk9pbwRPJVLzREnkr++j9Fd4mdd+vqi36gYahaoC
nFVJiowIRpw4EfHnXdA14j2T2ZhQrhiPQqHCZzf/xaFG5WB7DMgtNkOwY3SrPmDeq5fJ5HatSDSq
GmgSZhcU5cwLXb/81Zpn0lrRXhAMd8earNhNBl3aRuAT2dKg21fh9xe+8NfVZBxh6AAXISxfzM4c
jkEFQRWUtMY88yDaZGG5vMlile4Lp8W2bhg7WjeMgEja6jaK22HLQq6+uK63x6Fj3XVbDfZeRHF4
HxhV/HCFiP6d1ME8SsxGhn3GJGQRRvTsPCgPKOyfCZKIa7PpQ4JGPrFJr1ng0OUmDcw2zXp+wWSs
IfeLiw8x21NEFMuCkRdK9sygfnHxhFZxSUNMh7SaD0mlsn6Psjpz/PPpr1bgxSoMM5ejEK2IoxhP
EAftDz9/sUrp5ik3anBHoRxFaU4j7JjkoubvekLa+6Vx8rqvqMM0y15IdKLy4hKHg674xqs94HUN
QxoJGXHsgpxZKtrGEwvzmB5D1a5T00okmPq5PUbGkEREVbPzWftZix7Aehf317k27b4w1G3iYEyv
JiuKCyX/Z2aGE8zJjjnmYOBccPPnZ++beKyzIWv3IxM+CYzvrvO2605Rr34wI+fjqFV+4TE+n/ux
Lop3WKiYYOg2/jo7hoY1+RjUGou6pXrbVpbsjY2L9zLMi6NmrK+SUDuUsGapwmyH3DFgZGzo3Ub5
qcX4TFrUF87heQzRi6vBnhSUCcPrZSQi+cuQ2Skkupk73+01lRi3WrniOpUT23RFn+5Jqr4XM5qA
NqbZ0Myhs27ciQvo2K/Hgi7ZjCiFOWEM3EZ+dizcpx0N+g71RhARvYnmmkIqyok0iZaNfqxXlHWv
dFS6A1w88pTqvvsiSdWIfVzPHlZy6dKvf1abZwl4dTDQSw4hiSRb/xJnj0OUzUMwdeG0Dwybl70X
sX/M69Icaz5Uj5KPpktINLV0yzK3fBsrw9W2lMyhoWHf5w+qqirwJUMZNDvZef/ehCwzF8DMcx9g
fSYx2F2FGF7IlKLncEJM41HOshZH2ID0Zin76onORZosVSY2weTovmB0SJTMSMJzGpw6N6PHoRoB
BDg0CI/SSG38yB+gccVhyUZ7deEc4T2/1P3nHUpMxiQYjIlx8+cxdeHYIC2h4linTqKwtBZ0R7vB
b2jfhslMl/mqoSk7NqZH+l311S7PFN3oKFUJkW6+8Bitb83La10PTIH/DNMbc8xQOxO2tmPj2GZE
HPNIot0q02imnrYY6UHpxWzzr0tJgkmZmHAjpaTPzLMXlpeM3JpqzOQx9tkP0nvUrbNe7ipFLq10
bmBxyFRGkYRrCyabAjkYW3mxFB26bul4kR5dn39zsckPY4WJvSFDiZsp6+idlHH3xbKhScRYICWR
96jI6nLUDC+F3si5ay5o9XNh2uuDpqCahxHBp0cKM0Nfb2lmMGJS8/SYjmP+fSlZ9Ca2/ESyMsAY
6wI8DW2a61KP8b4O+vA9dTMKfnM/7pfZoGl7GtjrQUxCJ3JS466fx/qq8EN1GJs8f+zwHO/o5PvT
n8X1V/HArhmCNExyhaiEZ0h9iedLhYNJj3aS/saYGGWwtiPHMiXuku6eOX7rpSkIB0XRXKhArln9
gxeXxossFovh8RGzAuw71ecZehTLuD0WVUd5YuMx+8zBjP6hUwZud06LY+N8W+/7OufqAgJz7gw/
7wbGk8ESx1LB7r3ezcwX/PkUpsfR9t3bZk6LN9HChzetXlixLdMIo5gMdxYtBPkUfK+hWiZpozba
eUUCDCry+fi+4S1Xp2kOBnQ57PQCegQr42I/jRO7sVOff6l4zpujrDhpD1VPEQL2be7/7au2Hm0M
TaBKYE4tPQ97R113U1bgY9JRy31lndykczoec9uhg3RVord8K/PdIL3Yjb1HT+hQ2sO/FiUE3Cpi
EWr5OTtXADHk0qsBChAvctqbtvSHdCrFdRUW7MLlrep9pmvw7hQGqa+GNn4mk7yQpJxMmC/rSXDU
ZYpqeTbpLaAGTA13i8LcbQzWLgaO2VONbC+svJrLX1ZW8QqgRAxhxSrjL1YuVT27vOiCY+3q4RgQ
86VpK7CJOg8rX7T1NsAA0F3Vje190/bNhTDmN9q6em8xPOiQREScyazp27JQPs9ObZPxm9Q68lBD
9pKAxpf049xhhES9WurMnC2jrogqsuwElVXHjmh+skSUewevbjvxFD2XaVlcMBG//T4WC0UpxWzp
6Mx3r9iE58MW2WnM1LQbh+CjhOrfETm3F1b67ecpKRX8wBhh0PqKv7jHSYfhqBqKz0NUsuVRmmDs
qPkk/ZResSqN3nLiP/9b/YDpQ8I+RgwEgOq5QvLFklE+ly7DkZ6KMm73soz7/UBstp9JFV+IgX7V
j3Up6KBA+QzoAWeXF7C5n9kIORnyvEEhtUApUmt82SUzZ/VO9alE/OURlQT6wlf+erAhAg2FSCMC
vIi1Xx/s4ss8hjnPTkyr+hQog3nH4bTc9XL1HE2bbsniq0tO169PCxSCU+CcuE4YwXOwMVclpU5l
p0a3y4IVw36EW+pdlXR+rk6yygBsqDbrp5MKU3pVuhijrGleZ5+aRV9CANivTiBA11gI+PkgkdJz
dgZM9FL7Io6PnRLNdo6G6qh7uJ9Cd+jPDwuyGeqeb8My4Kd4yN1VoRGbiSywh1QSDKueyvRNVRRk
M2raHOd2QPoqn91TJXN0C6jJsKsWJq5NmrcPZaTsSdZFcSprt2xLRF2n0WXVA11Sdjs6Vl4RZugu
n6fuanGq3Bg1Xpr/+uu9wxyGHPKGMCKG7r6+9zkyTe8xifG4WFTCh3e+B5WMP9XdnZnCC2bwN2ut
zgqcWsQBQp6z7pe8kX3V19nJGKlvOxs/SZqhP3UrMGW3Ld8NvtS7PyvvL3HjGm9EgjNF0fuJ46F9
/X2mDEefjXF2yvL0e0tZdhSjXpLVUN17YoejlWmclHGMZgwjkzdp49ILvtoZrASPBVuA5UegRvk6
aun1FhrT5aMPAxgQ1UwJEK8vge2yrXAeE3XmIr/w1P1qjBkeGqBXBA46vPkzTa5rX7M2y/RJ1c5e
0cB0t34Jp5vSufHCkPJfX9U1WyBCgi+LYknOXlU3OutmXevTosRV1qR9kstKbqNoKA8DThP+e4qW
1GQW2y6a8wsh0jkiiYNdYSmYLcEBqgEeeH2wAl5iMPnA4Flt0IzcGXXqMqZ3Tcz6DeQdvT1cFXwd
ppLuVJP6+7oJPhoxyfhfCzaoujDca70qAzi6Cv6LJ0KVOa8WHZtTHfZABLplS6vAf7LlzG57zci0
yd10Yc1VMV97NOuaEQLEOJRrqeXrNdM+nwcPIOwkWImiWJrrW7is8wXZ/VWYIsopg6/GBVlHsr5e
xcbKBnWnzGmuCd+VYRceWe9Zoj0ZL2CbvxGm9QSBrwBkJLAQr5eKezZHsyzzU9kM09WU8nclEcV1
k6bkSBFGbaKpwcjJloikqSN3+2dD8auS4kPhG4YIBYF3PocdL66wpY0tUtXmp3pYMAI67Zp9l3KQ
yxt28pMcLmjOc2X7+fXBGwUqAvMLzPFMdqNxnK1bmvyUE8yAnoVcdlPksp1LdXbMaxXcpdYMVyTr
8z1eq2JD1aiPehynpLN9vR+JRT8ea8xXYlHrhrINeXQjT7dwadHyZeb5NfVTtLFtbvEf59khSOvl
NvUB2tYDf/3Cp/ENE8P4/s/n+BuDi4OEnUWecgWmztMEWUH1YOshP4WK5olVotqpsHOJTuvskMv+
utMDuZqX0W7Vgh8uxpELTuJvD1cQeGtIYhIuxZldGoLZUuVMcVpS2u0WoNvbNlwYOuYN9APnIr8P
OofL1Wjed+QyGG/CmqsnSid3IJNCUUTTfbJz5XeDFgatpQRG0GWcH1XA4psgytqthH99VVMEm1PH
kYAMgqiGozJ/Yfi9lWT1YRCe3Pz5cH99QJEQ4RI+PqwN3O0z095Vrcm1XjALj0bgQba03vnOodlQ
mbFtOKQomGxr9+XPi/7OBKzzoBSSIxHKatafv9CMiObBxIGNnDpheUKapQHMO7Nt3PPmwtP1GyUE
+s5hboDyyvgZRXyxlMkGS/Oxh+wEqOE2KcmubUbKfciW5VDAEb+w3m9saIgnGcIq8G3QxtefFjd9
hDwLZJUOVGxZ1KNFEe/6C+K4qvKZqmMJvFEU5kXBwrxeJfCyHYPM56d0FtMRkIjegCKBURcl4u2R
1PFdEM7NFnqTXvCvf/t9wO8lREYgp7+e94vzHLN8avNQ5aeBKntLadB8mJu4f/izgPzu1pCLghsP
uYQtY69XcZnVADcCmLIlRtOwjKS3zk3BMZBB8UakQ3vh5fv9eqAJIFoBfMLPXltORdXPFuc5Gcya
wGTufShstkFiLErUeCkF+bvbg5OBhCdcKmS/zgx1wRjLYonV5ECraz3bYjvy2h+XAsMKqbsV3fKU
BVmz+x8cKrJg0HLwMYhar/bF1cXI96B8hOcn3YaYDpLLbp/R0iZZ6jCqyRD+5n+wnoDtw3IUiNS5
qHR1FFeTLk68pRjJ6cv6Js1xdXMMKHNq5viC6v3mtQ8ZUDyBFDq04vyZYHXZKNMh9gHOGWxmavPj
MsBtHNFT4hSQqNnFjjbAWGN9nFFafcHZ+I1Rgz9OEOGtkC8998nztBZ4fkVxavFtSWr5crfk/efF
ivH454P9/UoQnUgC8EIe6/VFamSu46LT5YlOOQakmLg/9ga5cimr4oK6/+7tDZG7jOCLI9xBuuz1
Wi6fFjoAdz5pMuqvBfPdyblO7jufdyd0GmhP2VJjRF3jMRuFR8MTn4aLEde6yLm5w8Mfw2sEEhs9
b/KF5LZoGVqn1OUnEvB0Q8SAN5UF6Y5VsQduPNFdKSt6hOyj2rzWoHMLpiEGaXuMq2A6/Pn42UqL
OtuPIMBvUGuBpwUx7pkmRQGjNOx8cDR5R2kySt38XY0RvZeN1P4AWpOLjmNbRN/Lvky7g4jS+Wbp
Zv5pGFs0H10EfSvqpb/FZG+HZgt2CT/mgcT4nXliH1w0FyRx7Vg+eLWYLCGFdjoJpwyIRfFpGutH
gBr23rbeqj0SnNWP1NTzsgvbhX9aMjZg9g3NtwgcE6pb/xhaWt7VaH+zS+FUPFZR1D4ETOd5Us8V
OqIUnDhMhI/gmG67VBQ6MdlM0VjU1xhXL2pQmyKdqWU7B2wABo/0bJmkQzkcbN618Hl4UaGGNB8U
FuVj+a1hXn2oKoMXFyzP+atqXXmrSKk/RoEXqLuoNJLOYmZpYq1Eal7bpgq3Wd2JG9LT9nbpwjHf
snypnsIB1rDvs0UckGzE3tySWfQfjfSwoyqNv3SuGT5UPuByS3k18QRcweDtiG3rZCiyCnWzpqKf
KlJnb+3SGJWgeKWQSUdG8zbgTRsckGxTS+Jt1iQlzfnNrNofs8k/ZDKQfLeUNX3qRlMvx9Ah53oH
gH3+2hFV7gqSCpYAHM4xvS+X7Liet7yvFjOgqanO7LUCrlNvKgsfbGOWSA471hv3URVT8VVqdLvd
Cbw0n6JGztm2GoX7FNNRYFodLSJMBpuMvGu90194YdL41AeSnoK+Z+gnVE32zo/NgJrUaq4x/A01
semh5o36ZppqwfWVDQg+gbDpbbyI/m1azMit9KA9YHxXkHqVGFtLPHVB7ug2MLF/W0UGKVObNqrY
FaOc/KbUU/2+Yu3SHBiPx2Okm+Zx7gtx8poDYcoFuVWct49S9QC5U9sh4SCnaXrT1r5Dd8ghLlBc
4i19R1JYk2Nf2vzGk548CFx6lBTpUtSJCIJiSZyYiT60hmRHKzrmNmnlrNrSQdw2Tizf6i6Oo80Y
yRTNZudu7LZNSNCVteAV+a59WoCx5D1R29Bm7VM4t9PXbCjyGNQ72aESuiftJ8ZN8yOOyvEt495+
8cTQBcK8sG00uhY7yeb8Ph8zxzeD4/wrH+eebNKlI+0mBJ9nhhhqUP8W3r+1XaGAJaZgIW5qy8WX
YdCu2jiYoC9FXsz5LqAyfgoLiYmJAB9ZwjCOrtpkZv09ZV7ajQc5KDqRuaFfOcDS4pDOi3pAcikL
kxqdS/JNgZBmG486+mAiqa7qzuXzpjTUppsgqyfUf4ZR/Tmega0mqjHcAt91mdmxsMR4PzwfqGym
ncP0sq5gfBfhVX6SrtLo/Rm30KTIIEW1sUT32d7W1rldqY1FN1bnS+S9clE+VKweHpo8c3XCFplt
YQb6b82wVB8DlkenqolDFIZrcDqTOp2GUzwv7IMv6un7DAgYPC6TTdmGmiJFi5WCKrPxaRCAUKZL
+6mfSVxsGNgen7Oc1X0Szl51exqT9Nuc2/HD7ErhNiHA0CjJWBliBF1rdbXVIJuilaqJXHeKbT5+
GGpd3ZVzl1Yofe8XkDqrkT/mxDME3W28xrl1vzzoaG7fmaGdcaEWoru3fRX+0L3n30mK4CfxbeYe
+rzXGAs65SNGT/cTh6ib1jzAgGfTxnPmMVTWu+zLDLjNbyB6E/Ig01jcTHmxfJ3SWn+Vjs5hQiZw
TJK0J/G0ZYWPH90wx2w7NEggXSM6Yu9KKxeTuDkDQj6LgdAdNG9BTY+zGHYdyfJNRbrxG2/z69Gb
j8TzCMO+C7B4ENDYLDoVsm/Jtg1mjHkE6xQF52C5oa5hWtp+C1lo9EOrI7KvaCfrYxP6CWMuAy3l
Fhmr4I31TKAPc+77x8FY/RirKf464zDfZdVwU/H4I0LHPN8Ki8dmM8K4gwpb2xvCiHe7HAL8qbVT
i1LjArJFyizAlLosdNGmqqvU79A5OjQ7WxjzLi9Z9qmgnf6AX99LMKBi3JMvXHrlsymWiQmgLAkg
nebvJkpDm9AxqN5X4EO+t0PZDfiochEJdUvQbuMgqNFVuoYvkuiBuwxPFuOPylkMIVza8Kbsigiy
vQS8Smo7Bv1OzXGP1kc8TSFMuihB+a/HOE9iJEfmURfFzvV1OyZcwr/y1TDJZOn0qIF6oH4+KeIZ
pYFELRgOPDT00zRlw2HO5kklgrYVuoJnwXwNYWZI3rNWTtvazm27Fc24yKRkDWZ62xgEYVeL5lPV
dcN9CwcRE7lYvGDstgbgvAmDoiLJ3GYggYbdRJ8CzdWtan3c/Iwj/xWn/r79Ub8d+x8/xtsv7WvK
/P+VDPoYwdl/z6A/2C/VS779+l//pMjTKPoLuC5Y8vgn2suv8Ob8YxgxOA0/QdiHkAiw83OK7D8E
ecr+QowN5FshlEcks6JC/+HH40fw9kWIYArOMUK58N8w5M/J6mDmAA6Vz5uja/LkzKXPALuTcM6q
+5m34ztVWXtMe5Z/pVPfK1i9qQbKLHV8JJKUp9nPGM7QLAxzNvOcj5Bc1x9NeGucbpZdNxbZYxXH
wSMjztznVRx+hL6Yd5QP6eesmdmuAe+nxfN1Rxvipv2S1Rvuiuh9Fiz2egym4DEIO7Y1S7q8p+mY
+0SBC3GjQRv+lhLMSC2A9ZmlKDAbt48muUOTt0ZvZu7VVQU/dNg3ACgSM8/dDbix4X9oP/9KcG/N
t74Zmr/Hc6F9VQTy/5p40xUN++/l+/jjS//9f52Gci0NWf++/bZt6i/lP382vBT+59/1nwIR9hey
kAj7YyScFYBSxDQ/pV+Gf3GFWICAx4CcB1WAI/4pEOHhX4j7EExLhFigigr8X/8UiHD2FxLYMSQz
QoXFqiL/RgN+wURWWCxe+UcgyoKDdAYWCJAO06mqglPAbbWPq1zsRJN+6mrHt7FN2d5y935u7PsX
h/fwM4Z8WTZx3pqVR2DCUhTGgKsCIhlIeq/j23j0qm3iNL+aiqF/aMkQN4iK0uYjLEn1pax18NjQ
ttlNEmSu0xgtbtog24uYZRLFTtfN1OyiFu3i4OFjdApoItdG1yXd9yVpnhiVmd5KhniCWRu1eEWW
/NZZM/2t4eu+c153fwe5PUSlX+wmpXZ9Twt7K1qafav76n0f0RbjIrwKVOJRUPrkgto8lLE51LWt
k1KwyiZTOKO9PiddviQ6SMm9LE3+86T+v8b9b8pgbf97jbs2vfmKCrNXirX+Lz8VKwDzFIogJRQB
HMRVtf7RLEDAfwEKRtkNsjEAn9cX5z+ahQcHzRoAfb9Qun8Ui9K/8NysuihBR1u17t8o1nNy9r/A
EywhgElJpE6eKWEIRV5LODcFssnZOD0AVwh3WSMKeG/u+1Sa+XvXFfJEu5FvG1GDBk+iYZtTdDuc
LQoNws7S3Yuj+42+nZVEr7sRa/YcYQfyDehVcQad0MWUlU598TCXrU/6gF1RUpUfFq4xDz6o+2NF
a/RjNLTat7Efd62mZmtofAx8/ZnlM1q4DqradpUa3i2s7A9TH3UnQAkEYEq63NRT/LSY4BLgflYf
+3PfQGtXlhme4pif2YklT0crpyB/IO0AcgWB+o0oLaMD2cLkFm+afspOyqvxagyn+KFWFJOuw6I8
zC2fr+2Q9d9sNQ0f2jK948tVRemPCye77uD1PQu+VjnAXK/s3vOMMTKZUbQU2GFFS/IYVe30t0lr
DKnvBd8h086vifJt4jFiakPtEGw7L4u9oDoBhweTlIehu4+qaH5TZ81wJ2vfHIrYIA4M5izpSVXv
FzOVx0Zl5L4bbXYTLwTj5+eVr7/E6SU09TXGhrAHPAM8B8i5wSNDfLGivS8wP2OR2CuCtr8vmJjR
noP0LEqc5dFeqQrDo41e5g3X/nHgQUqvp5F87QDs3JuBtuPGTA7xyJiVB1m2+TYLhvGOj8VYJGlj
+03n2+BblQcKI7Vh5zdzGRyChdcPXmr7o3YD4lkNcORdy9+yKU4AMambrjPjwfsIvnk39nTcpJ6h
FUNbNteLY6DqqJaVH4XsFMKJYLpjuQ8/+nyJ3iFuEfWmYQGgiKHV9ecU1IEtDccfuK8O49hHwLwJ
ch7xHUizYY1w37RP0bigqWg2pfYK4X5/QV5WRXshLlIICZ4FEuNgDzLQO87MAil4N2SDad56Ct5+
jdh9P6o2ukRHPbvGX5Y5c2wjhhBcNbp5i8i1PQS514fS9zGguSZLE5Qj3bZUg+sb6w0AhupDnZL6
Xczsu8oFT3/WEAZv/fUnyyiErw94HiVPBDjya5GK5LzkzIn20VfgaFomlrvGAzYUqlE3YMFXGxjx
/jAvCPz5NNO/XdwENwDzyuui9z6pwSG8irpYbDhC+6QGi2prnBzvS4AEaGbTse8LAoZDGM3HKpuh
K70YrmlV0KOIRpR/MdXwpO79ET3Oio+aTMtttrj2vleAH6XOmyNvB/IQlzN9xN+oieny7gPid3Uh
g3DGc0GkgSQ2cvxg5YGHjTzbmbu1OMHAD17Sx5ahFaDztznOYcjLjScoj5jFlWinTTaiJH5u3nYo
1PrzVTyP8nolfXAXkbdcKdeREpKsV/VCu9vQjGKMiugx9VF3xdNA4nTnK1EK0PRSVyJBk5q3Jqin
3WwEZtqgc13CQWTc4s97JHeK8qYo3HyBQ/GLUqzbQs4xRMEegdN7lr01Iw9RKbAw+HzuoxhDeseN
jk5//vgzQ42zxyIKZED869kXf/3tThdpagBUPAIGxKSecE4W0fQn248XlO91VnO9ZC6g2qhDQIAF
Hu3qc7845JDkasCEpubR51W2CZpGD2iAXOjtAHLgh6oJl59wws9a+N+87q+d+HVBGGqUu+HzUNEE
XvbrBXvdTbakbHzMomFHJne/DHQzVuL7hJrqHqUNoB5VF9b8jSgjLQUmAVwlED+REXu9KNg7BTK6
U/u4xIDPfP9WO9T19PZQLcNXCWDex3JnEcySXP8dhtXhz7f56zertYoRuS1wlcPoObJ/cchGVNEA
RHF5nAOdbadauDcFcHVg4ON8P4zhV2wpvAIvc7qkw2fCqshKkkNtEdqTInhDBczrD49qOwC/Zf09
ysb8HWkxYSqgzdUsQ54n4J1USTkYv2vTptn7oko/Iokz7RHmd8fOKvsFz1HzkKddeOFE6Po0v1Bu
mBa06IfswQuh2CU7s7PFZKDZ8IjvxejdG6smflV1c7ipqiF96+chEUuZJmNasH3ZxtdyWFC8vczf
ASoAmpO1OVo4LXvdgA3iwfjeVgRy1HGB56FtLzF0z1KcHGVDYQxPFLtlBEyRNf59qSZBWKI6rPAB
uHwTyqLqJJjsDeW3MXPbsG722Rju0UAqSUt/4QrPZAdkSkTjkURqEz46iLJnVjDN6jrvgd3cu3oE
z8CJYwhGQFLOAaYZlpTvG6RZj3G3XDC/ZxboeV1UgYI8gtAT9POzL6YlGByR1v6ezcZsh6EZdoEc
ig2AsHH/Z/VYP+GlLIDnCwcDxgARNlgA50wOkDnpKI0oHlxJgjs5Bze1D1DtjVqOTZPaRLto+fTn
Jc/rFxFioI0WX+uV8LygGOZM/irgHMalvX8kMvYJqxoF4H3wVRKwnh5l6asd8hHVCb3P5ckNAogW
ch+NrOkV8T1NljmY9mmVq0NAKpMnf97eefusdXvw0DHikoIptKbWX8sbX3Re4/1yj1WNsiGKLhGZ
7Q0KAF2MQiGGbvKZMwlBRuYJrTPmmzQzw52xFrVrppyvEdujaHiJ8q2ZW7FTwpUbATZOn+h60J+i
aShOoa83Kjco/TGivavC3N/2RdQl4xI9WeXX0ki7XLFhyi9Z49dGaSUfotMGAtv1fVvZwmdGyQwS
WYFs8o/IbolNzIy9ZkiR7Fq/eJt0Ogr2ZUWHq1x9tRVqIkHS38Sxrd5AiN6HLh3YRlfefvvzmb9W
NOxqjX/RUQFiGDKIxZmigUA3FTZ19DEfC/adK1sfUSclN101YD6eCZZPClyfPU3JJU/nl/PAyuuz
qFAJiZKEc1tI5BI1vG7oo0lluUdKCRNFXEwvvPSvFXr9PgnDBfwY3RTgyp9/XzpmYqad6h9h4qZD
z/jHbujkFr1YggvS+1qff660HqZgzxUz4ZnwgkK0ctKa/pGjqOSJNxRFZXV8HVLwFOYFCSkdA5b6
8+2deYvroqhbXXn+cBnhu58X0auuXSa8BvYRTLdmLwIdPoiuHhI0yB7f5jA+O+3c/MGGMdmRYRo3
SntEGCivBwNvyY5gR+QgjsvhkqV5/dL9s7FVh1HdIZFCeK3Kfl5qNrSpfUSNFhwQE9LPyMba6zRl
/tS4Nr1OixKt/GQNAhRp6ys8LTmggyLc1gArNKKwfRnx7MB9Hl6Vw/i1ydSPqA6KzVgDl//zOT43
ufwvY/xzuytdMI4UgZisuZGXL11Yoy44YG3/2Iczhn1081IljSDZQXYYgNm3qAnxtjpEso/2oGkv
j9OkCqRpQ68/Cw2aL37ncKLU65uUDdkdoqzxK+/G6sDXlhFV1jY/wtpUVyiuYZuiy8x13AIkmKIR
k0haHt/oUNW7yJr2rm/IZ4L8wQcYBrDsAkrlHSs1njs/93d6TuPHaWzVXudoz2GRubhqu+j/sHce
y5EjWZd+ld96jzJosZjFIBCKZFAGU21gqQpaO+TTzwdm1jQDwWZYLmesa9PWnV3pAffr7tfPPefc
iqJvbq6iNgv378/NIml5mRuOBypA89lMiC0ujWCQtCyxwurRkuOjMxYIKMdKv+oLu95JRSnugjSU
dl3f3hvFNH30M9v57I/dpwTd9oaDV6wTEGBXNfAsGJ1kvB0lPbzKheE82uXwh4TFeUdw0KKp4gGP
HmPJoI3bPGunUCof01EXO2dMSyroaukWQ2p4YjKm9fvTc77tGQ+CBxNEdg/H7jRyYpEasJV9aB6q
Kn9CbeiiiEhWdeQAxYzC3DsGKp/3xzw/1HiKcVZTA4dvai+1PZllA9jUQfVYDBALajVSvVDo44ot
fYneffpSell8BA/ybBUyB8EZuid1nak3DGVndoF5UxzcFvA3VlGY5Fdp619SN56P55i65nBcgydS
417cklZmhiF5SPFoN4507Eu4kIEfju4ol91akeLyghTh7P6bOetwYxydpxJSqXmqXz1SmkaIOuoi
kI++NncT/gOuHYXdxowa0y1NH95/mRX7Wu7aC6nmUv/G5QfSoEMyf3kW8mI5HXowW7OMTT41cqT+
81BFw7dSKacPIjdu1crQtkC3dJyPZPVWqiKa16Oj3qdh3a9LRWpdKVcLz4Zt8ClRcSoazEZzdakf
XCogJn+tNwxfJIWLx7ebepfrmrSq9Lb+2KZd8LG1RjfNMW1iP0cbrRI5bJlupLdwL9rrYioukOnP
Inb+VgvAf842DG35rWXtj1nfEUZBmOI8UfnRJuMIJclNx937m+NsQy6GWqTwCH7zyVc4AOxSHlZS
2nyCbxXxdHA+irD6pI5C8d4f8QX8OLk9eClR9QKQ5eVgsWlOV1LvlLgw0Qw+Eqry1aDbUrtKU6f4
ZBaV4vVtpK00K8zxK1Dvq3qipYKjFbd4lYSrus7CdZvZ3IWSPcl7/EzWUlZicSyJeuPEU7Qpe818
LJoINYc25O5oIEydJPFzflqszU4qZHeopxJX62KKryt78qrBLq5Ell/60MWDkA/DTWS+AWarGvUN
GEMaZ/VXmzxKE9JjTsMb6CbjqoO1tskzafCcQX8KO03ArErhjujDh/en+ux4mH8ABIUXogKggnY6
02nfgc8ndfIITS8EiZZM/WfW6/2GhF08j32WbN8fcAGi/PpkW+fVx6sQvsNc3np9QMg5RSB0IOmj
FlXmld35G43XrjHz3/NeqXeBVOi3eVcHXqnjOhNVOn2gwuESNHae6fHlc0kZmBSUVnUWB1Vbw4uv
1SB9rOMx2raOE24T3SpiSHb+5LbNT9X30dIEA/2muwbzbADVpuxYJj8xHjq/tr+G8aXlON/WVPJ4
xlKwAmWBzX46OW2j5hD/jPxRwejmI2pfGmX1ZrQ26A/z8P5CLOpjLwsBIs/jcJa02pzWp2NhcgKe
xZvhsWzUxC3sMAnckUqLGxhNoK27KAuuWk3PNwrGSF5VSOoG6Ut7hWgSbqBSxisDejJoQh4nW0WB
IgYNFJpto4LE4fewt+aEb9UmSI983ynCC5f22XuHKiPM9Pm+NlG2LwWUuiL5pR6COep2BhuQ1tgb
sE77wlm0dH2Zt+iLWmO2mOFIWqq8OQ0MW+274rGTgp9RZ+36yP5YzJRRIzJgjxoSferCyH/QEKu6
kt8qWzj743MC0LNKZTSV76/bWxvInskLs8oI/cES+oRNG8hYphSPlOetVYawf52ManwVlebR1JTp
kI93TdxI1xgiHdWsb3fdpcfIDHS+Op8BcghTEzhnxl95BC6SikBSWnz5i/5BATtYt2JqPT2R/84M
7D4yq6m3ASKNjZZ37ToDzsqy7gJ6vngN8QMgXGrYIILrU8BbNlnV4iChoifXj6XozFU59em6aOIP
eSx/DZpSWjVxqHuxWQHPakp3IdFYBN6vwZFc8Q7migJPO904ciqM2DTL5jEYoh+qNOo3AOLZ8f1l
Ns7meM595znmIyH+L+VdplF3U9mb7SPwqr3V9D7YTFSmXZYDE9FRUxUyKbO4VtSA3u8RJFsdDtRa
CkP/aJZT8pgU9vTVjIvkNrfjYaspif9pdMrgc9DI0VZXtHCjhkO7ybWx3dhCGJuwVadNRAtUdwZt
dqLnQZLlwZ3v92CnbddcD6GVbC0l/NSZabaFoeus5TGsb81kbHhn9tJ6jEfnepqG4hAOVepagRUf
u8HSXLlR002oQiL3q053w7D4UlWbYrzuxqjZdpZe3QSb9+dwJs2dxikveULeZqlARrhtTlcq65Sk
0QZteqyc6Ls22v1KdST5Ks2cyHCLbFLnd70Nwz1S+60fjOWXIGw+Jy2YcZ0m0beyyMShK+vywQ4F
+pcwbDZSGdLEKbbN6zKHMW5kRX9nhKOzcjojRwnhW/hcFaN60Dpfhc8bpLupmuQLn3YWg/QKA8sF
DECTT2lnUYrQMsnKejuUH3k7CLeJB+kBFYJ//+cTSJkFtzjsecFXl0ZeZiT3zuDXymObDl4xROtg
tNYoGfCUqDe2Ip5C29zNDQ8ijr2kz90uz++VbJsHH4LmLs+zyNXGg90rbuvk60Ds0lock6h37T5a
jVbrstncUus/GNz4Fw7KN1YfZJZGvppDgxyMihbvgR6aM4Zywn5srSLzrCKhva5dkNrr6gDjVhMR
qzw29KXqCgPVC6VCtw7i4qBXjQ5fGHSnG9E7lnE/raquv5pC+zvM4XJrtIZzVVHSfuhkigy2JKc/
EqcON9xCENnRz3hGYFDqVFV6lMROeuHufqmnnRzA1DyofcAvBWBRAfRPA1uJ9T4NQ0V6HBJt3PiQ
fSkPB/fp1A3309SVh1oKnQ+NOQpP61vL7a3RuO0rVBYFXOkg0qNNJcsjrcUmNdBcjpSYCtJgeqgM
0gs36CKn4fLEEIaLeq7UAB6+wCGvXoQW4m5o6K36WEiSAthcIC4pp2iVSKp04any5lBghtQ8gYbZ
G6fTEqCZSQN4Ho9qFvu8v6p060CIWCeE1+P7W2OZP/76LL4LujT/nEnjBkMo/SRK7RHyRbtL9EDx
sjHogI3ka96/blgX0T7Femc7Ks4H4YzqDp1B5YkomDxVYXfIcfFn2fzLb0L+b4PMwhPjXDj9fr1w
KOBNtfYYhf3f5NJlrm47039Itd66sKqLh8OvobiEWVCAIcpap0Mh5IJADg/hcVCyZ8mR0XblkemZ
khy4VhF0l9SBczZ6GvGcQBAn4RJY1HeW9fJAL4j4KXcenVYrvpmS4+CVaSdeHuld6towHz4N+EA2
HpzI3eTb0g/b6GyalOTDlODHFyNMwKFAh871UZItfz9FUblXAEApvRXxeGGHnt88YB9UlqgUz4Xq
Jf7Zd0MGpjjFT5MW4s81qf13TSm1HTwhjYKb2u7rPDIuZEXL1JBF4ZaDMQbmSlZPrfh0Ubqymxyl
y6qnplXNfVxQfspys9xgJDLe1QImSN4O2leO5dJL0FLfTYhz1jrst1/L9V8KJxRODp3/TOGE44bo
L/va/CZOn1I5+Vd/KwRk4y94cLPHBKRnaCmcVL8VAvwJeA4cfertM+efjfAPR1qR/8IzhrQXey2c
rqjp/ZsjzZ/Nf9fst/sSBvyN/3j/3//aR3Ql+I/0ihfvvlfbjb1GFPH7ZvkCZeOXwuerQ9vRpiBJ
Ql3ZVWWjXalpUvduJWVW6JUlFM7IqSAp+VlEJSvWqo0OIUKp5eRr1mn9TYaSgLYojfwttuJyH5rB
PVpRfIY79dFJdaSCnYjr2yrExr4L/Ol7Vw3KCu02xUjMUfK97jeHout/+xH/UVT+7/b/9b4OsBXf
i0Dqsz9Pom7+v/9DIIYmzBUMEWo+KagiEVy/wk4iQ/oL1HZGHWQ8R3BwexV3NnKWmbZPwZVkigv0
Vdw5f83WMxBE5mcYTlHWH8Udv+3VMT9zavhl5AnktjxwKQOcnmCTkVpB6kjlsyyVWeJ2oVyH60HT
rlKUerQHnazqVkA2Vd1MHVFztp2JtrhWlS0Ez4lusdEQ03Erm4KbvnaCDi1z1v9Ab2JhYByXz6Fc
9TVpYNkc4L+F36YpS34h4H8UZf+fCkYsniH/+ez78DVvv4r2NPj4N34feZb8F+ViUE7AP0ogs5T9
95Fnmn+BY1DlBYrkqTbzyv/vkaf9BWkG1hEg6ayKml/6/7DXVf5CKmhYW0DvflGU/EnoLctybApc
aXRq20A+QN5LT6qY7CEpaS741BmD+dH2qf9UeDlspZGMQtiClA6x3U3TJOo+qtv4uqa4+pUCi7oa
oqJYS/ix4mJlTXcB/voYVmvTnYzvyLaxMYSYMN399mp2fx/arxUlyxRs/sFg/9jVkw/hRbF4A+JF
GpVGmDRP/gjHNx2mad0VqDMLHtkbhQKn9/54L+njq0vhZYYAImYdC6nYmRlB3BgwOlK5eeoiR/4A
PfXOzKYRG2ypX7eD/TFJdWDyPKWyakWtl7QUT3LSs3UsLNstpe6QiKBZxWnvz/zX9qbr8U+tRVqt
5NFuKPTF1kYfdWsbI6bBzFG9VMtYZpE8lubEiAY0kDN+XaCvwedJQWyQjBmlfCMLUbO3nBhxEMEe
adL1mFpPclw3e6lpn96furPMjIFVbPnxciC8OVwXayUNcZdN+SCeCh9fu1FSo60alNF11mIG7gi9
5okmtXuYyv2uHCXJQ4fTeDh1X7IueeuXMD5kbDiMXAVL+JBmCFrpp1X7ZOCxvovTQruBw9DdRG0l
diO+GvetXSkb0cj13jJisdEbrM71IrxUrzt7xDInVAHmcqGB8Ry00dOzvkRDoMh5OT0lY9GuRj8l
Q+jb/rkigrbWmA7HemjQ6Q6yvVLGvLxlN9FuODJ01+8qH2vYzn7osc7/CFlSPdDio/tgS2l6KweO
tr2wgOebTeN4Imq4AtGnLRdQyywlTUWiPtlVHx2o3pffwxKuq5FHzSHUQAi0oTa3UH/yJ3C5+srs
ckJsnHJlI9MNe6MV5rThj5FTYThEkw3pUudRsr9Xd6c93+po415gASgipHCn8ym1QaUHeazRV6jR
tnE5oi9XKZXFTnKpYP7C2j49Cnj2Aj+r1swvhsx4Oha1qNCRB1196iod+247i/LJNYuwjzyRpZG6
imlHcuwgJcguNpnyo2r0g0UnhjFO105Z18iolUhteHzgSbKxAjiX1xhDKB87DXL7+4u3RItpzsEv
NLhdZqgEaeLpj22M2piwNNWeUtqybevOx8qFpgJbWYx05uxi9bpKp3EfAQV6me4rF/Bi6+zUAcMl
nQeFQtpocL2cjt/qadmmOOw8gUUbn1P8JWi3kQUNfPhcl58EyKPmNjkaV4pP8M/dKoVr7VlI2MEm
5cb4QhOTMfdEqTh7xS+N1B2kwX/W9NT67sghMOvQGNdJpljNCiiW3jahaQ8Q83ikf49qU6cTIbYq
wbrJsNJieK2l1NPHzb4OTL90nbYqsOmdEiXARqXrJ08ABU+rpsizbKX6CEs6pzJKNwjg4ICatcmP
qlCcH5YaNLSxHem4uLLtpDlaRshWQJA2/URNQ/PdoDfVilLeiH1FoNN8a4upxFS4Rlmm3cYRJTVX
0WflNujAE1c2oHe+SlUsXTCs0DAWVDpUHC59aiB2jy0+Y5tgquNryLpS6cpIl1M3kxWF5ovwKOpV
a+FZ5EV+lBle3pTH2KzhVTptkHi6UmvKZqxV1d92GLUNXpVMsbRHNoUpnSxqXBPVLLwrm9wWqx7i
krzKmz7906qvTUyj3+PQA6eZD5XFwRfketPHcWs9mdngrKWJthHYtkSbTir1L4WhZvc0MsCroDCM
J0Ce8McQpvqFoDw7z3hCwiMjxeYQ5uRY7AkFin4WFsJ6krIq2aoT5MhcAqbvgrzYZZbaX0gezg4n
xiPpgxXoIFqle8LpHrDwnx+FGtpPkhTBigix8TaKwNrY9G1w39/ub3wa5BP4exAHAWGWbHXO2Fgy
+sl5qovQcrXQCDaUT8lTGjXYZKqTbt4f741P4xojcSQvIm1cMpbycmgDf7Cdp2RCmDtVusmmTX7m
cqr++aKR7UKlZirRUi2Nvyo9VHQ/k/2nHsvPPdh84AWl5O864CCvr/3hgjRuyU+YIxX55Ez7IuHD
aXIBKGVlgkG5k0tPeqoWO3TLc104TZ4Um12aw4rZRIgV3Qrj6XWVVvrOSeJLrukLWSn3Gj8CGiEX
G0U3YPxF7uQDaTV1IRlPYyRx9FUSxN99UlVy7aWRb/uIAlFG7Gtfh7/n0wqhXwmCELQ/t7Rn+q6A
xlqoIY0LIX2eSqFporoATsJFCBC8iGlNy+AsVr7zZEStuUKZuC99J0fliukWTUGs6wJTJdfR/M6T
JQtldzH2tzTbMC8E4HliTj5HEXzmXPEY4l1/urk4/SoTu6nkmIpM+u4jtoMv6+h3VaiJHy2TMXrK
KCLUhHE6fMUfVM1WchsBWVNcl5RPDtZJH0KR0rNKM4IPMZVsGGIWasdD0pTys6bygSCrlkXRX5bh
y8hjxjSXqa7Rj7Asset5f0+d72FiXKPyBP7Eo3Fp/tjWpRjwH/efpBB/E+qcmttOprJpwrzdDFp9
aQ+/NR7zRpzjj4GwdZHPtFpqyhlNuZ4ctd7h4QvfI0kesfMCNrXbC4HzxnqB8M31NOIGwvYSzFaV
vlFDiB5Pua2nTwWVqDvVp2tl75sl9k5jsMeyXXKpctReWIve0wbeBVqrfm84mQ+BkDBOG/1um6pG
unNiEx1oiNfLKvMhb0ACa+y9VTfTOi2r6Xo0o+oTzAj/wme8NWeEG3E/Q4SknKdRR/MjX26lKCDN
C3I3Mv0vXTz9aDr1W6pf6rF5fsYyY3NrT6hDAAFLI0LcmtSqR3/7pPWBWOWZ9iXsS3rqGNrn9wPv
jU3NSHDrCAU04xStTr+qBz/MRsMJjkVYiS9Yvk244lJKdAsdtcZqrIxYWuWx30Q8tLtucgNc1L4g
oUQAkimSKC8Q7t84g/lBJAlzosAjctnaW8+FEmVlHhxTs7Z2dLrq78U4Gau+tuKdHDdiLSo5vWn1
vFzbjm/f8SwpL9ANdT76JN1n7ikpgQ/OuQuvtcWk4OBnN1Qcj06Q9vsytfq1EdG17/25f2MUg1oz
jwoQIoRKc8C9Ap3zpm7MpBqi45SI0AtJwLwIY+s/D9vZ+YOHHC85Dk3tdJSsLiy0G1F8FA1uWbnU
PBmjthdF1XlKO/58/5OWHZq4vHh7coWCes0luWWLAsyXVAm+e3zkxvbyAGvAmx6jznxlRmOtbOtQ
GLd62qmW56cIgR4mde7LWYOF3/dAlfJ6csT4nKqlc9/ZUvFNzUt9b/qryqq2WgZHlWQ5l6KVIax6
9/5vn/fv6aKDWMxwHE3FaPGzFJSYSic5k9LHx0ZGRWNiGVZZzTPi/2vZSL9TwswuHPrnm3wekGoq
kzb3yVtcY0YcJhOWo/Gxx4ySpELC2CCFYFT6nXMhCN4aCswRsBl6zfysPw2CNDeCTMP5EEb06GCl
jbUA5EPDHRX47e9P41tDzXwpQgAbY06W06FqNcbvqeFyJv+Nvakqgq2J38A+VJVLtvoztH+2ZIwB
IqhwHmvLsuMQKnGi6aI4IsFqH2yzVj8Fk219w3JD+dwqo/ZD61rpMDuXUnBBhfAprCU9cen6oUQu
rdSk565g2mldZuEKVwfF9ySZ9GQVSHE2rGjnVKtei/s4eeDUixu/RK7uEZLatO6bqLnPE6PQ2Ud6
XLp5KurPplSa3+raN3Gp1IZuboZMT4urGLp67Eqy0t9JorL2MW6G6U1gdsON3ARp4k7ojHjZjbWp
efDXtcAd4rDHnmZSUWU4gzpeywFi3RWXp/1Q94M8rWislYtNHcuYSOlmWX2WMr20XNUPwy9yOWhY
usVFna4rS6WXhRhiiuR9oHFtVe0mlkBM3a5wTFobtWWKJ/M4Fre1VDaJp5gUE1b4xsFSycyELi5R
7DQ38LylyR3FMNziNPcsJN+PMYgdx+tUlPKX9+PohRm72I8oN/F7Bfglb1hqk1Qt1asEQv0xC7IQ
CzxitcfKoMOKZ6Bbt+8p8hTLvMZts3PrwU6++WY9ImdN6/qh6OqeE0OrrI8TObvw6Coub1S7ikO3
84dmj9ewts/HoPyQBp2Bv1Ae3SZ1WJQrs9XEbVf1bTpTlLuHiBaS35t+AMqFXth3Lmajyc/KkKMI
UlWq0u8uFMqwtnoRf4oGIV16Bp0xezgfeE4yF1SJgDDPNCmOEwtdy+ujnqjOdyMXXMN108YZVJ6y
7PgVyCncKWyDdBY6lPLWlHp8i3B1UZ2VThvaTYaqRqxSh/ZorjwU/nfJSjTbK+pKhXSsyZ8F3fRo
S1vp+YFPwqNAL8nhXQjkaG8gd4JhizRQ0AhkRn4rWAAXRpBp7t9f9fNDGPtu3j/4SGCZD+fx9PQo
2yK2/NYpj/KgShvFyf2rUOm+C8RV69CmrayVYHv5/pjnJxbQOLxKNNVAnRRETsekF1gtnK4pjgqo
tVchNtiomW6t5bofn94f6vzK51U3o4hUtSEy2Yt6X91B3yqUuDoGShKuTaVp184wTBeO4PniON05
jDLDlaiYAJ2XgAsAsiGMsKqOgz57Esj2XdhK1TrwO7psi/Exr3hkGF0yrN//ujeertSl6C/Dwr3I
YhZn/6joZZRZVnNsSDu+ytYkH6xCDg+jpROlk6Tcl4lI1yaHn5eYiX0LVur8hB5v7aI68y9c6G/+
HLYMhdq5lnZ2o4tOkD2mpjgOpTJs9Sg7quglXN/AOXksQ2JctscHWpTN1suWth2msXvI/ES+Usso
v5DYvrH0CPcxrIJExUtm2XfNjPU6R1/VHOGlodiv+tCT8VS6EMtvnBVQ5WAqw8G14OQs31pVYCtt
H3X9MYpi5YBgePxOvxGSZpgIYj3rTGqXK69ay4XeXGX81nGtaA4dqiu5bUM3lVMuIlNOCvBUqa3n
Nj2ByGgJEk3f27RpWs8waX6GD2kVmt40qtBkZWnMPNvnv3hq2JXJjtZRxnc/EspKFVLmrCZ6iP62
2PyPpI2zggogBKHGZCI8no0xFpltq9idHkTjcMTWxd+qXcOtCQG22lc0GxPgOFs0pM0NK/I85V38
nOVqucXX2HBDqmKbLIhHIIuquBr8vNvg4aFc9YFfeEkvDxceFGf0ufm3AmTRqBw6yxsNc0bFjERp
DEeo4uMHug51qzFt09SNZkJ73cQSXER5N8092xViBYXMIO0bLPSuKitw7tTQEZ9jo73kIrA8++bf
Ne8NtixMG2Tlp2df2bVhY5j5eKxy2sKXVdRdt+rMMGvHcPP+6fDWUMQjsh+MymYV++lQ2LdqZi7U
8djSj3tVyka1wqc827ZaWF84AJe3yPxV1D3mDuwcgcTw6VCykCXfyMzxON+Mq84Km+PY+/YqiKvu
kNPf8YB+u7qQYy/xgXlQ2HowmSh50Jd4MajiVC1Ooh2DVnrqBuqAMbQ+SOsuAI+Sq/ASxHx2vDHg
TGvh1Y40FDrK4pUKdyoVTSvkY9Y440YjORlWBvZdNyXWbZ6a4I8vz8WEaTDAQzrluauxeSzx9j/0
eVBfCPE35pylBeGfjY9g1CyeGG3pSOwtXT4CV+LhGCFyLsAc3L7PlE1Vq8PaGPqL/W7nSX191c1z
4GD4MxMC+GfZiMquseFRS3s64nQkXU+OkbuJHmFfTtvpbYP/2VqrpeJY1nm6kadEPqJFNTywpPK6
7cVBotxxbdS6/NCWkqCXRTndkOkXXmVKxoWj+Y34pzBGFQK+BfTgZT6LazelZauYjnUYZR/iolXn
7MrZ1F1TXthqb8wKWQa5s0ZoACcvIqNQBg5gPVWOutVOe6oU456+mOrGSGvNpeW6zBsDO9vBT8SF
/G15y5GoU2KBt4oDCKW/5UdCJZHBnp3paHajfCVqdbz3Y+nr+yfJ+echFOHcmltWUFB6gZBeASfj
kGY8cVP5mJdJ5nX814+5rGeuoxfJBtuA4aqusu42C0R3IcPR5gTtNN6QD/JWn7NFnFuXirURDSo0
QE09lpM+esKW9MfM8M0cPLJFJY7NP52wJ6zyv+ZN8NIetx16T+AFiwmpnFlrapiyvCrtTnPYmGH5
rDahsRso/ddYXE/8TXrs3GpWUcvelI/T34NK74VVibrzyTaj9qkvpM+GMaX3dg1zYUMYBMpKx3Lr
b30yimsHLsl0JSIrGDZ+k0Rf2oCme3UEt2GlU2L8IEbkhW7EA/EudaxCcjUoK9WFWH8BS07mabaH
kWfKw6zu4+lyegLbaTdX4szkOW7k6jrJVbn1aNI83FhjlAbr0Ekr9U6iaoF9uKVnDxlNaGV8a7JU
QW/fjO2KDqZIEPVKCzAIElKOOkGvvkpZG89FW3yPpymNJHfIcbWM826g0WrYZ8W1JAS0CXpZxJDm
sqp7nNDUBRtHFcbV6PiBcBU0bNEKvKfZUUmxu1s9r+LP74fo0osGgeGL/S3GJBbwG3rT0wkopKzH
DlpUz5YWhtclHuc7xYiLaBUHZh5wAhVF5GZhW93yrIl3mNoJKKetWYwrvZKkyi1ofoG+dwy1uV9I
2u2CIXHWaVdh8QcjXjE8nULHwa5sSs2WkxSlR++D8JtOXUrQfjaJN90EdrLycwuvx14BY8zMSRcb
+ufqFx7rZ9uCrQgPf5ZocPGx/0+/lvpF2SWBXTx3XVVvAm4XzWXlwis/cvQtUVKsM7o/7eQg1Gka
myXVhXPnDMdG3IrHBsoxkBQUUMtusHqbtE1rR92zYyT9Limyal1YItkJGQ/WKTDavdQnzbawVS5j
7OJXfWHGD6GVjdv3V36poGTusYt5KVBBwZjpV6dz0clDpOV5MTwjWRefLaW3YcwJWrmsksTGCDAo
DepHg1qqnyZ54mEUWElwl6Nv6DbpmIqHTOuslZyM6a9F+i9T81/UJV8tkvdVfP2fn7mIxHj7Nfv5
v/51+7Wt2xOe5vz//83ThI1J/WMWLdAxhEo91/a/eZr8r9DXKAZzn8wh9Q9PE/Y5DGC0y/wbOJxh
OMUq/0PU5A8N6l2gyDr1ceNl8y/I6O+S05coJ3/T/CN400NdwIFr3nyvrjsEMPQNqQr/ntuQvC6M
O7dpvkERGXelTY/PRJVcYcwtzuzA95KftVQdJRkRs7BGL8cl0G2kwfqg0EwyjIZ9RPfMFUVNtMrd
d6Qa316m9r9R9i8KQu9F2f3Xsv36P7c/+//ZtlH+k5zmVwzuf9AIYf5Xfwec4fwFnEddCU3jHHGE
1e+A02VM4Xk/gH5hokoB5XXAEZlEE/9A6nJm1u6/Aw5fa3IS8G8aeOHlBGf9T5jBixQOjwK86yjS
8h+Izc+of8DWsjQAL900JPqxKzQh/Z1jVb97NTn3v3KB13TexZUxD0P+BLwLq5fC95IhQ/uSAnON
0r6hhpg+a4DYnl4LEOgyzz8iudY/0uhA3WtKJn8EaTB/SXb+I3pw/pUOtTcQElJySNrW4jUqIQdq
oIQGh1yexFZJsL7Ohv7x/W98axAkBLP5P1gf+unTnRvKlkgLJQgPgII0FWLLUr6qL9URFw8LZtKZ
xQ1zc+WZDLGsuUk0y/GdMQoP8gADWUKGup7sKfMkO7tk5/PWByHEn4stSNohqZx+UNJWhHXdhod4
jNvvTmFLGzmbOWl/Pm9YhJBBzURC3ienw4jQNkan5YuGLhNr0jrZTY1EXHixLnOGeeKw+WT9WR2b
Auw8sa8O1gjMV1I68MnAKcpDoxWTW2i0MC189WdPa2GPAq291lqawfX0/+ClMRXrGl/rP49FZFHo
3lXwZ/DT+b3z6nd0GJH6EvLmQ9hgOBHacPnayfp9/f/HiF/gEy9fO99icxEBgtESWndGWgYNmhoe
qkT+0ZO1uo5ZPhgl6eOoooX94yUE6CROOKo03BgXkdIy53hYmeEhavWWdnZUozLsSC8kW2+EPhoa
ebZfUnD3WGZ9Pt5LpprV8UGbBn+LT22Fgf34E4/j/gKkdBb5YMG43fLYpLB5jl5lSa2k+C1lB5En
NElj4GbnO41y4cQ4WySKtNCa0CzNOBKXwGko+AJpp22VnBhTFnk8j5IfZlAK18Tj5wF/nu5Pl2ku
CgOjskCYVVO7Px1vVLSmr5swotk0hFOMsgVenna2/sNgmNkHgN4AEnS3xYvldJQqbXu82/XswGNW
2U+x1q2KMtEujHK+n1+Gma3N2NIwnxcxB39U0WvLzw6lSYPnetBlL1ar4UeUF84mFIF6N07dg2ZX
zd9AZMWdr1Kgxaxq3Pzp5xoGKRuo3Oy0oy49fyIjHQslzMODHurjmtrLD1+KLllCnwfk/LqY+83w
xOCDFyuXNmrRVhEbzKGBwtrP68gbLfMSqHlplMVJXDQB7Si1MTwINXFWoaoPUJzt+kIUnm1jrpR5
c5F34EYKrnIaH8442KmsFNkhk1TdoxQ+fsETsF0D/dv376/N20Nhj0BVmZxJnf/81VkrF3ZvF5ac
HcZMMZ/oJtb5mMH34kOCP6buvj/YfHC/QkE4KbjFOAFB4kzl3P1uqptgLKyyOGR1ej/QRXVfDboK
nDGuFLlbpZVM+6e8v2Rgfb5oDAvZmk09nyLG4gWqJePQiQBPEnplgO9kke82Y3LJau98JhkF7zse
/hyIhPvpTNphHpf0cCkOFW/yEjaC1GbX1dT4wWoUyP73fzyXVA7YwjAkX+q1p8NZsTY13ZSUBxjv
CiZV1ZR+SEN6cG4yuoPcBtZk/xil1jwMpRQ1Fxby/FgmGSHnlqklzE63i6gJaksvsH+pDgXoUu4l
A7pNDPDq+DPWXpDzUjm+JKM4m14yH557XJ80rGHYxfSqyTQ0FW0CaWQAx5GyXHA/0ZNsZfjKJSH9
WbwwFAmIgmwEhwO02KdTK8lRbJllIQ4gu+rfeh8ptyXG4Jf8md/4IvIbjizQW1LiZdtqmi6Ok5Kn
3WFqle5az5Jsk9G/ZR/AI/n0frCcrReZx1yGgE5rIbRcxmbhJLUuGXV7qO2s8WDypVf9UEkruj2J
na4I+0IG98anzfVlulCRiJzzq4KC2h6M1PYgqXxQQ0tML6/zfjWUg3Xh3XR2psyfNkuPSQ6wxpfn
xXx1gBF69SAnbXsgG/o/nJ1Xj9xGuoZ/EQHmcNtxZjTDVrCVbgjZkplTkcUi+evPQ+/BOWp2Y4jZ
vVgDq7Wqq1jhC28wfii9wIk2Hsrn0fFUWM3IcEAsHNyjV8bOhtgl8HP+8qsLbRl8qfHRWVje8dVO
cRrNBgMdmJd2QAbnw+iNmn3sfOX4H+IAC9DTkp2aGDvOxvwcB8K0n0pR1UgMZk0wlqesbShml0bZ
qeMczbrb70xR+LUOlLeRWdhJi0gU9SddewQyKayDIzIEiEorHrFAlkP0WXMrjfh4ogHwkDdRYx4E
GobduTRiUSG21LTdQY6pMR5sXWGIGgR15nwX2VxO+yYq5y9FZab5+5wupNibadO57yrQrRktuzFv
6k9GKoN8h1yo5dCaodz8I80H1Z+swbSj94nsk+CSZ073j9MJEG1UsrXkuapxeHlEBlj2H2QRN+0B
bkTZU752C/3B6ks9P2S27L7G5Yw5aEkjNn72/agIduNo4fEMsjGhyV64PtREQHnPuj4Wn3tQjtYx
IzVI/3AnJ3000JizfozWVJhhAlY9vSRdMU5H6Gj+9454/otmkjmcZ7yBk1PnKtB3M9gd+aXI21x7
HrMx8x5HP0J28DhNUWR8yJThtECIgBNcqEZq6oQeg/fDsifDPyRl5eePddXV7SEaocM+tF6jZhhb
aR0DCgPIuWDI7P5xsLOUWr5QmY89kzZ+0obRKA4N1mlfRV820E+lV9bHzm5c5I5R2isPcRClP5pE
l1iT6E6V7HtS6Eetj/PsYHTAMHcNZNsMuF7U/RUp0/3Yq5GMjPM7pM96D0vz2DR28GvoC3/eQ9Yd
0n3ac0WfowSW1mEGjme/4HXiqFM+ewpLpqDjYB4TIkTcpC3N7WE9YxP7V+IUNgi93JMxDPvCaf1j
481Wuq+1AAEW6Kl/uaJuzL3W54WEJari/EMuUhM/6KTUze8jeVDyi2aDMh805AwxSo10nMER2AaU
l8RuIk8zgBznRCum0B+jBR506qhWG3s/yGGS7ciS0KyHxdaOT5QDO/cx7y1Hs3ZO4Ut7lwY4X1DQ
ay39ALNMKw7drNoJ41/kfN+5hRf0uwHwm/w+TUbbnQKlLEQCMbJYPIutRj2hidt2HWpqzli98x21
eMJoDts9G7oyfSc6euMvwDt646eKuhmEdeZnSfMiET8Ge9f5Q3wsuzYyHyE6uunZyaJG++EOZV3t
GtQbUSY19bo4D10K2gxpA/cD5ZsEUamUTFvfuVEbO49ukMBMwj6qFudZRn3zmOb8y1CTUWM6zgIL
rH3TK6RQF6YMIjv0p6CW8kxFRyX15r0bV8rdeYqq0qUTAu+pfmhM/2tcFHk57Kj3iOrzbCAF9HM2
+ir+OoGUUmI3FvHYHCpdp+/yiGaca1EuwX6z+9EUrdN/zDnt0zMITt05515JwaFvrL5HwxdDHwx/
50TVPwdsPvq/aGRgVV+d8BeWQmcvKsfJsf3O9TLU9MGaz11iOcUXUu483zsw/pJh8YjxZRm8G0cI
q8XEej0Kt0RBdymyYQfU9HGrHWTWy/q9KrNgfugLzMo/2K5wAlyQUkN74mgFEjufeEgfBKBeZ++K
xK8v9RSp6u9xrubxPUa7ngMHR9T+uM90RNp/TWKqh3/ydDKHj/SK4j7MMnsmUyaSsc4N+lnmr9LU
y6nn6nPm+Y9FBReYoa7F3fDUQsoXf9My1sV7vS6rFDxDZGbHDqJn8ISVOHgyCCDFR62zUu9cqNma
zkYmy/IBA3dTvgyEdQ4k6yKu/ynbEtXIfcL1nPmISBHJyr2NsTV+DJ79tzFDwfoRca7jo0vzUB7d
Cv1DuKM+4OydyNPeesiQcpkOeZXVTrNvEscs9mPkDe7O9Ef361BoUj1z4XnRzk+AWR80M85DfLUD
cSSQpIrudUPwuUxKnzta6+qfQVA1Jk4hwG7eBWWHEutYu6VC9lv5GNW3QGsfACIGOpX2uQn2QVJ6
fDZTB5ma03z+p+rxxdip0mkRf8MaqDgqfK2/L7hrsUPXoK3o4crkKREYze7y1sIfxETztzy1qtDf
j7K3AuCXEnRyLWvN/sPuk+TvtlTU9fWBi+i5BQ3Jzelztx98ZJZ1UJhVUez9Kq26A+tS64fJH/HC
9Lq4+dmrLjIONWrmzW6McXs/jVpiu++rsZzFQ5BOqVHtR63Ne1DnSTCdRTQHybMYE31hfwjDGp8R
MohJYGtUHw6lKQzt0R/Jzva6sKxuXw0Au3dz3xa9vSuLMegOBKhGPO5km3HnuaXjfGjFmMX72JDV
xyYgLOMyp7V1SUpe+kPdOp39UVZ+LN6Ltsg4YikUx0NmKbRxuAm6OgzQy+OACxV4B9tp3fYhNZQR
nZVXK/PJE8mg0TFrRtDTrd585yFx3yfwm+NdZaou2GXxKNNjQej2HaFSvXxqQYvBPzatDLIYAinP
GBkMXovBQmHOZ+4XOuW9zPNh3FkYDi1udJFTncfW7N19PSSRfc4Hopb9MABwgUKGgOKOy7xqdtbY
IaKr+TicnwARKPdQeANWp7uu7V39HWUsNeFgRxnjJDw/+2cazCx95P+efsLYqf/ciWYUw24Yl+cn
EWMDzbjJtWhvj/Vo4lLisGscW5Tax8pq2+AI9rpxPrUgOwt/1xkd10TnJg2QvKpofjpLbPI4DJW3
aD4mGUWRke6jOpgcU3WG0oxaoaGPKGo2c8WdFVFplWezRAx5Z1dZX+7LjDD9IJTb5I8BPKzPqQey
ZGfVtfepQpHD30GlbuuzL6PgZ5oa2Pt1wlR8vB5q4g7lu/hH7hpt9TARBlanIstNlHNjBJE2UrS7
IbhHqRQ6AIpSa2SGVVnNbOJr/qL8nJ2Sal/BeoujFk1bOpt3R/IBHoHEpmm4Fu1xTYDxVu/Jl6Ap
URjEk3zXOSW2DK6xVUm6OxQpNkAa7CWADl4H+5WqRzQZXfkyI8lL9KfrX/VIn5/Szt7Cp67hZAte
h3oKYhl4rYKEXitldKaLPgliji++hr46JEQ/C2fNzZ8My41fdDma1cPYeA4XHuYE9q6JS/OX14rq
gvWZ8UEQQW0h3+8kpuivUBFHqAlUwrqz0ehjq1PLGF4mVYv9HClcAoc02qgs3BsF2g9UW1oa6EWt
ujRzihr63DPKPKCEqrUINORUEo9vTklpzdDnokNHLWHpQP+et+Gq2csJWYgXU1EtSalinHWRtY8I
bbRfZddlb05JCdMBnWIcREOQkvL1eGoKkk7r9flFZQ76FHwo3gWt3c+GuUVZvs222TSQ5ajvUt7l
H9dDTZ1X1TMkyJdMF2SeZdeh1ttYtKQOWqu8aF9kY5lvFORv82ASTYAeHEOUEkGeXA8ae2XUmkYc
vNhyBAeTYWSSnjXkeARap37UHLGrqQYMnXmMXwp6Z97GD1iqaNe5MIV6c2kgUpaierKsym+JuExM
vTWgEL24vvCflNcYF4QHSUQ7NAl3KFKPaDJ3UbolZXC7XUnA6ULAQaXA57mr6p6TOBHVlTp6mdll
xyoX3U7UPDuvb9fbUUA4LE0pVKJok65vA92MJswT/egFjOB8mmwzOXpLhPH6KDf3G+5N9mJgsRQN
kKNa7ZxioECiB4P3IusCpBKtKxSs0RXnM5ob5+9mQquhVvU0vSsGH40Y78VT0nhp9cq/UCbaInLf
jgLzge1Ag5+eFHX5603hx00JhUYFL02meY+txHcPCNQWyvJ22Sj4U4kEXEIHG9zx9SgDWH7bKEQc
NgMksakuTXJBYGPjrmiD7PPr3+jOlCy0ZNhwC45PX+9zb/DMnKwlDrUi1sWlomtfvlBotU9vHGep
LXFjAcQxwFeu+Zcw3fKk7wwecALqUwtB93tlJfMGDeP21F6PstoGbpu2sQwIE6xS/waJeDyadho8
lFod/ZEh1cUrk6nz6zO7GZOG1O8ruPpcszuXQaKVSdibeJYMlXY0ul+wq+TOi5z51PlglV8f8d4G
oQVFZR4+LiCT5Zv+djflY++nSwIR+pNdyL2Zq/IJNxgzfVDOlPz9+mB3NghYc47XIjqOXMfyY34b
bDJVpuWxnoRwf4zQM/rcI8ofm39eH+bOKgKYWW6JRXuCHXI9TJeMqW+kQxJWKGyGWd3UJI9GdZFz
GR1Ls0f/yZbKemtYSa11AdxQsqaxSDX+elQKfbmoJ5ng2x1VjwL9q2OWjt5iELEVwS4PxtWDsgyF
kAshAh/thjtNB8PAYXtOwoCsCAd3PX+ZgJgBE50jcy/MOt3QO7n34Qh7EDRAlmHBwF3PzYuxo3Fq
MwnH0vK+xr5jfMvBUL/54l1eER4qQHRcIGtCsN6OEjKql4TGbLbdg+Zgi3QJplnfIpjcm85Sg4cP
RG2Y3tT1dDCaGkTe9GnYOpCAzAJBCGvKxNuPFlcP+QX3Oxota434pu8SDdfyNARAFD8EYEJ27phV
L17hboU49zYE2wFxnwUTQCPoekKFmCjgKZWGDtYPfRGQB1aIZnW2/Eav/evrx+vOlUH3h5X792yR
QV0PliEeJIDdpGHVFfZFj1X799yNYm9N5la35O6HIiJFkGn5XOt+U1VUyPD1BemFYcVUUZAo6z5r
gZcMf7w+p7sDkT79K1YEuGF1MxV2mlZWb6dhBFOa8qPmuZ8tdIT6/2KLL8ANHmMSQggp12tXkPaj
rJ1lYVnn8ouH4ll/qOemqN4alPlg1ojHOEb8Azzg9ThzW0XmDL0v9BJHHuLEME+T5yef3rpqtLoR
QUY0ArMXCrnXo3Q9rlo63OvQF+P4XLSD/gwJvNhAX93uN8JT0EgWXCFEYdZaSwt/IxAUT0L479m3
GfX6kyNrwEgF5lD712e0NdaSS/z2QmV+4Wu+O+fhkJrzB+CI9qHudHWkXhxvXA+3Ww4pTwrPID9w
W+K6ux5K0q+I4nFMw760os8FmkInWnLeW5M7eF9LVYC0mAfxJvkp3caysf3OwiHHGPZouDgOfITz
kw37IJ99660Z8jIcnwpUKBYTPPLXk9IjI/YcaXHnKUWBmvr1vjeku/HULs/N9fsHRogLgXO0gIXW
Ajvmkl84kmshGlLU/EZQBy3RszM8CN2vn6WvsudMS7TQtuuxO6HE70cbP+HORkEPGjzUQuQjhl99
PafL2tqe2izEtHlQVBDnKN3DSa+/wFS2t8yWlr/tZsIYCy3vI8/J2r/Bju1GJZrIQlta3YmiHEUV
t+n3tp1nT24m+3dx1ZkPIqDC9PqBuLNLfZTpSCF5j5f/XH9QHAvToCiTLMymojgErZEepTKnjV16
bxQI7cCggL8gBbus9m/HzvFH2iHYn4UpcLkvLjbx5YH/MY03jvftO4lrFXWOZRkpsaw3TkTlPXJG
1hFe8vzJ7e3mU+bFiO5GxIgNHawtVdl724TrnrO3eDKD0rieWOnhvBErLQ2bDqzm5ONqXXRa8NRT
n9y4jJcvsd4jizsaSipgv29itKqaszazI8Qp4g4pMNuPgR2+NIOpf0YqYThk87BVYLg7u+WD8QYg
QLV+nhX9RJhVaRY6g2GfSuLeJ08btZ2wvG7jtrx3AqieYA2AYw2vjnm9kCLtScZG7jGZ9sUnN2mL
d2iMlE+qr/TDAGHK2YmoCZ4gTm5R+e7OEgj6MlGq8/9qy/y2OUcae7YTRFmIB2r33Qr6DLB5h8UJ
7dGo36rG3d2i8GNxT+d+4Ya7nmiSlO2EAkcW+tI39lFjNYdkzvNjNRjVOxca0LfXD/jdbfPbeKvQ
vmwEfRbaMGGpcMDJvOJXLDWEb8Yse6L1Xj7jk15upNb3VtTkay4GyBTG1ka/VlUkKtCWRlsUTe+i
LPEVivay+hYleNccXp/gvyTP9cH4fbTV1qELQn8+M7PQEF1jH8aqlTvgC9H7TGL/VaH5AyqCvuSE
oJ236zyr+gLjYCuyWLO9lmfRR+WTtBfuM5zUVX4YRMkcqNTjJVaK8lhVeNXPNk9ob/SeRQNxwBym
QDsS2ANNeDzkBJ5Z7/Fpjh/KxsoeR6HPx8StUJt9fYHu7YBFgJ5njIsK+93rHef7nXIjtIHCyZDJ
Ma8z1Z0qVEdSMDKmzM+q8v7isW82csq7m2ARz+TfXToxq41HKTSKpATKI50unOvK+jxnkY5apqtt
3B33XhcyZaKsBZl94/7T+pqI/J67w4IqiqhPlR1cqM2n15fx3g1FKr543y2hyRpm29ddXnXIOIc1
hfpQT9zuU0Er/9m0VQm1tA/eWRFG0UYbxRv2NndXEkkBvh0Uf6g/1x/QFrmONK+RhXmQO8cA9bZj
bA7WEzXuLbru8letzxIFbBQgIK7BV1vFdzxgMl1kqMJ5FL/KgK3ad+38q2st8xuViumcQFL9Vvt1
+QvURrcBK7t7hizCH1hHYICRo7ieaaHHLX8S5aEgJzijpI1IfDJnQbI3x0Z8ypu0/+KVTgHuSBk/
x9L5NlWDfWp8aX0SugZ+JUEA99vbPzwEBtT/MQIn9l2232/vQz5Ngk4mIZJeW5R6BObsp6iZ+x+m
mgYKC0X1nSZ391FDgWJjQe7tOVggOm+vC6l2HZ0pKx+CWqf95tWR8vYJtjJ05DNgGwdR6gqDJSDU
487QkRM44O4XyI2jde/uQBUSLj8srcU+4HrumhUlJANdFppoZF9awGF/Qk3JXgw06tATSpxzgEvv
9F+EccC/oT1Q8FjO9PWoQZuN1AqaLCwqu4l3KKvVC5Yi0S4Ddb1HqzK0jcN974hhLIiUMatN9LF6
leMpGXMAFlmIUnYb71WJWxvOEpoT7by0KLainXvLilgHSduCmSbyuJ7gMKMA4KMlHxqJ8BlHtX91
eQzyEPmd5KSUCv5JyLQ+v76Rl4t+fbgBu5O2LS1kfA2vR4Vogdg2/LpQDiPwnjkuSokRJDXnhVsn
T+gCdn++PuS9dSUz1ZeaFSHrel3HPqunDPJgKEerunhJPE6HRsRDAnrZzj/8F4NhBgXUlwY2adv1
/NLYn/up6knuHVF8diTdyBPejcVfAl51cnx9sNsuOe89g+nok0Hag+p+PdoYVF2LaQhQ1Zo8Rlu8
7DX65phu2/PeNeL9UNjGh1TvKgTtzeQwzR7F6rhDS00bk62S8TK39belY8ILAe6TYsNqRy1dB+ml
ZQ4USObforLvw7xO6KIR7/ihlY/tRSIp6u4sYEDPjk/JciPMuCXdLAvCXQUYmJeKO/x6QVqYJ62j
8RNE3tn7ABus8XkenOmQtel8aRBcRto+QcTV6O1nLfWMnZ4YEhy7Ult54L17E0QGVWtSMjqKy0n4
7coe4ixBdEDkYWYn/ok+BAbp9hy372TjTyfUrYK/7bEsXjAhd7f2xfLd119iIZQiXmuiSb2OAzuB
jHGh5UVYIWVRI8Ou2V97P5NfNexzxd6duu5sobaEboVq+mZfVO3oADaAhLtxqd27ZcimqGJAHmCj
rvZEpsoCEUuZh8i7AlBOBdXwPR4ZIKLmifrkqc/j6B9NK/R5I/a7NzI0ZJNqPyIIN2XQnnlVGvdZ
iKqr4e3iptIxp9d6+2MhQcrtBPjJvXT6aau3e+++gYy6NGhgT8OSv/7w9hjg86k0Xg6nLp6NsVVI
u1Xtx8FMt4wg780R+h9bbJEnRF7neijNnZMUZCHFUcA0p2jsF9sJw30EZ6C968rkM1ok+sa63p/e
/4+5Cs86BzmVtKnyUKcy9k5N8UegbdW7qG7Kx9evt3tvBVVLOmyoB4IBWn7JbyeoBqTc6oDfwqhu
vXGnzHyaz20lZbD3zCqWOyU1sRHt3B0THhs+CfCkgOBcjxkhGG84U5OHCiOcfGdjr63tOOGQbXIr
ONaDt/Xs37snCCiX4Mpnx6xrtKOG+U9umXk4po5+jMrGTvdmFbUPppm775SXJngM80oeNJQhNy6K
u/uHiIqyyhJtW8uf/7bCyeChyWeyf7RYPNV6FLoZ+o+1Kz9oadQdpnKrznE3UUZq4P9GXK1vFXiF
4Y8ZvtgmDACUtPRD17TREQCLePK6fjjMXvWtNMfgbKIsek7xxd64ku6lahi10rAAygVke3U+qdka
HVjhPDTLyjnjptXsfDcaNsqNdz+ru/itLT1Uqo7XS1vMiTW3ZZeHSeXlaF3l8a7LXf8Qa0PyPACR
OQ395Dc7bYI98Pq5uXtCfxt69VXdxCeBigyaGfSytF3gFsmfrZ8C/dW9hQbx+mh3l3MhrC+Hhnbn
6ovGaYfAW4fz06TNmBP4w0Bk1bQKUcHXB7o3LXDbwNUCeqreukdj9hTkjXRJzHz0vHeZ64z9ifC2
pKAgdFg9/8VwROMLPwwB6TWQoDHxSc5wuQ0rl44DXrZF+wUYf/eP5kZyywLh3iIuOvM00pZOzb9K
X78dxAJ9Za2aNa46WTSHDsbRfq7HZGNP3l1B9I0WogLtkzW/Gm5TV8dBWoQ9PQ19byc9HsVWlfSf
VOf53cb3uneVEgpCogYziSbEKjjVOnp6gRRFKGsr/9Tb/fRNoO35FUUP2993lBC2qkyrEXnjaBkj
dQUHH3F5015t/Nb1Gr02BjvMZhDhTh74741Ezi+J6oxPUGrUw+tbZBXwLuORWBBlwj3lnV+Xl3qA
SOk8u04oXU08mFqUu49O7RQ/wLVY+RFTZsD0qvWoNtm9CRrZrlG73bjDV1vnPz9iQXLSu6FRus4B
UPCOyqnInbDHp2JH87l4mivHfNurv4xC1oYNAkQSqKBrAmjZNbM/+LwQKjHqJzV5+aFBzfYgnU3s
72qX/mcoh+dwwQqhhrL8+W9nwW2qWksNPwodvPmmUw/iq9zH0AHmvS1JijfO+e36LcgJNqiL5ykt
qFWE6lmth+1W74VjQJ6PvoF7bLGnPr++VW63Ji88phZUUUgJbuqDjRnEckJMAS3vrL14vjD/9iZL
PDYKQGhQVluC5beLCImFgideriwkH+56EYtBs+Ze+kGYTH6Od2snpr0XjMUHl7dn46DfHgNoppTM
yPoWc+R1Q1bggwL1povCCq0xSs3aJA5aI5qj3tkOFB6YWu4xQwDGPBpa4hZ0AOx5Y33vzBd1v0XN
ldo31cPVK5Q1SAcDUozCmsL3Q21IeUjL2j8OntyyF/+3dfBbdsUGBYsA5IanCBwWuev12rpWsRhc
qPwiIgNHtgQaW4Nrpm5YlxyKkDi6eAB26FfYNI5FUaT9SRdC2OdmmCbtIWhwFDu4Ttx1B00tnJ3M
SrLpz77QK3HSslQhAlD1bv5OzJYYDn4aOP+IrnXqXU0TbFK7uSiHYee2DZW4JA8s+VlMIOxOQFwK
cchkgcT8hNw+VICJ02Tv8lg4ZQ1IvopwJ7Dxs0FS2Y93ggtF2yl6TucJ4ly072APWefc7seLUfau
+hAFbhQ9ZjKw1bOhtFa8GHErxKELmiZF7zC1Ea43nRq19spGmRknSbv8Ajdwmk/CxhVrP2XzWP4h
PRHbZxHrcXzMTNw/DnTXIaz4hTv+cIO6yva6xYE4pmVJlNRkyAce/TIe/Z3yZ6v9kHfmAFtPuI72
QGklGvacMxWfWFfdPs65MzofZJWqtkOcf1LBSQfVLr4kkOAw6Ck6NVj1bmjb3r4ITbWgLXVj+DMb
4GR/H00py/daKgB8xE2cR3+MLaAWuMHRmERPvpVW8n00mvr0MbDqbnpxuKDix1kJo9k1AZnmWfMG
RJV6a2rdD7iN+vXGU3N7S/0vGpXGJC2eNahn8FJSiNpqLgmV8WMH8mfX4P93fP2Wuh0FO1BKSaQi
YMlxbbze2aXTlQ1C0OoCU0h+aEp7OGaJOZ9eH2V5hlfnB2R+QGcOZgxN6NUokWV306AtF7xbmAfw
HPUfQqcEcaxwNELTv6sC5+BhrvD19XFvZwfqj7WjqcDewAzvenaGO6cCtEd20doMdeJsUvYu8Vu3
Orw+zu1dTxOZnJU6vQURYf2AtXVu65JX66LynkM21GbxT5GI/DO7XyYHURhOs/HhliW7XlKGZEZM
j7IDAdf11HDrBW/dWvlFy+faBL3RRsWxaqJkeJ6RXfbfvBuRqiIuZpMsaj1r9aa09kxY43UUltTw
kAGdjFNUGvnGy3y7jrCUCcBpU2NxTlftelLVqOI5HWUULrYq58Zuko+1nIcHxFniI6QYT24MeLtB
GJAPBpqC8iUx//WApp3ZGa3xKEw03TwHGU08IDFvxM3xfLA1IE1AhFmQImtoeTnRNHHdNLsEyrYv
1py4e0+Lt5QZ7iweLRNef8rsPrWM1eLBqOpAg5b5xYik9V217fw5sWhNW41fnpCWrjYKJ8ujd70D
qa8DyWJfkJ5RObleu2o05jEvhuaCyYHzzhgLJB8jmkJfMIFKnpgp7gu2PvzqRmNLz/7e0NSWl72y
OD2sKyh5EZcQFe32Uhl6Nzw0VUFVwe/6GdTGhHgxrqd11D8pY5yD8yzdbqM3erttyEkR+AAWg0sa
strXUy9ic4Y35qqLbVbTEwW/aFcCUH/zmQPSjh8AKN9lkHU6FeVY4rhOMV7yGRn5ttTSX2PTzFtq
d7c3CZBOrhJCRo4ANdvryVSmVqNAPIyXTFTvkkjz9viGI7zo1e5G2HjjY8wJgM0DLoTUBZJKsEoQ
5xQ9ZWFl0wXg7YwMwhgnH1t3guSK6ZBZHQZTzf77potx4iL+cNr3Y+72xk7VmaZ+xKUWyEOr5ire
4UWg+Ucn8tSzo2LN+RkkdMTffMdCKqOE7S5dJH7vcuJ+y0s0D8cZop7pQgA0nRcz9ofR6OXF94hm
3vqCABNe5F75LwRd14l6bOmDnIU2XYhocT3qMuE+VIkaftZyEH9orhLd6fUR73x2jh9+ggjmO7wh
qyzIinKhciebL0MuhydkwMv9BODl4M+esbGOd44LzoVLpI7VA/2i5af8to6RyLXFjLi86JNuPPTx
nOzjHEva1yd0G2QQYHDFUv5HAJnU63oUL9WtWYvH8iLbQT6Ymd18Vo50jlrb5rugD+ZDIeUbMYZc
7RRwmBt1Yxs90fXLv5TF4zHoGbQZnSO2LRg42/RXXp/avwHS9V3LMGT8dDa4x28CmVgMMtOyqrqk
DeWEAIeucyEg0CvMDt7b09x8l8noIEFPj+McCfU06rb6bmdx8YRsQvducGpxjGvVhq5dvhHNyW5d
WJALKBysJSYjq4WnvjSZkyeNy1BWFAkQ2ka3wTM3egM3m4hyC2RHQD2owi4Gf9ef1yj0SagY2lwy
mfoOuUDj6MeTv7FVb5xS0Isn2qZWRjFJh2OxmkxGzlvnZi9DXLEnF01/AtdfWd/K7jmenVZ/qSQp
LYLp/TTuvdnzm3OBOL7/1CI7bu4jmWX9EfLMjE2YqwbKJ/NUbnE/b84uPxI9ZkyXqTNzYawOlGuM
oJxQWglNzWzh1lvZcViEjzQzfyMHmo9LMEFNhuoy1UoYE9fLjns4CZiuZAg6VCxeJvXZyvJg4+ze
ftzlyDLCMsji3Xc9StElDVSTdghHlG32bWAmZxOf4bdGezY3HmA5YsvFi3JNJdTtvDOEbPSFV248
1QPSArqctI0tdBOH/TsKeDzqhEB0163YtkzHQXcFo5DjIKrj/CWt+aFu6b67UbyFWr/dChSx2AhL
B35xI1odC8zUST4LywgR0YA2b+VlfnZQbkOqprC+vH4N3R3LBnW8gHPo7a7ORh11kcBBywi1KoMo
IRIbeSLeDXRWt1qqtxuCaS24AoT1UaBb5xuABgtpYBoTqj52UStEWTyd2y1PlJsng08FSAGTBDQE
ucRXizfnherNmcUDWFcflKwm6jNS+9RbKEsIq25O+Ca1GzX5u1OjcotuJqzvm2R4dH08j+ibh/M0
dSeEI8RjksutEt3dUQgpFhQ1QfI6GzBkH3dJbRthYrnlXnZV+86S8VZ37/4oKO0CoCbBdlcJttuP
E2JrjgG4p3f2UYaggKZ1b2TWcQfxmcDWcAuh3Add5/p2yDGT04PJZ98JjyZGxr0MTHveuB3ubobF
zYg2IRn1GnVWTnnlDiQbIVCaGa/F9OLq0R9Qxf6A7PkyVNHb8Mr/O6v/G29dxk/0zAEkwBfKmv57
FdPvlUHcHJxKboEGbsq1y/oB/kaQgcTwBp/Q+aKW9qQZoaVAJA+m/5DG1YOXBO3Oauc/27n+Hsno
A02vfmNN790YrCb+L5QPPJLs6y/XFcLps5T9YXsOHmlymA6xH1QPmLw5b41nmeQC4V9YrNCO1zWm
vGdbzDObJIFfvYct5CNEaFGNVOjmvH4P3tv1XLhgfRbfJ8ow17PSKTh3ZZuZYJsDoJlBqaGIVeXn
10e5u3Zk1gtwjmx+DfVIR1s6k2jNUEQILYBF+BVlozz4cZ5uzGeNKmMrIhJLYRuCB3IdNC2uJ+RK
rWsiWc9hZeXJPi9G8YCyj7kvaq86K3p6sJyT8UUOxnBqjB7N09lvHqo+VpRBPXOjsHC7vIBXiCMX
AuASDywL81u6UFbW5NizPYejE0/7aiGe1ugDbUz63igBuLEFJOgSwy/XwW+j0PsRcRNEZlixrAe8
mr47YztubMrbQbgW2Y8o4dJAAB10PUgxoJI4jNYUxlqDn2g8AAbze3tjp9xEHKCOoJcCs6d3TSt5
tWBRlEgjCRIvTFv3efKdF6gr2CwPU42SzNZmuZnSIjYC18DhTaHG4a2u/GBxPR6yzgmR7bYPqrTp
/ZdWdnh9898bBRMbtGcRqqLMs1q4aJJDFoyDEzoCeUjXHIKTnSPb9l+MQtEWfRGMJtw1ZMP3Rd8g
UEgn1QImGI2aBc0vjj69eRSAPv8+khDEaJhdb4IGUXd7RgUrjJH4P8CGM45Yg24Jct9cF7TkFlkW
Koyo69+E0OMU9N2oZZiaFl3/qS3oGqVW3v/tylluLNu9oSDaIIfC56F3sOzH346OnzbJLPghYSmH
CmNVczgjUBxhFJ2Jt3ahmdWiJQ0MnJiI7Pd6KMqmRdmUJZ1GDS9ZQOgSi2EXFHg5b8E372w5UB8E
0RSDHbbdaqi0rnv0c2hqxjqodxkhBWL4ePy8vhnurR0fCVg9p4hqyPIrfls7kVDvS62UCQX2txRu
zKMlg5/4i45vrR5SDAYjCIWaR4p+92o6i9WllcZlfLE0Aynzxvy7rvMtv9fbNeMZXJACyDYTY6xT
f9nGKXULg5qzqj6CJk3+xNhZfHx9yW4G4YBQn0IfGiIi3karmdDZkemQz9Vl0GniiM7UDp6pqf3r
o/xHCeKqyEJSQ8+BNJTSJBWx1c2mV4SFpiv9UAnkKg9IesbvMS+vxr2k7YckRmXW3oUFaYtDMuUq
/pxO9eh/8MD8mk8xTRP1pUj1vDpOVTt18P1Ja/f0S82wEfkQfTGUauZdYiH2hb+aNjg7Mxv+h7Mz
23XbaLbwExHgPNySlPZgb8pD7MS5IeLY4TzPfPrztX/gIKQEEQpy4QRBUupmd3UNq9YytZfakOwW
bCOMynAPmd3MAIwWIyALkD3r/MJZltytbDmSfBVarRmqN4L7c9jnnenCeTfppwrxFe1cOFPfnAFB
T8VTBNp1fh1G22yeHFQJzolcK9bi0ima1U9LUa3THxWDHjpt5dl+jbJYb54baBTjlwmKzn8Q95x/
EotrynmFKTN675SxnpxlJxuH3p112Pf8qQaa82meSUE+hpkex0/LxDzcu1FKlva9OtnG+uRQYAb2
D/M2hIZd6PwpOCEjRtJG2CzpHyBGllRlwfRlbSYwVusqFJSdU5bviUrm9tzo6foJJlvrW6ZMecWv
zevYn1dJ/9PWqYOcbLhC1c8mhMn9c8KAg+rZCkT+7gzeaHXguKlN9WQCxqh/dMWQfQT0oihvVksU
eS57g9EHOKLj/pIqcKa+Lm09TU9zlyvdOUtLpXkOSXRHL0xkafwIN/n4TaJgDeyHZ93IYeKUQv0n
ldRI9sx1zpd/AN5ZMJ7JS9J75VzUnZebaWh9WokWnXMz6qibl8W4jk+GUhrpc29aTCy4RbVM0huv
+xCe9FaPPlRsUfLdsaYwO0FsNsTnxs60P2Kj1DUPMHJen5wpK6yPQqtNei3HMP7EVLCTe7XZ1dKp
dOSm8UcrnWQOxjCq/jTHkFlDbjno7yCYzJTXYgqXhJx3cdIPfRVlyzMy0RmUIjF6pD7Mao3tId3O
rA24hTT+B17L3vacqC3+DqOu/GRGoMhcg7Cx8+poSj9BjD3Lv+XroL0tUEgzycJJU5zXbGX+2ltK
Q6pgoo6r9aXv5aL3zY5az0dj1fPU72NdSi6KnkvpU0qaHD0BeDHj0yohm3da4n4AYCI+w+9NrXTq
mVqHanhymk71ea5SdOeBuwyqp2RW3Lj07p35ifZQurhxkq9/ClpV+LCsmvsEM3ao534SF+ufoxJO
vd8B76hdy2ohurS1Bn3DmhE/4wQJqGz+VJSmkL1Ya9UMqImjfoAEOTE/KHLVVZmbSXr3R8a9VTzT
yBA6Tcdc6c9Vp8t/33dSV68Hw8KU/ai1Ab8kn9sVLJRJnqZcqtpLRAnr3Dt18mwkkvq1hRb8IHW7
4XV/YZQBMREmkz9uHyqlL4xY7br2YtS9+RyPU+Fpo6L59xd0FbqKuXzR44IJALe776RBiwInqjy0
l4Y86JXRzdbTVbKckf2L++THfWvXawK0RA2TnSMeJ+LbrqmRHDixp3S4OBVMqGFrVq4cyc3pvpXr
GrKo7gBkZtaaegXVi62Z1hih8eZTXRapKCdXQRNrcZs6UhB/F3zEbgYzSXzqIHwufijOohZMr0gh
MKJsqrr3sGBX8zlv+tV+y6zcgKcrhQ/v0TIUsA+60jpRHAhUyqHbHzkw3EcjZuwvmTPahl9Mk/zO
mJ35wakzCDTRKKQ/wBuO1DfF6q0dtdPmpTZTjenKaH6tsxh2wnGc0y90cPTTDA7qHJkDmqT3P8JV
ixi1OsEjKqRIiB/35BY5hJchJN5W0Fhj+GJZ31Nlap6YhAr/4oUGKhH30DW3gxQ/em9AZkJCCarA
YhyJv9muN5K1Nlpr0wzKWpmf9Ewr/NTWPz+6OuJhSgK/kiMharE10mor/HFqbgVQTUpnU9K1dyld
UN+obf2cZ+q7PEGN3ukm7eGokkicpBzwN/EMEebWsDbAzSprvRNMUAq7EVi3d50sVQdR/5VXYO7Y
JMckzySjZeBta4Xsr2kmU3KCdgjTj7DTp2dFr6Xf+xgAFNRl65f723ntVrmwlNF5TgRyYq/cpNRc
sjh0pgveFx7IpE39lPjRjWGePziXN0yR4NFdIvrHD+3brlHEvsWzPFwKYxkFh1L2BV5U7V1dScPB
Db9pigozqEU6howBbXdRipvFmWJ9uLRJNFse142SjhFFAwGW3Dbm+f4m7ueoGcGjjk5zjrkvNL8p
jG3tLXXey+piTRcmrIoCeSs0lDx0cgwZdERlrF438J+9lEZrqSjdjXLzxdYZXADdWKeWbxdKEj0z
FkbHBKmE5KgWI7zuJrwX0x827Sxa7LrA3G9/nj0hzWwu9nixJCXxtCkl2KON9j5RHVpORtMFI6O3
j3oDji+wexlMPC1F+t9bo7E26NZC4/WCmxpi14BX84PQDjrY++tPLd41ThRpGECTfUYOYVYrZ8U6
X9SBlrCnSdV6saXOSXxEb/Sjocsb1pC7I7eErJhXZF8uXIpkVaidrZc5nJfnBAmCsxQmyftajb/f
P1PX34y9A0aLGCgTRIhObLfPqZA8LJZwRqs7lD4uIaLmL9TMVb8sbK0463WCAEWeTW3sPWyYZjtV
ZJ5xMdq78+LoKwE5Aal6ofyAsrWuS26sSJM/yE51UZomf55EEHzf6JXbM0GhEXRRLBdviLVze9ba
9kk1RsulRJ3hUzKu0TvEZpznvkrG912RZdLB6bzxISlOktWKGRudcGC7vQqSMKRTJQbZ/LfISstn
SBfSL2HYJ0/313YdevFsUKfkQ1Lrh6Bla8osQ0Vbkbu+dLIdv1PTDHWJIjEPnqdbO8i7BO+IEK26
KrVVuhYppDTLRQ/j5Stk4Z0fKUb+JA9p6A8QUh8AwW5soKGicca1pSVKlWK7qn41OyVOS/mi5I6J
5EU9CKG/3E3bWTp4E29sIKYgq+M5JIqyxL//V+EoHPuxSrpGvmjRFJ6axtafde1Q9uuGFQGop59H
zxBfuVuQVuR5XA6JcjGmXn/JJqitKYA8qM7JS8H/GvEoHl3SGfqG27VMZdfRnm6VC6wO/SnL+9ld
4ej27x+5X/yKW4+PGaq7cHvg+Gke7sxYSSTZVihfUAdaNB/aI8BzFdWKDrDxLH+XZhtIew8o+ePS
xo1zBvrfRXBd2LXkPC+trGaeGjrz18WalxXmDeh1TqVsDYYHb9pkX1q1lHNPNoFMv2Zh2/5thYnZ
v1ZNMtpfKJjVslcrCZ1KzYjj9LwgFvHgjNyvrQRPR7ApCtjUY7dr7Nuyz8eyUS56kVgBuU0PQX6d
CFSiovx+f0Nv3C7h9rnCzK5SCtsdjrktcCKprFzySrZGVzEAzbq9UmsfKBS33anNU9V8+NjzJtJY
poQkaA33XVK7N9V4nssJ4udMfVLtBBzTqncHR0X88u1JoZoNhzDbyCAHA3PbXcxUZSyz3lwvjlmN
33OjG88cXO1TuVIMWubW/F3vy/ZFWWT9sdFNvh/5EUBSKAehWMOPbC0PoQZkKOaMFqFSv4dzVfk6
ZAB2p4XK3/3PJ47CfpECfU/qSyBCz2trigenR2sGU0hjTG8aR+U1UQfr5b6V6yebiEDgJgk4SS73
vEFWv4TrMNfahWpp65fGZJyLubTRXm2jz1li5j+c3gjP941eLw2aHLYSDCsMpYwybJeWmvDuV6Wq
XejCOB66MMlX24mNhwNqgYTiKyFBRht9z7271Km+VGGpX3LZTt7Po85VtyfzzWysI+zv9cNC2QXQ
KU6SoJq/3y6omC0HsbtVvzhy/L1doXCXh3o5T3F31M+74SUFuR+iJfwF0GYfO8YmVVm90YwL6PUM
qiGQfmV6ylKoXl8UvYQ6LdGnmukjSU2UVzNe185vzKa6yE5jtyc1mevl9ySZHcddRl10uGZdTp8j
a0w+NEsWLf7SSs0PC2+cfLTAiUTPai5rBcJKchIzooQcnK8MReK4YFaakPGnvFuOQh2xYdvDzwVn
Do+yPmeAYtN2Q4dVK0OkV7VL2yX/VH2jeZaOClfIAJCadH8tY/yyZO3TEknfHz6aApRPKktIIgBh
W8MmPNCISy3qRXMq8/2qS9JfudEqBxdgz4OCHxGjoDwCDNpjZ1+uG5NRb1e7NS6MRNkeRXMjyFFu
8aO07z8qVtdd5FjPnxZIbr15meoPRjglfmX20oGXuT65RK8gI3DVAJxw29v1ksQN8G029sXKLBSp
ckny2rmpKHmv2enRrRWTf+Iy8gAK1r+tqd6soiKkl3bRJRuNubIcaCXQT7hv5caCgBSTM1LAsgQo
dGtlQfS1luzcICSicFwYSfQ0Io/tOzFn576p62cI9RLURGgE4Dqv+tESI0POUHfGBRomyV+iof9i
KtnoRVBjD65ix0wEzsqS+rOW14+iLsAX/+KQxt2Qw+9beaiA1YmsYjuFnBUhLC0n2VGTx08HgA4D
RB9lWJDnuyTcGnOnmbrRuCRrPTxFnVG+j0nEzupYHeUCu4dIUCOCHURynsEvgmZjZyoslZLscc0D
w5Is+J+K+ml0emTTcoQXvSpe9A9N2C3P9z/h7rT8zyqpDi6b8t9VzMnTlttaCRGPvmpMZ1NFy88G
72Hmko+rH+8b29/6/1kTau3EYzR79d3ZhM0jNFsVZsA2L1ElHc3uNdHz/KVZyuXJjFr13Kth8T5F
JKt2jVZufFoV1h80t8qDt1H4z3/51//9EoGFB+APBca+ZGd2oZTDrpEH6ajP9cvQhoifhYVcq4jV
r9pvhE/dn/dXf+sDM78gsiGBstmjoIl8oZxYJ/h+6Dl+Z0QMRdY2kU+FPGoX+qThGXlH4tT7Vneh
xq+Fingb4B7oIZowW3dAS9ephlnmA5frIvltbPVM3U6qfeTd9vW0X5aoHOFCaUszW7CrQSCIZUlV
2RbB3C56dlJa5k49U63yL2tfQaWGYGX6nI6Nl45GeoJSpvDjJkKsWZrstzDvmmeznKUP95d/6zsL
RmVDVGbFNOB2+WvrhA3sakXANVdOfTMmuSspFaX1yZZfANbX3+4bvEUg48B1xAwnhQNus/gg/0p8
VbpzQJzhsIAdh4Hbsne8tVaXF87F9A7NUNnLIAcfEHhFwI9adPmbLGXlwbJvnTXg3FTdqfvS3tk9
NXAPQ3TvcK2h3Fx/S5r1L1vKl2dJH63PtZGYZ47bkXy7OEn7KwV2Q5SCWAt513bhDNfpEhMseWAX
2vJpiGRzfVdD7dp6Dnxzfqvlv2fgYBfkioZocQnAtPXr/c2/9bWBkDCrx6vEXObOh9YTsqnGzK3m
1WlNt55KnSYD1GE/rbYc+3fOOhjVY6W3X8ceLCcQNVh0gPvujn3barGZ6WYedFI+flHTVXop5FR/
s5ax9hmZl55jRozO9xd66/sCAQdDD7meKG7u9nqGv6PtoyKweIlOyBNLTzTw0bzL5eZZUef+25RJ
/cGh2jcKfy1VtHEouVBHxYdtrUp5H+a9ZBSBlibV72SniSe31vS1XavpSdaixrOT5YTK6OpKOlEy
Y/O1B91v/aKsfXwC16s/VTXS1Pc346bnodhE8kb5k6LC7hOE0HHgs9GSLW3UTkepd3wEJqbEs6l7
eBJgmLdQm0x3TJbI19UOgmw6nMB0QGo2CymEHKcH7+qtk0hVihiMIpjo6G23akmXelLjpgigILcm
l+RLMdmdQUhsJ3LLKwOSRDnYiFs3UFDSCqY1/twDz5W+ikMGV9DUXWrlbADGfXGQU3hBs6k5zwZ8
8o4tmd5YzKEAFkzL0QG5dSyhlhBZO+EEhbntqvNkissSRnLGtkDQMKEAh7M7ahqKpwB0AdcssfHG
4fKasB7caAKoYSIt7uJUWq+VsuY17drlHwYt4b+bW7v6EfYRNS9ZnfIf9w+NOKtbb8Wto3pC80cg
FPavcVzGrZ6GiJ0wYDPR92FO5IuWt/oRl8B1gCXyC7iu8YyMu+zHVbN0NlTACWnQw+zwfuEfDR7B
eqhelZwy1M+HV8VQLEpn4thhbHfsmnVwUFY1kaXJdWCHTVw165MeJc30cFjBvsG0D1mMCB73nP5a
XRZ6mcCYbmcI0GlhVfgIfR7N+u4SDBwOrwntFE40nTomlLbnSVK1jtVCPQc5epUgDWLXto/EQDK4
ULnEXwupLHJAOQgZuI2Aev11fzuvLxT26cBxmrk3lLy29oGAGMiGJFnA8I/1wUFkeT2V6ihHf9RS
W8NTCX7o706yEp6Wvu+60yRVy9H03PWlEk+q6A5Q0aDEIn7kvwKKJgaskEhTFljJkp9yJownt0P9
I+PGKAtqGI3NZWly9dv9xV+7MB40iOnZekxzfLd2rSiJKkIVKL8AGYWeBYo2Os2dXSxPRoF5PwYb
diRrd2uxOA4OFLkyCcLuBS/JsGp15ou3er7+gCpy9SAuGZ/0XGveQ9qW/NE4o3PwmW+sFEw1zXvq
LVSw9q1WSYrMehggxDT1yYEDVMwOMVZQLg4axU6CajMVNO/+7t7wCyIeJVKk+Uwpd3e00jiPi2yF
fg/6i6zxh2K0sue80RrNtQtp+O2+tVsr1Kki/WI5FRO522/ZwBRXhXZBcmlOmo9WPZXw1Z6lL7AQ
TAFMrP1RAevG+qjsiNSZgrgQ/tharICwm8wr5IGi9rL5svZyM516Rujqr4rRtQ8/t8B5BcIbhDJU
nPsq7qqnDJ+oWhlo+Vr5MnqfwVi0KGlDc/ikw2D75eH9BIskk0/AMSLGP7arW2Y7K207L4MwNfPn
tdc0t3DU5WdpduBd+3ZBzfm+xRsXA04FwZgFwQ6wjr0rzJljSNahDCj8gCiu5/ACkxFQBXPJn41x
cN45OUNiB6f0xitJJQkHTEUCb7wfCKFWEYMOX8sAB6R+kdD2/t408fJyf203rcBIo7CTfMQ9qk6B
eWlI0RgNqrmqTrHWjR7sSkdh4o07IHpOYDao9oP62J1IhoVpxTdzBW0/+fBZT9CicKfESNXzqtqx
eu7U5VGKGPaM4QZgT8zVkpjQMN8eFC2O2mQAHhyADjQ+WfGqf4aCrPy5xqHxOa8G0/Af3UuKqWR8
VMTERO++fpuWSxRSgaig/DOl01Drw5le7FF393ovsUIAxWAyjAIkA9tllZGup7FpY6WwEFFX88mF
vyv0YbSCRnRVtfN/WJWg+EceQAQcu2+XLqHVQxxYB6Y0aW9xj4CvVi0Hz8D1FeP/r4vXh7wKar+d
k+wlCQbmNmuCKS/T1zJc81MYjSPvbKEixdQl8x8h1X/l4GZfe0ph1sEoBWgx27XdSziQgLFrTh1Y
szRejChVXqFNn1OXblV2VO6+vmo2EhTiVDLSAbXJzlgykMOpUdwErTn+PdTFQAvhcc1l2CU4eeKm
OQwM709Ho6TK4oxTG6RDU2qgt4zmj6Wj8ne6fyrEj93G8IQmwKMI0BiJuvIbC72tKKegFagqwohj
bUWv1HD/UfO6DGapPiKOuDaHB6ZNAPGYgC3tHchS6dDGZesUxFX0bW5sy5Pk7qNpjLbX58uRnOV1
7PvL3/+KwagLX7Ew9U0pR+U0B0olmWiZhHLthXLaQ662ls77cizAUNdRUzSnqXSmI4r268uAs0Ru
mjEmMXK+H5W2S0aLy6xZuOGF7JZ2+3uvrF+jbHQAn9HeruXm/ODX5FFjlEFoIAjqlb3y6WBoSPE1
jvQWt1bnt7N+ooPn1XFp876tyqMRwy9rYF7JYMD6ajsPBhETQtq1Ir0luSqD7Ul7ZlmSfn3mwTfh
o8Q/HFi8uuc0uwj4fiWCwA33lViIwuQqb8g4aaGupj9XEoMmUahaP1oZNpSDu3F10bHGuy2SJhZH
LL31KhB0azDsC2VF5ipdfR6kj/qwHInR3FqTgN1AN8SFAJq1tTJPbQTZg5UE07xOfmYvCrhIW3qV
8nJ6NEgQvUJQHNx3QJsQr25N5bGRlsxwpkFTzfUrgPn8tCjT0TCvSKY2LgUrIKNEPverhSYW/K9k
C28fjnAawQlMeeU3JtAAsWlJSjGxL6Kw/D6VSQZNRidFSvRu0MK5cpkgU53wYLW3NpY4luY120d3
crex8LuFUTajt0bJMaxOg9pUkHHGujG+pY45/IfDgnQP8Sx+lLLibtUOHa7BMkay+RIRLoBjVeL3
Vdn3B8HJrVXxInC/SasBU+2+4dQuxQIuArGF3EpXFxpw+0diq6unhImk/ydjggxVVP+pz24/ZdiH
MHLoGEMgaKRq4KTRCd3r9tNaFIy73Xde19cNJ+KArSPEg79iP4znyDA5xbBEBeNS66dEs1e/gM3t
0a7Vr73j6WbCWLwJuwhlSiKnNycJfuyigQ0hNEBgugIC+Tciy8lFNYv04BzeWJcinjuBanegoNnF
Cwyzdiv1sSKgWyE0IierlM59UVXNwde6elxZGgzHkLoRNABAED/k3xcvLcPYaKldtnk/Nq5cMxTn
KqNZLb411knkNmAIj4Yfrh45jHLH+F4kqixzd8vMlSw1aYooiCpdCpjVks+SIWlA0triea27b/CM
aQdR5o2F0msCcwSg7kabLKVFkiaoQgV6Oienvq31bxVN5k+8HKkvhYA+D47m9aXjRBLw0ROhKcLz
s93Z2q6ceZ5oUGQztQ/fqazub0mOlt/gb3OWp/v34Hp19ELowEBKRUxLzrg11lSyHptoqgTFLEmV
p6qtXPtTvUiNa/dWnLqJARXFQZZ6/RlhEoAGhfyAISZ4GLZGU0fPTbPo88BZjZDZvbmJ3XzR+0+M
7Gtun84QhYygRB+DIBDbQubOeAn5nYiQ9rSOFYPKWTHSdnCmFb0iJ0W6Z7ba88M7CloGjRxCQLp2
9q6ka5b6JK0WHUzwKT+Zs03+yUGOfLUhQUSoiBb65/v2dseFHjEpHZCxXzBymiq747KilNNJajW/
4VNDTxH9OzvVbD/urYf5DIA7UKmmfYUkEqxGu+dA7upGrm1zeSuZdPncJjA4Mv6fHMRdOxcmFkRu
AOyGuIrS1/4z9WsaZyX0Z2+y3lEv4f05pbqWHxx8Xfjef0UOwoy40FSJxQCFYu/eUPBJc1vFxvIm
tB4zT1PSRmWotY0LN2m4K74zdhYcbI21/BP1al25kNSZ7yOSQy2Ysin8pkSV9amS+2Y+dWWhqRAi
5GEGvqzL2f6slCU3Qi1kdLsCqaSXSTaL5VUH+N+/dSM3xKumosnPdJ/16Ylx+io+y3lYmBcJQJfp
O6tcv0R6jBxFE06kfu6iW1H0PjWtLn7LarsrT04Na50Xya3MTukkb88ykgzLS+k0xZcsi4FIwaml
Hc267LzGr70DK07UT4WLK7Xzw6uq1Emc2/JbM5TdS5jXzkkp8vS8OmlzaotGfRQHD2klcB5cKgcP
R7VzGErBCKxUTMqbNjW6p2i1cRLCNy6wu/ToXFwfC1B0hDu82jSJ9yEPnYnRBGKqvMlZ37tDBOph
7aKj11Ns0O7wwbDHhIsYJIBidreBuhVD6NPO2ltP8Tj2knYOz5PVKadIySRPXYZ/+lQxq/MyIq96
31/cuF5spAiwIEwSNIRb56tJ0wiFXD6/NUZZ+KVURh/FqN+BF9y5eE4IZU0odijciVGTPXaOiyCb
0K8qb44+/WYmNmSstuw2ZfwzKvMSVvejzOZ6WQyYMN1CziFYavZM41I5TGZbSsobYN36uUvLLwv4
+INV3TQiHkteL1WEddu9c6pu6FOzYZalR95tiJT4jL84Imu99ujUxoGJw3zBkwUz2dZKn9fwxdA7
h0SgDKvzWK+d4SK8RX1c64tDpdkbn4oiGloHTLQi2rRfFLDtJlzCUX+bY0f5Nsxr+cKAevIKYiF6
azpNP8/Zkh68xTfWCD0dZkE8ArLaE/BIhtItfdjqbyTFEvwkbfhlnRLEP3MY7x+LwjmLMG9w26Cj
pckK/cZ2P41pURi5tPW3lEaGt0pG5kP9jfJo3Mp+SFPu4IZde0fsiQYcM3kWdZGdt8oKc4pCCjJv
aZhN/hwahWfBFsGc1Ti4dR/NH+/f6OsPKCJimo0iz6Aks4vhkipBVBZG5DdiYQsqiUWr+xdLssVE
gdNZzbsODUeE3PIiO5o/vPZjEMYybgpyiWk2CjPbre0ZWdKnVTHeGJSrYDiSw+9MTwGWAif1NLfR
8klH6dablfGItO/GJovRR4ZdqQAAlt+FWSkdbehZF+uNfuqEvEPYnyzKzi5KRLZbMlP08EelaoKn
ZpwCj4aH2a4UqGlTI5JMtcuKSohF4MH8xZutJXk2us24jP/c/6rXvgZ7DEKTCMNNQCqwNbg4K4Dq
pJfe2H3d7fuy9Ga7OWo/7CGeXA7MiCkAFkbfw9g9B1C665mVmRISFEZQ6tnqd2P912TI/xg9M952
0n9OYpuJJnm5TIrxbKfzfJDwiPO5fQz5Ccw4ckkFS/g+EkNTDMAnkU0w6CZyBuYcmtPnrOKORW7p
2JCX1PCkF0+Dk8Xhz0FRQs21ZBiv/Ps7fn2PAEHSiCHnIq2lVL3d8VVXmzhLsihwmpBhA6hcFfr0
Xf2XWSPOXKeo2urx3BwVWa6XT6Iuki8qlSRF6s5djKjo0CgtkqAyF/MZ4bhuOel1UctuF6vm4o2j
bP6lqYthuPWq9V8gjdF/3l/59VmjlUFhlbE8TDHLvV05tCSylUzA02L0ad66TElPRtlMByf6+spS
SxKlfyYaOXB7jFU6W2GWgxeGbAuK5SmdXukd2a4zwi7TGUe1ghtrwiVSSSUegCVjf2FxVn2TRn0R
wEdTfsu0Uj/ZTnqk2PUrG9keXhYFflJhQFqlXb87NHE3RfoKx32QpPZqqm7D7mVu21IYfRoGJflZ
lbq8+k451WXsSvVcTK9Rs9iTb5dDHJi1PFqeWeiV9hm+QudHRJdEcSF+LHsv7eSm8hfFibQXPI6V
HgyH3doiqs28vrQNROtg+9mLFJaOcnCKIFUG06P5L3kWLD0H1/v6qQfgpMEoA0EheOOrYuXcRMPi
hGVgSaruSYtt+lOYm4wu6kdR59WCKOqB3gLGS8hJareLz4ZwRezLCqugV5zEm8ZY8uxqjA9mBq/8
BFa4K5wpMS/Lw7rdtipMh1LJp5oLWyTnptUIJdrFlNwwDNPJBQw/ngfmCp8fvKSMotBPJV5iTIxl
7l4gTUMebQBzF/RmD9mBNKDIrCvz6T9YIVICLoELhM56u7i8mJNsiWqaqqEyen3XR6Sd9cNzGqxF
eFk6gbynkIJurYxmaCQNjNxBP4Xa87qY6VtOaONT+TlqOl4dP6ISfBqxJgN86BDttm1ekfEanbUO
1qkznzoIE/wxMpG0leKHHxBMwbrBeAbVO4GA266KSkymJXHaBIMyq7/zbbLJHTu1OqXNMiduM8G9
VY6r+mh8K8wycYk6yy8k4W6Fcp+Waly3TZCqGmKr/QJd+xSu38IsLs5OkUsPKlkyeYlBQAuE0uRa
V8XzpG9EJaJsAtnO62cblPZTnGX9acisB9t+v0yxmQL7SceYquF2S2dDGXQmuTGVKPWznOZQCCT6
cMqoDb1LczP7+OjxV2hP86XEVCQjdTt3rlt16kih1gTAk81TVRjluVCkB0Gm/1sVFUKuAJB/Sijb
VRnNoCf56DSBtZgylMUwN+WTuZ4NdTnSdrh2iSyIMiRtMng7mRLcmoI80ZxgemoCaLThJlKr6UOH
ltqBj792iVsru89EyysKpaJuA8ZEDC8xrX72tFRtY5eYLvohGdPfgzmmX/7Dx4K+U/gqPtk+sWus
0lAQ/W6DNbKj12nWa08zx+Ig8r+xgxx3QCzkkYznyTuPaOh9yOSc2QZDnztc5bTxwzhZ/PtrueGm
CEl4tMhoeFP2CXFYAAxoIWgMujDNPJ3p2MBuYLSylEH78B9MgcsBJAtRAkxB2yMBcDFicG1tgmh0
os95u8ovixK/i5ZkPHiybi6KmgJwWIG93ZdyE8p2RtlbTWAvMtTSHRON8FnY3pLQX7i/qFtfiSwU
vwtaRsC3t4sijOm1sUhbVEsjyStqtTyrkfbpPxihEimqCXRf9xFsIZuD2cVlGygis++LdXL7RTm6
TFdxMgeBNhfXld4aRcidP29HDa7AYeTAcVNfmtqEP2ipW0glyuYlKsojuoxbX4m5UAT0iGIRQdml
gFZCVcsZFlaVhHNKHLgM0rmUkv4yIOwyHJyJWx8K5CBoNAd8PQW77YfSkCFGX3ZtkQbX6qckkku3
NcajsfPba/p/K3tsWOgwmtamWht0SdL6lPlLr0mHiLnM6OfjZ4IOgpinpU8OBmC7HmYQ+5XCZBu0
UjK+IGiie1E3h6f/YEVokol2PLpouzMRqWjYzgi2B/XQpH6rLH8rMDoc+KBbn4YUkEE0YKtUBMWm
/qunm7TNJEVT1gVwa+l+NPXTU7wYjwfpBM+8fHwcEIJX2F/DCW1nsKsuADBh/6loo+G86HPeqk//
YcsYgBUzbrzl+6RW6iMYN8IC3q2sXVfXyWbZhGS3RE3tPxgCVvtrpoxmyG7besfoGehK2DYU1XxS
A8sdElqaD1sByMGoIoOKMqXa3TnLB2NmCN/oglxPtVNYd4vXWUAx/oMVPCheQBQv97DlfAQbbbRm
F6z5qHhpmki+Vg+PeziCEUHOI7BB17iSaEzNelUNpgaqqvygJon8N5Nw2sdo7bMXWL/Sv+6vSsRT
mySdshLrEWRfDNWSuW0Ptl2OlTXbgLFXBL2H5yruG+nzFC9IeYfTUjVvJUy/5jmxJhtpAr3vo4dD
dCqHVIIh2yAFATq9/QFTwZbP+lgHWdtRoo2jSPlZ5whqeEyHSX+YhjocecDrV4SsB4s2f3Bm9gGF
7qSyXCw614wIZvDKUtKLMziG9UkzUGN1UdwsjsrB1zZJGYVuM/Uzai57ByIPDIqmwOSCCE3K2Hfk
vDF/R01sjL5Ieitpf9VZGh0UMcTt2n7brU3xm/7ltKJuGmdqvn3QwyfwPqM45ptx0f+xZMSg94/R
tX8U7gRXL3TgZMDaW1O2vXa6BIlswMSW5M8tKOq8ieqDB/LWJnJU4bYQikvs5tZKAjftKHfNECD5
/rXQuwHyqvT9sKovQ1odBbe3do+xR2IzhfFjcuStsapS1oyS7hBobdK9Rvb6HWSzECMMj/jvrywJ
78WJZgaBthZPzNaSpFH5q/u5D+yqlvw0t0oGkrTOTdalffQ74bd4kUFL64QzV7MXxdJUiSlFYxCW
XeRmKbKOKUoMB1ZuLIgoEAA4MCuBnt45ZHjORyVRyzHo4CNR3Qg64TkLi9LPjDx6NGRnRQK0QkIq
pDj243t6XxvNZKsjICQTJYQeKsTGg15dqb1GLal13T/oV/7yF6IedBzZiPAfu1NB3GS0XaFPgWpP
PAMDUMPSW8zZbJ/LlX6WXy5dU3q06savyB9qw0Egcr21BKJUxHFegJrJxLdnBXrC/xFEBiZi56eR
UovXITv7NK3GEd/CVeZKhZiDyaAed5u+6y6wAty0xs1UaKB8i8VTiLPITuz0bEuNHqh5a33PtTB5
tPtJwwzfzJtEaQr5gd1dsCOklfuitYLBZjbiiQ5QZDwpXJrYl0Zp6U/3P+eV3wLPgLIBJV6SPZke
6HY752kYs6ivbIabR9nrY8V0ZfXQO15/NEGORROeGTnu3j5tkbTB6B0tXZGKY7Tcb22o2zyr7+wS
sbisOcLbi+u18fsqabIglgY3LZqt4uf8y+/XSmopfbZogRqquh9XQJ6gX23PCPvJ6NI0KnywCf1k
isCwTqpHb8HVuUEHChobkTcJL7PXizRjMBzFYK2B1OttdLanFhOd1vX5O9pcreHGRTGk/hqXUnq+
/zmvbiemAY2ATaH2TBqlbVeuK/EU/x97X7IcOY4t+ytltWddzsO1270AGWSMikGzNjQpU8mZAAkS
HL7+OdXVtzMYMsXTW79NVco0IACCwDl+/LjLIVVu0MnAGNTgtVjxHRbDJQ9vqug9XLuG7RoxPJMX
TOI6v3I8XCw9OrJwWUwUCERTABHOP0BVSz3a5mRjP8CNEPgw5NFOTlLwxxi73ss0rfiZ12n7FEJk
OiJRZDrXUOqLvYZPMDVhgso3SXbMu6b0RI8FZJOMPUPv+W0vxWIHPC16NAvjmlj0ZYV06j8DIAOm
ApLxCz4arXUcR6Fq7hG0CWsZjkKySFaZDieKlaaWS524e6A8qQvoNva5CGSHJ9XOrBWwiit4kZVX
MpvP1h9FSnT5ohCBI2S+AbLBAspbm3s94gMk5vMCNh3DHePVQqemQXiovHEn8hWaf7uYg8UApxEh
l4JtD1Pa80c/gtbWQWXQ3JuOYrsikUMiS1EdJHXTXpnlZ8/4g8KMkxkn5ZxhzKHZAn3u2NqLslcJ
uEYgxjUm7qEs1E9fv1GXDmWYFoITbCgwKSF0PNvRTYe++yrqLOynRkheO4ruPc0rIHGFVIzHDmyV
gVhjm++HLkv6SSkjzPyGNu2Jp4XZB1qmxtdEgi+ObThHouKDKgluf9xN0xH02wknyqjhFY3tfSfX
+g0Vhdj1MFK7+3run4wCFsVE/IHo0ATInI9iJhGDfXLr7K2u7WG3VHL6IgxzIF8P88nTxNuDJgwk
QEgO5rVGk8ZWO0qFDTG1IiOmOgynzlA6X0HJ+cqMLgLoCTUD/Qz1iak2OxfFtlJ9tFoh2/vcbsS9
MOJwIxQBuw8rl4msh+3D11P7ZAURrIA2APQRpB99FkKUEq1UsDrtvWmFOQg+efao2s21pvfPFvDD
x2KCUgF4z2KyVnAtcuzM2WdF2S5Cu21dhVoFii7yNQrzZxPCg0KoAEGlKUA53xKGEVmRVeXOnvfV
4HUNYy5QjfHK+/3ZKBOjBpECVg35zvkocV33fQvh473RgN/WAEDxUigcL7/9cCD1D8roZA8JqZLZ
WdkrcQnTjiw6QBDOCEratUTWwmu+zp/MBREkdgH224TdzuZiomaUKDbCftZpudsmVrbKcEJeo8Fe
3Px4Tz8KORNzfioWnC+ZnXaKVaBt8qAXdjt6Aw6t8V7JeAlJ6KaXbNCFwW/3ED0wxa24KkcLyE/A
1DTvbZ0fUalW+xMao2DWA92zOnehS4kOayz+IKXEwDH3nMjUyEmFPkXHA6XXwb+ztpSWeQhO1c6G
rgcMgGSrhKVAYhjFfW3L4aHB2ZKgqdJsZOhkdUi1qCGG/I2iK6veUaseAPxHUX4a+8QAH1QSDUsJ
LBhCsGurUeMbVofwkNIiKdFJhp4th2Sqkf7oMvSQnZLUaOiyVqlqLHREr92mR95iEVmBSPpzV8vJ
iLxEGcyNpCeKtU+cnFYrSAw1oSe3HbKHUh0cuFaMfISQ1QgghkiAobPai0Qj6W9KA77l+zc3HkIj
FIGhJQSoAKnbLI0XWg0TUkiT7lW1aPyGw2e4iLRrYejFxoOSFdjr4HDgaL3M1AQCDTtjg71vEWZ4
plZEKEuAkPD1XC5O1GkUKG4gIZvCoHnAxyVJUeE5bu9t2qYHE8RXUohI3+Ra3y/CLudPX493OSvs
bQh0Wch5sYjzy8LRK4fiu8o+bRPqVyqKH5D/Mb49K5BLcemDODn1TM0FUwy4IsvD0Kn7OrJqj1op
82H5Lm0M1ksrQ62uVX0vVxHlVwPMYTRPgP0wR0CKVJZas+baHkxe/YBOCicmMcxQH6JQkyIit2gN
/nodp2PnLEcC9Ae0EXjVhBojvDk/LwbuNCxDz8ler4vC8gyLVe96N8QsMEsc8kFlSL3hg77Tm1cA
zw/gaDY0OkQAI8M4dOrQnN0hXV1P3Q2Osy943w43rHfyH5lVZk8QIMsi38rU9gXEVVhl5Fkf9cAK
Hc691gnbd9YUXFo5OUjIRDNzCepgqIjAzU6D1dE9ZAy4GkCRtR69JNGt0u2qvmHPmlVEgCTadDBc
ltVtsqCQU669NjFoc+uEpvkrVIX1WIlWg2bMAKyLyKkwXwWHN4r/9cJ/3Maz6UO9ZSL06Tb0Tuc1
NQVKPy1aY/V9PxaMVKMS7VOnM3SSDo7xponhobSFN4Ch8aOmgj/rtcmu3Rbzhz8pZCNynHpSwYjS
ZzdfHWsVWDjU2UtplgRdUys1WvvVKHOHJsuuoLAXN5ONeAvC2BPRAJp6cx2gsNOaktfc2TsRDPY6
pGZET6MXsy90UkpVUJbqMbJx1Xy9zhcHhQ3OIvQLwQ2BgqB5McfaKmQjS9JDl9D2CWpOOUHFSn34
epSL0GsaBW1q0O+baklzEQajgiCmyMr0wIWUBVahyFtov2Y+1J2v5VcXZwSIxBgI8ubApaYi2fkb
C4dFXsTtCM3h3AFjyOyf+yyy3FCyF00r4ivnw+XEgAxNus64QVQAjLPRorjsacRYdKg7wVyI58Jk
JWfajVK03247gZYaiA3QhsekJtmO2cT6HkgIeEqHtKfwN6jqwhd5d03T8nI/YBYAygBOoLyIrPF8
FAk61VQtK9xRdZi7iDviFU0j50rk+smyTRkTLg+Q3qHUPkN+q9iiVtbFGZYt0yKPUYe92OOIpvOU
l7Hsfb37Lg5xdOrjDsSMLNSBIOZ/PicjTDqz6HDvykY0QraFwXmrkn7UTGykVNAADoTXsLVPJog7
CqzNiZI89RWcD9nirDDHrMkOcHhlq9Bo0LY8NFKOt6sJxfPX8/vkmTmY23QRY1C0k50PFlt9pMsR
Kw4S5dHOQQHyLtULuvj+KCg+qLh/0eVysYrASGKpkaziMCojHOIKSVpIVKdXntVnc5mcR4BN4rVC
I9lsLhCDKVmZFQe1tUMf1szmawQhhJfvzmWSzQQ9cyo2g7k9G0VyWBalRogVYzpsNJnqkEhU15qd
Lo90jAKxQ0h0gb+DKu35XEZLHlXKy/JAc20MChiaL5whG30+iGalS2pPKtSIN01VmNccoC63vDZR
knEgISOZvIzPhw47haVMjosDVSzRndS6MNMb2EKr/aFGKlneDSpr30wWGum3i/kfrBtIMhkwzADC
NduNnOVcSTtOD3lsdrZLGTqSLTRSfv8VA9MfQDmClol7PxfUzxNIJI12RA+hGEuUONAkZBQNC5zc
tMi3twva/HB/4eYCNj+PArW0oFZcNfRQsrH1gY6YB5o29ErEd4mTwoEMYhTYl8h4EPHM9kvCU62V
pJweRJp1S2jsZn5sSWGAXCxZqB0zvaKAJSOEsGy3B7l4IexOvylx5gVfz/fyDkWNFq86yKmTeP98
9wzA4IFTWvTAQKcMuqo0SQGh04Um1aGnZLCQ+Hq8y5d+0kzBI5yEwwAQz3ZrEelGz+qUHapaUA++
e8cS/Kb/h0khp50qOegzvrAgKdVcz+2iZQeYQUfuqDmpWzph7GZqyBbFKPPl15P65BVEgw2IblMb
ogww9/wVRE4x1kNtsQPeFM3F7aQtEhi7+E4Ofz97BLIAi8bo9etBP1lJhAcT5DnZZAPEOx8Ux3Y4
sNKoDn2oOm6oGrnhqggt7StP7JMdAmQLCDb0Byal8dnkFDQD9sYgVwfalPKvxCzpqcjM8oGjiWOh
suTbrowwSYekA65SNL7IiJLP52WrdWdonc0OcGrV1lPZ1M+73vbAJ7wSql6UBjASjhXAkTi9ELDO
0q66rmB5GGFmQGG0BY/ySrhIQ2DMXamZgxb1vJDvzaFBu4eImxV2LX36+hl+snEAJk8SHVAt03E9
nc+VQ/pGjGPKDzjiqLbAcQ0dMU2BJsnaoQqrViaQqlMJkbFryt7KZdiCzly0GOHumCLAeZU8htoQ
lFdb45BX4EpZuJ8MVtYEPAEWrUetrpKVw+AJto1RxK5/MasfrUDuipTfltYIx3WSUXM0fykmp9UG
XfiQ22h6teKTnbVcrr5eqPkmRI0dWwHPCC0d5pQ7nS9U28F1FzpZ+UFYJffEmK0jKTxAIu0Rtinf
xYmmwaCeDBBnStOgL3I+mKrQVrHGtDzElCvo6suhsNPL381eMMqkWYJhcOoiVZpNiedMbYqyqQ/o
UDFdw5CcAFvt3nAYdcEHbK5cOfPNPg2H1isk2EgsUKObVvi3AgnTYVpo2wM/JEyygkbHFZM7QlnA
TFy4nd3nAR86e1HXZuSqQxVfOUXmpxWGn/TPpqZQJL9Asc+HF6JSoAjLmkMswhBwK7x+61AW/tfb
5HIUvMfYHwj1TORo8056k0sMfrxRe0CLm72r4JNeLPui6q4FyB9lkd8hC6ho4e6eeE1TSdWchwkm
z6XSadvuANwGTElVS3s74FChWFuwHC793B7TZ92QKuUY12orRo81plHnMMVpVMjFyC2vAC2oneXm
LEruUJeWxwCW7mnv2qKrDPg3ydAkAjCepqTNTHsMIshdvGWWXNwlkLiQSFHHKbpp7ch5GmBHAYdr
WbrXTG6m34yJMNmJeIGzAtJWE0R7/uy0DC73fVX2B+pIL6rQ4yCmqXnlDZ8L8KNuB8UZnIKg7GAo
vOazUapItYuEDYBMhaIs6t6AsnoFv7fBGyVo9LlQ+gFcJfWNUy/gohuVh1zD2x+kRmRzH73MqUmq
Gigf6e2YSx4KTVr3zcxo4tdgJ+O1RWEXIMos2WOV3QGNG9lBODZi7UKxbqSiReH+Yx//14/+v6N3
iiQAPrMl/+f/4OsfFLIjSRQ3sy//uUuAZnH6q/mf6df+98fOf+mfe/Ze3jb1+3uze2Xznzz7Rfz9
v8f3XpvXsy8WJdT/hmP7Xg+ndw6ZzI9B8Emnn/y//eYf7x9/5W5g7//48wdtcXThr0UJLf/8+1ur
n//4E/jmb6/09Pf//ubNa4HfO7zmr+3Fz7+/8ga/qul/gWWLas4HvITA588/uvd/fUf5C8j+RyIJ
bwDQoP78o6R1E//jT/svHOWIbMGdRrICaO/PPzhtp++ofwGrBfIxOYkgcMMP/PnvaZ89oP88sD/K
FllUUjYcfxe78z8HAtJKNGACiUIAPqHIF3i1UKsQwmHWsAW3o/HAt+Ek1m0UUJQELgEMFjFMQ6ty
Aq+139bn7w/y+8DTjjsf2MDQE50aIdMlVVBm0eBkSldv7XjMiDBTE5bDarlUeukaK/H8dJ3miKEQ
/6DQAAeYC/a+yKGO3HZlvaWhk7tZI0y/N8zkyoRmYkMfw4BbCXEmsHZwzM4Vk5OIRy1YOe3WNiVO
5NqOQcU18nv0f4l1k8idb2S5okJerAfQp6ZVRnpTj3PQg53uNeljZdHp3DS9Ua3qQBrVEFY9CoUo
kTpa6p5BysiaxIaSn8zJ0Jant1Dcb4bhXhEDf8xE1f0USSw9WxKEro2xcgyS9Km4EbVEASf18XBK
C1W919uuem4ixdpEcf9m8FQ+gjHfearoWxB9QrkqSagV/YszKtL3wNyPRZqCBgTmyIvR0TWLHFWF
F6rSyc0266zWdzp4FIRtf43xOp25s82Fgi9eEPRRTCyBaUf8FjSYqQzWTGfzrTHGD6LytPYGBEAW
aGZ4zRHzgzZyMdZEGP5QjsMbeT4WbyPUO1nIt+GARuFBdtWo8KpQ81PYSrc/otRnqoHOBI6KReIO
Ru23okHQIkN8Df1SNWCk10xOV0lF3yNJX8SdDSBmr/GedOqNwR2o3g9uDIl4o3iwwctsq4JAwcjt
tK1SH0SylhuX8RN0aEksv+jJYyrWnLp56Upj5MaWvIgydQG+JzTDWl8SKUnHQIkZdt8jD/cpHY5o
7ERL0DZFC0WfHgfzPWwehjHddMkJh5KfK+sQLXdMuSmswe1MX7Mh2yg6/PMV5mR7m6nLsj3VME/6
+pD4QEguFhdp/gQaIs2fMzdB7gOtnyt8S+NECfClb9ql7KdZ+Z5kdABPSEm2apzmfuFENACxJ75T
suwmgRaub4Sx5BWwX9nQGhKaRSgTpWmfUAX1hf6Oy7p2cyAlXiHK+phyOTmEKcxxQG/c9FKSL5pY
01yF9/Cs6ZSfOTOaVQZFzo1DhbUzdV5NVQ/Fq2F/fatlJltlfdLhKcE3TS1ZfCXQ+MgVLtZikqOe
ZDSm1o3zjQY3TZmlrdlsDW5rHmyCEx9n0bAe2Wi4eqmJX07X4/i2ckFSUWhPES/VVan1MlxdHFjM
hGZFEuhAewY4V66EEBEuO9AOLo20dUMcNMs+5PjLUNBb6DoK518/zFm97F/vPgiN6M+AttzE3D6f
gNTGxiRY12yLodPdtIE3EY8cM2jYoC+43ZVBbg/ZBkF9T5jSPlqpek0K8ZNbB/QQHNPgpoNWN++v
h/eUkDM1a7eSDR5U6EjpRspGI7CN8JqYzKdD4VqFApiK+HN+HZR6XFV8bNutU8FaqNcHZVGomfwc
o8RzbWU/GwsyY0jKoO4yWUyer6ysNDY34Pq4zZnc3BSQ+/WACGrHTjTdBouhkSwebdfq6mwbKzJb
VGrNfQPGKEughuB4ttT01SblUPos1Ctlw48c6XzjQk0QtyL0DPBfBKLnny6yKNry0fa6jepQXXBg
rsQw5Rh8Fs5sF+LxrWdFtu2iu/MprBLN07o0XBpl1/mlMpqBmXfjEqgjOjFGIaPXZVDdr7fmZRQE
aO8jXUCyCfrDLHOGL1YMtprGtrRvABOVNRwPsj5fm2NdBtYQZ6uUj+ZWQQH0ysjTkzlbG6An6JAD
dwkhAySbZ9l0FclKa8GgaQOvZnthDRnzIpQVvpUJ4c0D0AYONYIgcJcQo0xJ9m/3IRMOE1Wf6ptC
rntfLmC4l06isV+v4sWtC0AA/X7IlhHZ4bie4VJmBHe5fBDjphiUQGN1vWxHGUCEYsEzEh7OH6P9
/1wDuQaez3/9O6i/yDV2rzWPX/P8jxXPX8uf/DztwK/+nXZYyl+wsQZ9Gnn+pP+ErfV32mHKf0Fv
CiyzqWUMOx8P6u+0Q9H/gjgSOJw4nwG7AEf637xD/2vKHgEXO+hYQt0Vacy/P+Lf4f6/MsHP847z
vYJXDD7KCqqqQJ4xFiCW8x3ZQUqy6OSkONW9XLtKpZBRtm9FZ2oE8kt28NsC/T3678nG+fv9r9FQ
aZ88OCCpjaaM89HMNOr6XGLFCX3QmV8cYYu177SUUK3ZUci3EqD+1yROPxkTJz9ahrHEyHDm/R9F
GsZqW/TZSQzWvk8c3K5NHzCeLGR0KgaJmm0S55uydNOyflTfkUwCgb5YVmEKp6VKnp/U0RiXorFX
Te88NpK9yRNTWXy9qrhazk4vrKuKOivKAhoQBdSd5lxFxPmlneayeQLBU/i24WmJZ2c/5Z4oPTxH
0p8JmOpl+dRGt0oKoteN3ey1cmlAPCl05chTG3dUXp2RpKHXxj/t6KdN7/vqMQYSJlaN+KXpKztd
tI3XxH6e3ul8b8abHObUxiIRrhXDBiSw+fMIBZsyQkRbu+pdW6947Onb9EjjxaD9HOidLm7jEj0r
+9F6hrbiyALbDkLjpMHUVz3K+sk2UsIVCFqrKogtx0aWgiz2WmuZBL26lCL07IBhqJ3scKUF1lpD
fR4astTaOw/jqxl7hdG4uC+SZ/0xe1OZm0mH0fiRS8UuMZkLt7yKHjr4ruvFuy0/D/atYb9WqGsO
UAss2VGt3sBD9ziFDJr6LsIXeABDFo1Erc+1laAlSXFka9VTOB7D0uMQke3A5WwFZgxoaXiy0pwo
2qOUbOp+bZojbkpGHGUjszVsg/mhTFw1hP26SyMYMDk+9kLEvDrb6PCH6Z5bCTJDQSR5sKsE2erK
Nvlsl+Bmm9oCPziGs/sfCl11VCACPXVJUbmmCZdTnQ+hN0CXGhsh1H2bJ9q27CowEKTqjja6uPIZ
Lo4bvAxTOR3EXTC1LgDWwWpAhxpM/dTYr83QxG7TcUgrsc4hAEbUK/HYZ6OBUYFjDR32eAm18+PG
kNSmpaCKnPLWuQ9jFhPLbMGvFum2r+Nr2nIXBw24Ixag44nDoeFAnR1uYWcJqdX6/K5H3EuAeHp6
Y91bLFw1XbExneR+qMtr2OoH2/k/gcsUIwFKRKFhsmVAk9sEj/0eUgxhVMqTquBdPRjPjbWMC2Hf
Ow1yrMTOqoWCgInUsQnZZBSKweTFXmbxXVKIo9mVNuGtra2KJqMLVHFQpkhPX2+6jwLw2ecDfIbO
TRU7DnR9oD7nny9RDfQgqJFzW7Kd1QZ42pbmNrAtUT0HWV1CdHk5ZEvF71dyt2Chh1pSzBbSe4ZN
6ICoSQTobbfNMpXc1C929UZZVytjbQHtJi24qpXr7MwWc3Txg3VN8HtK51WCKK5JCSAYaW36MkkB
BstE+ilt+ZouDUbMG/4W3cZrdVO/5OvIj4NwUS1U8JclolpESb3wZDx/vRofB/HlaoBNi9AMhP/5
BRgxlPKGKnNu7ftucLUfSL1SlVC8AjXwPjf8ZW3ofd4Q9ZBvsBB9QUIZfud+5ZCWkvoBegpS5Va3
bNdt0nf6hnlYjABK+PpzfjSdfvU5Z/BQHckdoI3YuU1XbKsPBOyMeFX7dEOX0rLEMfpLwdo+waHP
D4/iSdmX22HdLizIst1kaoBaebiLV84SJQj1pK20qdHTT+jSaRc096TKy2OPxd6YbVPdtfv7JvZg
htRVpG+IwV3cYMImGTAYYi2tTbjqDsqxPw0SaSzCALtUXg9ULfaqNsih9D7u9X4zGj4Pdw49DNBe
os9NcyorV6uJ/pTfhIT6+pIF6ZHt6F7NXHpb79LgWuT9EVrP1w0gMRqbgHFO7XLnuz1D60URxsK+
TR7ktbJXVuM+3fIbyOATYyk96g+cFMe2wm4lWUainhgNGbkrHB/KuGnjdi9FvwBiZFOX96u6O9R1
AKXAUnFr7uL38jpokZ4kPnLluFqUzLM7N2m9IUXq7IaMtNBe0RdK7PJtuoH4bvmCe8eyF1K8rhhe
Oj9/qW6ldbuyH9MX81HZiZvClw64eLSKpEeUjwqbdDg8bluZGPqtI1ax4eF9qOhS0z2J+lKK1mAI
tsNtcyE3pIjJNb3iD52sy1VE1ILeIsgLzVuiB7i4qAVinttwF+6Sh3atreL70GVevq1iV+4XUFmj
FD7dLlrUnIIUO3PV+vmm3CRB5TlHuuoXqq/7kLtRHwGd5zu6/PoFQUEJT/L3zwj0AukcEkaQzxwV
DsvnT5rptK/GsBqOuR0kRUCVdeoQtMSaeB+jXMX5v8lYSLizKKJVFK1ZssqtoymOabmSnTX6Kjh7
1p17u1nDG9WKdsbgypo3hEtYJVQ/mO1HgoA41Pwa9nHoSTXRjmVDapmoCtF/ZhVxXtEC80s1Fy29
j4Ynu95DoBDfB8CYDySN3aFz7XZhWG4HoUQFDrFeot7CApJX3tCtaXqDYkKde2ES5LGfRMvGKhHb
xC56Xomj7XO6FvI9GLjukN6M2Y5VQZxOhyyivyS1CJwPGz1xW8vx1PLe1G4cx8OLKUAqt/2qCQB4
piebk/YNVXDNvM3aDewEaXYUUmAObwNiRbNELwmY6GZJKktbZC3iEMMhuY4p4sPoFIQCgDZd6oYF
kXBGQvAMW7SMM9DJIfJsR8TwTOgOdLFCamtb9LARPIh2B/UrX9gPiXWnlj0pUqxW981QBg1IJjAs
vOog2SKFmr3qYaFycxxj+VTqTU26Pl2F5qDBPkDl7lhZV26OeSjzrw5kiG0hG8SlPw8u5CLVTZpk
9QkAzU9eI3TTsiwlcmWhr4FdhYrO4RCoEYGLNHWgqFN6OBESz3c3qiQmB+8kuk3NoiKtUoH/X5Y/
UEqY4vx1nOqym1irUghtG1WVBz6Hp49RvXSYta6pFl5Z7Hl1d6IOIZdCoorQCqXzOYUPjpd6Aicw
+aTY4WPdxYaPwBEYK0witBZU2SgMGg2XqlQcYUt1k1TW0TBpgWxEPlqDfs3RYh7r4eMgrIFwE6Iu
MMUu2sJVu48KWR1PYd0F+ti6sd41xKwqfyrWeCP8HslE97pyL5/ji9NjQZ0RnTpTQzgI+HMyap9o
jYW2IPnUJowv5IzLrlAi7vYMO+/rE+5yhlPJfnIVQPUTqoaz7S1FuR5HtGhPTQX/Wxoumh41SdRx
YmSWL5qWml6mXHM4Rqg8P1bRWACBCGxyrCoA0dnG62uVaTVj6inL1tR24dkU6z+dHJbD8CbNXT1d
ts6NFb2WhSCacFBCwaEg38Aew3AywuizUd3pzSlkD6V86PtN2d8O7GHgb1WDXdLfxvm2a94Sc6M3
W0TLWbnJxqU9LMtqN4xLsCIUHSWaGEkc1FL0wn1CK09TCDddWdUyg2O7zpHh2fsRHIJxWaekZ0cr
wVt/KNudYS4L+VmucIDDMqkal/qwy6RfFDkHFJhcriYklHwLV6/+ZEan1jlZ9KGykAktLXwQey9F
vqr9yOmDMSxof8Mjr4NKdekK65jLK8fY1Gg4LH85Vop4YGs6e9vCpAtPygM5EUTka5z8o7RwpEc7
vVfHGzU+IcO2TC/EnBKsorRW9XeoexjiVaE3pXZMqrsc6a3ZrFMliDvmiWGVYq3glCFDBk/aJqiO
sQLMHjv0NGM3UL/9EVOI/ZavioI1NV7gPOc6EWFmkCtuzAnlIGUi2VnWU2/iioHmp6+QP5vWnWjv
Yvxokplurd1CVqu3H1rHV7SFqi2BUSQhEufprOZsoaHuZVxhMV3c2pNTF8rd9gf6ivfp/FyrkrKL
LAM97XES5UjYTVTTmN2QkmqMDIZUu5A+vcYJvoimwfeAOQdoAjhIAfrOYwV4g0/t3rJ2Gs2fpQDx
Bsqx40KuIPlON1n1i0s3oIfpKHC10VFr1pG2DstACXd69dAUPg4U3j9Ltp9bu6LfwQcsgaZ3Zhxt
pALGcVBeICCk64QBT0DQWK+7HKVGUpvrAW00eooaBFZ2WFfwt3A8sVatbUkK7R5R3XgAm8p0jo5o
F3JMpuJm5AvNV9HMKbncXo+iJExel/K657AT8XVj0eQL+jM0AxlrJ6+do8h2N6NG6m4fp090MIiR
16RKoJPQbkf9yCzYANYPlraOhJvU+1zzrR4W9VeEoiEhcHF0gMM+yapPZSUgfrOcxeYVuAylpp4S
bY0KL6IFsc1XxiFc5G73SwhCd6Mg9RNEiRXU2QaIZaBDzCQiPMrjuqcVQfFSc3trx+Jtrr9NX0Rp
QpLiAUWpQnjwUhmZp8K0tXcdROy3ww0d16m1i8vdngJry1y5LRE16ysdd7M2vPeiWWTaExT4iEXx
P9Q1VoXCfDTFOfmLk7zC68MB5gP+LQ2G5DYGebtfSm/soPCdJXnwUYyEV5oP4XAvWjg/RxVRh9dI
P2pMIFHa6WMgmXu4uWqIA2SlcIsOB0K9H4ZXGxUvKiNhOkkJ+rDbrfBo5YbNSZaA2VFXatelDQ31
3osMAoJZbQYxnLqjO27QRdi+KaihplJGjPpOdoZpyQbkg222lHEN1DsVyXWKHD4hIPxVWU9Myxse
lG2r7iotUDtiyjd6cqpfOy9SDh0amceW2NIuN3USVXsjhD145yUiMOqfGs62eKe2/TJp4KnRGduy
PnDjQYnCZRYhHWf7qlm8GlnsGu0b7Y1t2ySrWMMf7CvC+jfUUgvrXTZjUqEDkI8x5DiCsuZkrHyr
+YHGR6sIca77mkWnVCisg2FUF2aNMzMbiKTfFWwdDqs+81gLXK9tD5E2wD/8jeU/De1OJbXwpD4w
MtS+ETMv0wFKwrgLEOb71Cb3eJhB+fKgvknMh+pbEfqy7KUn6b6VPeUnuAc2kpfKB5/Moa6TgZ22
y+IA94E4Njf9iBTYhxQGmKlumgfxakj90AqonBBaLKpsPeQeu2+yDWBVH41B46IHSY0RLVrJHrrI
gs41IrfEW893SbuILd9cOh5f4HyIn7OI0Jdo4/j0JnuVDtBKLBQiTv0CLllLEE34vgWWaq4s4C6n
+AWGG71E5GV1m6T4dIOOu8xNVmyTPupEDt3hWOue/lheUWmaFSen0Mb6qE5qUzcDMugZTkQRyxeZ
U6qnFPYxC5HAkqEHnxoJYkygjp14rQJBYLlU8YIC14ryFm59ziY3AewklXkT68o9l6wtl7Mrd8ZF
LAz8EBTnD5432Etz/RuUjYsESnT9KY3z1o0MlXpZKZLgm/EWeNwgnoKJA9sHCELMbiatScLKTgf5
lMI/hzCjfZBj+aDLAkn++NrI46FLnStnJnxo52cmsEqAluBjYXicndP3fytIgiEkqWk6KKcC1NLR
lS2vkJcAopIRJ4FflR7w715DH8myVG9SKYixT8eHHGcsUHi2st+VxHvD8cOaCbJooceknKKUuj3o
T1Xl9uImMXBmbIb4vTUPY/euFE8W38j5m2gPaB2k6UMpfo22j9K4SN3/w96ZNTduLdn6r9zod5zA
PLwCBEcNFClRUr0grKoS5nnGr78f5HO6RaquGL7P7aiwHWW5MO2dO3PlWithghiTXQo2nYY4WrSa
Q84pgcLbRslQ+kUULLPRqUa4nG5OJhVtw2rDbJIB1lTrJKHDjukRMo+M81gEydYEVl5CyljLOwCN
NYnIQ+1STDrghQugq5W0HJ3S7Za169+ZD96P/N17it+Ll9zVFvmOPgo/R9doWbq6273Gz+mb9Fru
pI38Y3wQ+Ke27z0nhEIk0kax+3zBr8xfT9Iyng6dsB6Z72TcDP1DtjKVdZG+dfHPMb0d5B3cZaG7
FaP7pt8IdYZXMydNse60Y1TeiPkLvm/lDRt8kpdhuZXinQWI42+ScJ0pSytewc3gwM6QsncOf+8O
4mP5Ghd2+joCc+eOAd4pEdkIgXYy2MZr+Pb9gqXQ/bp4YL/QsJ8RkK/VyNhAZDSTdjoE0kIp14O+
xjtRVZfSsPQsl6SS31f1hRxuaMHZjOhmYas/LOzKVLcrHjPjrc3vwOLN6bYhsR5tVVp1oV0EboA9
e2j7lG+R7RdOfUhehZcidfK72iG5BiFIbP3YeG4vLaLUle+94/iiwykcl3luaw/qS3eS3oNDdkpZ
DQ/+TbHmhrblbbCM+QOsHwmzolBo33j37dJwucdNdir+0k7dKl/GmS1oTnwk3L9rlQ3TClRZ0heh
tGgLO+QG18G9sU4KW/wLMYGx1jdFZVfSI0ZNy2Ib/MDWLlHtxK03zTtIIAenZNev2m3Mrd0qt5pr
OYKbruKVvqiX/o1uc5g44hLJX2wLf0UANGyoyFF+gLWIR+/GexR78A5QH/GXvPFXERhPBInMLm/z
bX+nrLu1/qsmWrv5Un6Tn6MdFiDaA2oM9bGEb/XCnsoKN5oWcez241YDQ5XcKVuL9Ky6X4XxMHab
UTkGxbTShhsrWEa1w3/DHmQ+FDLbOIiv2XN8q7+2vd3ySW7Tp7K0+WUULr+QeunCmhF6g+RIjV3r
ThA7Ze70XK5fW/WuE3Zmd5v3ImjdSz1uEQoYxPe3bm2szNRpJlB7tw9WcE66Bzhw0lP/S/vd3coN
XQy74k8y7ZQeZeyCIAndutKdxHe8blnEq1pbyc1dnNyK5tJQF/xwHjuZage/A+Twpa1HzhAtzHEh
tktP23rWoop2irTUpKWnbCRpaebboH+IgVj9td6+qyH51FGhRdytw3JVq7eYQCr1fU9pErmMfeY3
W8M2i1WeL5qeUGfD+4o9B2CbJmJP14L2HZ3IK7X/VwgEL9S504MgjRFc4qXYR9WqFM1WOh2wwmtt
o2eHewwXtOOOfgcavG0TH6TqRpfbfZYzszGVFwJ/Oaj2gXiV+MqJ/QWR4nbmaVn48sn01y61EpVS
DRj8BNJBerEya3RFDeuiIqetMZhXzilafV9CDcQZMgNmbtDK+4JGMKpT6WKpmA7DIl2X2/ZuuOlP
kCmXltvv2RphaU+SkwbbdngsYgcVlARE/CTv1ccxss09KHnU7bEYi0DMBeoRKuFlaNl15sjhitnJ
5s/pCSqoo/2Vpo6i2XrjYC2d5AuwzJq1vZcNN23uk9rpO9dI5wOqjdwhx3pxSb9G3Efv80a/H1/b
bq1Ej756N3auQnjej/tiJ79Wa3+T3jTutPVX4co6xCvBbXbjXl0w3Oy2eObn7gnvp+yv/qa4k5c9
cUm5gxpYRncGS9Jb1AyKmkeMbsdw1cS3U7Mf4ttU5T4W6h4veRBftZzDoafQ/nIF40HiyJEc1eDb
OP1eeJpj46245/b9Hzlp+JO4p78mvijvAjEy2YETG77tvU7Tgj4MBRExRt8rB32hL3JHsrXldEN+
u1RtztuFvJzeUaSIli08ZW9oJIva4X7jp559Z9rlb170HGrW01Z/CQ51boeP+SOlkLAtHpKSDdpl
86lp/bL2veCoEhQ0PH7t+q0jaNFKiikw7PY9d7Pb8j58ATbZmnft1lrrh+i3z/ncb6ub5FH7OW7l
2/gN8TBh19gDCvNPYdhGT4pCW3mhtpTQdiPtNGXeqhDIku6h9nZmfddbC2EZ59ukW4/DzdA9tM0+
VG99dRnCD9YXgrIopGVoEnQID4tEWFn1ylIWQruewlUYLBHggGIwDEP/AWCt1wTuRVo7WsRqseNn
K7NnZoFg6+7Y7Iv2VpbXY7uUx4Os3sa1E+iYrTpCdiO0t0mD5x6SHe3WCk+I6LzaNq5QAP+wZ+lU
QEKaHSjQR14wAMwWayNvaKbDhFPKPcO8s12XSoPtdYPqlg0Der/PEb5ez0KYj+ga7ANW3WVzOmLK
WtT3QnzwAJSdJjSJmFW5zcX412gK15ieH8M0znoygDvkHDDskIoRJy4wSysqlK4NzPgQ1V6xmMb0
TZOzdq8YcYVY6iccOC8cqZKCJkdeD+MiGDL42RlHqs5x1aTo7DmtdGsUVuiBAqewYF1bfv3zn70W
3jxo0IyuMyYJoeAFyFkOrRg1URoeisnKae20LFNdbxYUO87Uy+3m+8t96Ic/v5f5emhV6UnONAjs
Ts6z/Liw0qmok/BghlO/S8rxZog8cxnXQY2tz/Sz1KmoxkgJ3dGcaLQEprEEGs6cnHlAu66iZuR5
KluIVG+N/1oLrFcYN8VVR5YP6vHZnWLxgbUWnDf0ONQmF2+mToUSpzBlOso/Wq4n2XCok0fhXl1p
R29lblM3f6BfGhz9bf5beSbU0xQNfySxIzBKWrUruNjRXs2XWOEA1yQQINq7FMAlXArhMo4XpCSa
t5CBfqSQ8//Yqndqt7YOabTzpV3mOVq5I8srEyeq7Gyk4bS08N6cXM3sMJDaSM2yrUgilrQ+rZ78
elGmt5kMePsgeIeedD9yw9IFEyARGXf8qyLY4Vvujg/IBUoDLc8cJUAyOgWIxAlJl8jlOI+eG6If
HCvDCSMnYO4ESSDuSv21NGImvVy+YnQftHU+LL/UixgQM2cK+DURj1NR3aBYiheKMWhOEnBQFsIg
2+zav7qM87OIya5S8V6VvPfIivMNTZH990vzErNjUA26Tkj0LG1m1l1aN1EKBzpbNjvKcijRxUnu
VbXvVl74U5KZhMBg4S5fR/1gXeknXeLAH9dFaEVwwjsfS57zHZEpBUNc6zA7dpawbCRIXcUQTXao
e3YqhzJgll5faahcxsL5krNDJgUTHY4PbunnUltQpaaWlDI9RnnUuZWxG1HBUOSRzUdpvPz+vf7h
YvNGwgENrvE8Duj8+TD50sJC03ivUfkSBhkJtmL+zqX2aUzCa5npZXLGHw+IALWBdHA+Vi6gG6VU
RMBtvz96UwzkltXk2jItm+8f6eOwOF+4+PuBo9MammXIlzJS5tIPtVTq3dG8BXQDerWHx2B2NrTF
ie1P0ueYFL3h2kz2Wr3wRVcj34HQmj214SbPdlFwECz0WztGmkfeKrc0R0uWiebKKfJatx0WDMlT
qseiXiT+QqpXg7Cw1HUdL5oQEcuukVyDQtHa+aqLUqKa1pbnWhot6oX0TjlJ13ogVUIt5i/Cx/RR
OjHTXtRdJXSYX0iFSzg7xZ0t5nYZuFLp4KEmd07bODktw+QOBX8Toje+i4xl/1HEoxsyBaeDelMu
S8XFRS7aNela9FZxv+pus1V75SVfdv34lDNfDp9pwgODDy/iryoKaRAmYnsU48mx9O6eHp89Wdht
d0310mr5PX5M1yLSHHHOPyx+nvSZWUbzYv1I/j+BUJkR9FmCEuGIaCGiDBwWY2oELjJauF1drS7Q
2wMJdcM6Y9CMW+bFtfby18ee7b8UKNrz6DvsHc+3i+hPftBrQ3ZMBPWUhGnoVGrgOVGZlW4TyfIi
yt+Z35lcefKvu5QQDB8TTzC8X/H+OL9s3Y5xFXZFdRyxKtw25kqAi6cFmpNKvnAFX7xQ/eBcjRsw
1pVEBVQIs4ff+cWERmy9vsq5WG8eS1Fa42Qa0RJ4D/p9LmS4dEoYkU0WLaSkyK8kgn+4OszT2WAI
FiCl6+VEnZzzPsjCsToKmWjRs5gWWC7fYmNfLrQwvB1v+jKKaAL6JzpzL99Hjq+vGZs8dI4YBCK+
JvSeP7mshoXfMaH7WKf1DqfWWT9vES9a3R6s+mqc4k87X81cDVgMT6WZ1X8JZFu9WEHx0+oj1Ipm
DZDVN5sBBaDdyvpJmZ2rEaWNNJhj88py+sIFhQLOU/KJAXJhpSjy+YMGPI0hFHTA0nSE5FaJjwF8
6Kw9to2wyyoMUTuZlvTQGAJCSKyBYIiaiIo3uuVDwSwScdlM4tLoVf1Y02f//jN8Sc+5PYxSFE57
GvsMFL9o0EVFIkDG9cXDWDam4w/je9CV9VLPi9qWY7r7JAMG1HVamQyQIjI3FNFl8NyEMs0uNVWX
jdnmbqqT7hXKAcea1q1SGG9FdOVWv6wY6Kr4FGCPxMYkU7+40y6ben3I9OJoFfC3p5qOiVWUEi45
8c+ghFH2/Zv5coDOnGysFVmgEo5M8kUcsOq2ljLkWcfRGBQo5fBWEq9NruxB7UucxW0CCg24DY0A
mLgXwb3XKiWv5SQ8lpDVQju15FdFGg51MG2CMsxvdBW2mj9ONIHVstjpGvdhCYlyO7T6vSf61h7h
Nk6ME/SewdC2nR73d4UWKrsYq2Rbn15UM6W1W0X6vRUwdbCdWmk5yT9NiLxC4L1ZfiBsuA3QUkBh
ORmY/q2BdmeW6iTVCNtAJFFpVGErxF5+sJjvEikNH2Ca1FVhiPUDU3kWXmN2D5PhJvgWHaAVjBgW
742yGe+a8Ep6+rVy4pVBQ0Qfw/HE4XTxZepQNc22TqLj1KSR4zPT3OnmOdFGIuWOOAH5hVHjbds2
3hPMHxH/MKVQtH6LjXiLW5SrMIjqmZEKzlSBA1SyVS3RS6tXTm35EolHWAQNSYZOQx6GNdjFxmcs
jd9aZhYetV4IV0rfKfdSkwuu3zUyZoIsp9bLYRMUmU2DHOpp0zKnI2BBq03uMCwq3PvZa1ok6XbC
lzI1cJ2L1XYVJnV9owr+rvEkef39ov9y5rIEUQJgqzA767HXzoOV0maVEGh9NzO6rJXCoriht2b7
ItR1E0G6nZjDtVk3f7omARJvTG22Fv14j58yjZ4xaJJsdtVBjpqfU1L/ToPkOfHiTWp6HIL0vQQx
WH7/nNKlWRsfnXyfi81cOmuOKOdPyowOJpQnzXDIwoWSoVg+GlaLMueUZbZftbYvvWjpLTqkptym
OpwduJmhzVuhRvVx3C3dMGS0B3qeMXVENBmhWS8UKrV6hFfgTbY/QcWQ34wG+u+bjvFrruwqAD+0
P3J332ESm6jrKLPH9CAPdx3sniJee+O+SRbG6GYxtSaF0KlOSqcrnlLprS/dmvZdq21Ua2kF79B+
kwBkUF95IOqp+qTna/OZ4Zh99qIoux6hzexS7dR7zXTbkU4YhB/apLqrt86HA83wLhQH5lnYabnI
BvTbt6p+b1RPHvid/qwmDIyP7zFlsavDCGaWLwvfqZhrq92NxWI0beGVqEvDK9Q2nrFEyMh2wsI5
zhBXcJxDhFxJxZWw/PUUYKgV20pGFyqTo13Ey0QcGWev4+JeKwrMiQFw0wsZt9Y7ed/Fi++Xyd8W
H2eJA8tk3gkWpwHOIpfi11BLUzEs1f7Qqstefsh125vu65qPJ5aOVrtaAlCgvRjmX1Zx6/ERc+8Y
NC9Bu62VV0X9Lam/hx6Iq9j7xe9EuA08vJBdNX5mZDSctzbfeSI9mCfJfBrHFsvgZ7+Tnaa1bAyb
lyFtMiFyGo+OBqSKDs5IH2+89tAHt7m88s2X1oIiVfyS6wpLPPALvhBTfxwJv6CmLFjPz5a3HYPK
1lDz9LrmjBm4OkjKUDcbJgO5Ss9AEaeHQKf2LdBJDygHsBxjq9lBj6CXZuXoGSI88kcwSVGFH4x5
UerbgvJb0n6FQmFn0t56GSimKnRfAkT+DLTAfynzdNVx6yN4NnMObRkJU++J4KsnWDG2GDK6peY0
iWlwd6/aD6QDPVh8ZUenDrJS4sjmQ1UcoviXSvM4xuSzGDYm0mjLf7T8h7B6zfWDCGMmeMnh7ui7
kok0E4IiiG5pdPC4GdXaWPmqLV6hT0FjHhaJAnuCFduuBG1hwksHiS43pmxPp5wzz/EC27IccBb6
aO2T/C4dh2BBB1xSIXfFNzJKBdUxuOHAbYsH4YGuYPem7DDpAJ8PV3nmqJXbExEaW4XGAV4De01e
5DD5OCTFRWy+9fJJsNzcR/HOH7Po+kUbu77iYM+ltysjWjMux6I29rYhNMb+h1UDSW5kY1OOy6ha
9rMab6wghGBJMf/2MN43FSR09HH18CwGI/241zZ/HejjwsJlDKFx6n9NzCUK3dZcIS6kQVvJj1a8
xSI4k7d+8+Kbm2T6YXR/TaxME/GKSbox96rbwI2JY6wTuqLWKm9dxkyZww4+PKGQX1l3UwnHGGZU
vKEmG+RtnEAcuElbNyrudIgiWf0Wz/3kwY7rTSY9qNy8UPzqpIcuOXrDMaLZWDPXYNiZ1UbnRM/j
pyy4zbw7RVrJ/ipIt6q/8qKbuN1GybZs5/JemdawI7PpXsp2urTI1GWqHcb+GSGf0j21WF5s2vx+
NFeDuizCxypGGniQ2n1L4997ltke07DRLNcybyCyp9oadx1sIAJoUFudhuQ1czF1Pu0vAokBC44a
D0Ny0r0v2Wve5Pg1dYeJBmAItzSJGtvAomY5SuIxipJ+M5V6f682pWrXqY/BthwuPBwuV4EIilK2
MrhwPMxzIWDMlTHpr9EpjWPoKTyG1KOFYrdW92hG2WPjzf1bOXcTQ4T9MBPBMshaTRoMq3LwQWA6
LEC6mmMqscSYSVnP+AtIdmGkJWxZHBMpQfSyccJEh+855au4g5r1fXD9Wn6SE6E4nOvAeVTmB/vo
08EvFNjrSIGQHGVP7Pd60C1KJVvIqtfZUydxGHeIWUz/bWhrLINE/9p8JenLN+EGZn3grH2cq+85
N/90A1ordcakacmR4k298Ys9aMC4LBr1PayhDjYNJkJJBThcjUPvZPH0C9E4PaeChf79u5i//tnq
mO8EjxyZ9g/u8dJFSttPSWAl+JIcp0R89bWJs3uk4spJdVc6RjcWcf37K35NT+dL6gzsgcKvUf5d
FOBZqiT1JKtAn3XfLMw8650mNn4qhWXuU9VHONHKG73KUviwted6anVfDfKjwmG4Lc0RRp+ePvkY
eyIcZIClqGad01Sxbcm/jYFDC/XzcOUtfbC6zl8TKoPZ9IukH07aZUodTl4Yj2EZQ4NjfXRSFqy6
QZSd3mu7hdSHjVswwNeWfcolHbZuZKX+voFi4dNubLOkW6q+Ja1GUWxXcqvaWokXUMw0j6Xv1fpS
y3JrZRqzBiaNIGPUTb2qpUJfMyGXYZ1B+HPMjPpmlNJVP8rXbM7nzOXy4ZBk8kk0FRnHpXV7PRaD
l6tTfJQRVdgYND2OYnQlv/8wWv3uIhdf3fO1WJZjDyJNLdLomIx0GUpVAY+Gv6kmij/Dl7HOSYBi
E2zA9Np6Kdv7bEiYs2cwaImhFI7EyJDBRB/E5Fl37jo5IlSGxYQPO0ksJ8OAdinFfBbuvrkuVB9Z
QiEYS2vB11WupfJfd/EMpsugWIxlg7J4sYuL0NTxzpmEg95AbMLpeXJLsQMcMP1+ExQULfOkuta/
0YYZ3vX9ClmtqUPQ6s0rC/TSgJXNNHcudMiScwvji/NyY6neSJkkHNoyWWmN0q3KhrcoTOom12RE
CnIxLidYeWqMsa80KvdW2JAkoJNwfY0kTEvptETGNSLjH2+M4WOzuxi4JiYV56EuK/osSqpKOJTW
ODmN3x+UqdyQHyQLYhvi36x57VpvMXh8Q5zidyI4gmOMsKQ6hh1iPxcc83R4+cdBiCqeqMfX0xC2
XLqiVC0Gj6Nf+MfEMxlOTT2rK+3KS8x+N2XeRvesalHEpu8M6iA6Kj/l6HWh7zRNciNhN+Q3Cl1S
VWQ+k183KbmC/p5Zwbgsx0x0BnQRHzf8v74q/0UL7NO3++Kr8pjHvy9cHD/+j7/tVAQA5H9hncoG
ZC67rIF2/sdPhf8k/wt/HaYOAIfQx5iX3r8NVQTzX+ChCkX/PF4E5xGRcPRvJ0fB+hfoP4AAZzPI
r0h//B84qnzAaP8T96Axg8JytgJ3Mz6MvuYcfD8d9TIM4nHSC/EoSw9KeZ/5C28ZZQ+jvMvlXe9v
FPFQ+DcoFWwPta1+V6RuHS2nrWrZ1bMVOxPqA2vbZqu82Pq0Ib3B9t8hlMEqeSQnzxeExS7aG8Md
yq82WfjqfRo4A9MB9Fn6aPUrf3QH5abEyRThjT5h/RNxyNtCi7/HU1C9iqGTMsx4hY6h6cxHQS8W
DaIlKdpq2T4MfwjSq57dDyIDIoCJ7hP5PkPWI8IuNfVbKT75KsUnbiGjuh7hDfnHbrCRIdrlfV1u
Nelaf/Eiefr3GwU/4ZODjjJo8PyN9qLMQN0gFY91qL1onR8uGGNh7JTJ+GEMLYihRR9DWPbPmLtq
t4Yydouop4v/aRXu//6Cn81rLgh4823MDSL6B5AUAHUuh4NkWW0WSq1OxziQT1IrmQfNF8MdYIsW
Ri+9mf+lF+pTKg4C5WS1wiZOdjQlGY8MLFyQZj59fz/nYBa3Q+7G8gLKxXSCOWEzfPFpneW5Kfuj
YvbHSq7EZVuE1rKe1JdGGVdppG/nCU4bODL/dpv537hEXCKU/L/9nh7zbPbY/9umdvai/fj5/45K
yr8AirEYIi9AmznbD//t8kRUIr6QrUO7IvaAz/Ih/xOVJO1f808TyDgx4bvMRtH/iUqy+i9MwmYr
EfM/EesfhKUvq3cGsvFfnflRaCzFy56GweQmLQgH7Wkwc+sG3LfeWFEqLLIIKaKWDN0aV7zsEYtZ
9NR5jE+SmsnDhql6lUOSw3CvhsladiBV05XqbF6onwMmpQEJtoKgnoQGc6OL7Z0Ohej7odA8eWJQ
Ae8D7ZV6Ke3p9cfLSlCTv0/WM3Pkzxv5PPvlxJivNx8ejPLDXuCyFgs6KCbT6HdPGDO2btIjpcKW
XroWLuZk8PKxIEXgy8/FUNBelOGBV8SSlwXdU2HAu84EK0dNEJgC7hhWf2CmJJ4akYkLo6wri8ao
O0coq3b/aYn+IWjN7+7sJnDZYaYtpAyIs2T6F8lYGEdq7VlmfhI0YVzXsiy8jCVyIqwJ2+exEhuo
Smm7l8tcRNgDc/T7y18U3rxcullUmZyu86FM+XcepARVqycpn7HuBlWnl8OubeXB3CtiI93lmtEh
8ojknVLWw100qC9tjEjg+3v48rkxXyPhmyfrIOOBfXN+C1kTC1Od+M2pkmUPAjrgRlMZ+pWrzA9y
/qK5Cvt3tn9kh11mvcMQ9aUUDM2p1JVqI4cxlP2AKahVhFX99w/0UaKfX4vZp6i/2cUwwWFYnj/R
VHS9xMC98TRKtbbwhzZakg5JkDZMa9vJWhDYeRHAy26EF71H2JdAnFiHQhY+e74np06oJNeGEJ7D
CvOHhv7DcWKIIuQRWbuAFVTgnChtq/6kK8KPFjIAqoBsHQ3aA45vdhAW1/rsX1+4xR4mm2AABfXd
RzP80/Enm4wW1YtkPOVDBHkHSfnCxw8fP7DQuLKKv1wKzEiSWL5YLcG+vySoNKU21lqSd6ekRV6Y
hihIJ0Z6oMKr/5kDJq+RSzFy3lS43mwVeXGoZ0UZFYHXt6dWyNLlYFjC1mv1yvEqTTvkoy66klEZ
TFRNrwn+//SQlMQkNjOXC/bP+aKKmjYo1LgaThhDq2sMegWcNfJkqWrjtVF4XwL+jMExAxRrF9ma
TV7OLzUwCy+0Jnk4eap3Y9TxCxOjE3swQkwHa+Xt+93yZWFyMc5PAFEsuXRe6vnFjELGiLdjEHU8
FKhVyasyJ8ZffV2MaXEzhUK6azOIyf/4qridU6ITezlj5IvvWE1TDIATiKcpTr23uMc7I6xozYay
sBba2d13FJT37685v7azsECCAZoDfZYJgwBXFwcOd6F2nVWKp85Ham31HrUEf8D6H1/lY+aIiv8x
9KUPsfunfZd1Pd5njTed9Dqw3ECrG9tUBm/5/VUu9KAfG4H3plGMzYw0Mpfzz+Yxz6YrtE4/RYV5
myI6Knw0dk3BqBukzJUrKbid4ecdrYPkNDAiKRJHnB1H5MikD8Pp+9v5w+aYMwVwn9l/hBzu/G5K
JSiYtpXqJxNabg3vecqHhcygju8v88ennumNJnGd+VaXvNQxNrDdoit2wmYDikSP2eAuvDWPveoq
kB9seVP+xPfM/4WwwLtGiv3TQ36++MVOYf5bYqVVrZ8y61Ztbwzjzg+uKHm+XkKWqcBZoBpOLlDf
z99jp2SZmAhR84wbdrJKJiZTprGBT3aixf94nXISs/HJKyGn82/nlxL6VFWDuLVOZa/3bixjOgDJ
v7iCbX84ep1vOgr6DxPrmTVJPXZ+GcmIqhDY3zqZZpfHUMTz5rfPfGjP8SJamQsvp2Fq6/lUYsuQ
pKuiaYL3Mkvo2vnSEBlOXqrqq9imFpCdpwfxAh5C9ivVMtwqs2YeoOhhYQ0sZcZhswq0xPDQdMYJ
5k5KM+7Uouz2UNngqptICKDYMWixb4VcXPthyVqp1dkMUMHM7d3Mw/RaoPsadHh+DCVhFc4thY+y
41M40KS4BALvjVNWJ7lbpJ5C06K+NjflSxpLU5zYPeftiAMgaZ6/5YzpTpVs1tZpnJ3RY0/CRsNr
ckPeylYI9FqqY3PT9qikIy+ebQ/rJP1HnLA5INFKw/cH/JCRPWA757cwYTyKBb3gn7RetjYDnaKF
LMbxWujzzI0DWpHfx4KvLxY3R5HcnQHWYFpfynt1KlOpauKTWPnxwphwXNJTFAzfX+Xri+UqM2QG
IjbjtRcbUh4kb4jkOj4FnNSQTJRCY2BCie9C32n7zO+qnZ8BjyrlAJPI94srAeGP15/LUmhAlMCX
jTlMK9VkYlT1iaED4V3RdK9CiZwizEly9JRx1P0wYG2h5MILfKVrnakLas78UXl8mL86QDXDXC71
70PSm0IQ6NEpQSza4zbL8VrtDIa6gaCNxWMU+BhcjHSEkU5ljl5OybocJfXK2vrDt6ZXCzAJmiPD
2L/8Cl6haoXAV0C8M62GsIEQ2eb16vtv/cer0PKRyHEQBH2B0SbfKkuDFZWXDZhjMgzbQoyueYf9
8SrEW4tT25rFHef7JOlTI9PMOD7pDfqdvg8KNIlGfSXufmikzuPunMtJJtomqDnsk/PLtF7HdNxO
jE6jEJu4fub1raBVCK39WnPakNmz9GNk2xpV6znvy+A2Sa30ieG+4k+mn2NM5HmDq2Q4bhpD926I
LXzFoTfguAhTNr5LsSCv1EFhJo7WVKObhDFGRx4qYa+TYLt8/2X+sAt4GHjg89PM5fr5w8iDT+vC
a6NTOtHMaQ32OlM7IXUIEryIUVYdwcvfUuZ6F914jRT3BV5lE6C/wcuMxJGvdlm65SnSMKa4Y8WQ
VJrLu4PQIxTSphJRO8WFFK1GZTDWfdmKy1Lrtbu888bD4Inh0o+94P9jL+DSNDeQAPDVy3ehg/xY
fZpFJysRjQ3TQHLEEGp2ZS/Mb/TL8iE3+LgOENtFrtxZxlA13RSeJrOPHS8ecEC0/HQTpum0mXJt
uHK9P7zk2XeZV4xYATHkZdpMs6xiuVb1yeq718LAWCAPZM3uJX3cTIOiv0hN99KpWH51eR9tpFZE
IC929U6p8tj9frl9QWXmNjwZGGmmObNbZ9TxM3QchCmckDFrQPJlqcTWpam3FEqp61t1sGLV18+8
OIa8+CrsqyKYWfmleGXRf0Ek57vgLMcHD3SGevdi1ZcC3zlWjGaGDEw6GWXzTHrqb3oR7k8vouxL
M3QQapVmy5GZTW9Nq4yPniD/ziwGbY3NgSk+1hXAzJgTtk8rg7NgxjIwGpydwsg3LhO6vDcz6KDd
i8Fpf+O3RfSi1zUsQw8pG0ZAhon1XF3B2LbhB2q3vpmUL3o5qg2ewRMWRGOiJHdl1no/AqmZzZKM
RLvVjUCp7a5HzoKtUKJDavY76TFVB3iNwhjk9w1DG6BzQpJ5wS65Heyp6bPHkjme2BYrWrKv+1p6
AG6DthRCkn+U60IZECiWOHVVuV/+8MMk+IkBl/qYpHmEcnyq4c8NlGmw34oJEpCseeWh64XsR5ZW
0mk0LWx0tZahPraqeLh7QuYL/pLFZoJqGMTWLh/07BbRiP+TQTYZpxLuN2/KhJV7LgXKL4QESKyj
OJXflM4MsSfSB/VNsvzyQZ1EbDGLjBaJXRQiyezEWsJNTgl+FpaR4u3Rk5wrWjtTjCyrehTqHNpf
GhXWBEtowoAuD4roVcxS7+/S4H9bGP9FsfwpFHxprT4zriKs/w/TKv7Psm3a7LydMf+//93O0Gk+
zLUaLGkwqf8ZWkE7w5z7r3OL43N/VVL+xWkMfZXSjhgnzyKG/3QymGYxK1LmEcdkeIgSpX/SYL0g
GJC0sc8MdqnOqU/OdBlKfSaWhaEkNk9RG7HAKyVN7oYsNERHIy1fzQocOxp8P3anUe7eyrbCV9YU
a+hDih4/eWVT3iWDkh6kkaGZNZH5Snz9criAFeB5zs0xyxk52VwFf6qJmDasixXV2FMZIfpHybrF
ecKEG5SW6ubT99v/HZe+7WXMlwKYADOgrOZ7nV+q6Yweos3UPI3CiAFTX/muLwbRFQusD/T6U1Dk
lVMaUGSBKsl8yUv71R6+4P9l7zyW3MbStH0rHbOHAt5sZkESIJneydUGIZOC9x5X/z8npepKgtnk
n7ObiOlWKWRSeYiDYz7zGqkG0/eJy6nbKibAwQze2EjbYA1HoIK00kFVbls/eVLSyb6ZK+k6qdPL
OvQR01CCnBstmV0Ec43HzGbGJcVJNvE0JZ7lPyQWfJOkj8tdHFAoLpvQ34ZdZSAz7cjnbmJxuS2f
hWWjUjWWBelvMWWTr2v1lDXhJ8uSwp9Wl2t3BKnN2lHFjReVDpBd5WLUUf7sdEzN+3ReB1Mib7IW
E40akZy0yWpoVU+G3sdunwTR75f6f+cT5xOh739usT5+y4rFmcTX//tMUj5Q5sd1UxWlYzD5r1qs
6gdUkXHcIpOErsWG+3eHVfuApxOqm3Ql4Fgi43ZwLnGECOAH4S8EU+RA39FhfSn1HCws7M2pUFDV
5kOQLi9SEgju2FT1o/ZURlUlfYXd4txGY8A1mJGr7JO0p+s0+/m3vE9wk6yyyvBq2FIQ3/y5/FlG
PspXrWGsCjXEv9CWqzpd2wr/AvV8NRFyy3I1IKNf5qj6WA6iZcOQzasmNc07nSsT7wJZa5J1kEyq
tcG1rXiMZ+mvum+QyMnVofguk9BMQu2UCg08LumBcsscigpTn63UtJ9Kt5ON8GdmljbBaZ4bOFSF
NQJtWZuWd5GmZ17VDn21HoRN5Zlz8yh1JNyHGkiUTIEFbv4idax5sREJkPKUypGPXG5Xr7NM7zev
ltQbR+bR6cwo0P5linKC2KEtku20TtuuKiOCr1xv3Dwsam/UGhwZ4Wa6Wp+dMwV4Y13wKHRghVg0
8Zm1GLBTsxxDdGN6MuVyopxS9F9HzZZwpiT4/5VwoSYA9GJniwtZyFtWrCFbNVoJG2csKPyWrY9X
pJ7rP7Jcbp99uXAwnUGQwVq31gC7K5gK/VGPsABaq6U+feysyYCip2lT4UYlsNp8GurGpcYIHYfr
OSk286xM5irphrldh6WVmyv4lfFtozTos+laOSHYhpeD5EDh25h6iYSRb1UPyTyM3yQTCYO11HTa
NyMy6196lsT4WOhAulc6nZbsTKJw9MJEAwDZGl2hxigm8fCOw0yRbtRojk9tkP/y5+IykJibWXV2
0AQj72V1/N/Z+19QrzkgKSTALmI9ouzNzfifz2LkEsvyuW6L/I/B2Wvoy5vf6+9zWnY+IG+BlIAI
TBAUeHVO81ecwEBXSbzBrQqUzN+OZ/IHSnDsSXpKAqYpCu1/4kdF/kBPkm63iD8Ic2BGveOYBi94
GAAsp2GZ+6PnE3VRp8f7LrsM9XhlKc8Zx59OCV1C7U6ZbqAJqcNmwmJ9/lgF+Ei4gENjw7URoPUv
SNNC1BzYfbpbJDvrR8LuQcLWfKiqO9O/mZ0tzg96urPmz6jwxtZPobebg2+N2h+Vfq/oV37w1Pv7
MNgE1hrZYMX4FoWPdnIjdTdWeVGpl415V9hXenxHBSDh50vJv5yj22bc2jaaRf6lcE1Voxs8hVEo
nNdze2MJ5yhUgJPvVr7zEaNxPhnRbYGTTp2v0LmpRTPAQdUG2bz0OkMmp9+bitf7lwj+mvkTqWCi
rVU8AuOdWu/D4Zva41RSIP7jN+u4e8imx1B7muW9lHxW5r/6ZG+F136zy9q9ybk2bLFrNAfPJIoD
kexcmQqdivSTg39Ism5HQEW347Q1I1rKt6FzpQxunF425W4ML7TheurvEGBrfMDvqE5/FZRDZDGR
ydTAOko4Ie8shP/mLyhU7xD3Ej8Kb9Y/h+N9lzyVA1lyfJkhxmPc1Ppj1Tz66XUc7pByjDGSsd0I
7mu1SuZNSz3LvKilHU4dKtJriqeW2yq8ff858lRk/Phf4KrOUcB5gNwH9gJgKtDiORmmfcyj9vnn
vx7bb+1z86/riC38r9uuTacoD95yQ3zz2/85LSzjA/sa+3FRABLhGaf73/aI5geTdBJ3BQK030Dy
P4eFaotkk6aBCY+FoEvAiv5ONjlHEC7hYahw0fKnkmO967g4DEqQAeAkE96MXOAgdymWHd4+agdD
qo/M4GvVQ5/u69B4UJr4pmzmS6mqngfgu8U8P/oTazux8dPVM7e1q3oFcWRw61z7+eoUfiN8OUxf
/nweuN4gq0RjSKAJD5LLGn78NPXB1ywpK08KTLT6xU8JCrIbKcHhK+vkz6fHXBQMmUJMN7g2KOuL
Vg1n+uGgjabm0iRF2tNkSpeGUrtZNtSfgimsVm0dpm5djfo6r0B3VXkIMuCcnyLL71XOpnObEKBz
OQgwgMirFy8hC/OOKR3th9mYVg5WB2EFfUrH68uU9iQGJGaRdgNRZt6ffvLjgYk96GxqsvDA4P+H
D143QQjGT9MeVFNC5dZCvmeI8AHU/P7RaQavQSrDUMpdVehfT4/M5Xfw0KxgXjAYX94zEDrBpzgc
O+51gzJdmN0nq2SFsOLq+vqv/T5bW+tgS/vzyrhxXOOm3dkbc2/uIzS860t0vG8kF4+OjbN2XKTl
+XPxdeWu3uW7dnVX71p+6bjqXr1rV3iW8IU/+vWPO3ODIOzX+tJx9Y3FX8ffh68TNmT0o7Deos65
L13lZr4JrpyP4z2aMfFqulP3/Upawy5c9yvLrd0fd3zTHz9afjmuuw3ztI4298amW6Ne7NETX9O2
drUVippuvZG38rZw5W3v1V72K94jtrMZ1s7O2RmbeFvsAKIiqjj/lG+UPQ2H2/FWusRJz7Wu1Gtp
J28RkkW9GTU6vhvtipfvb7vGXvK0lbOb7/QbbS++U7fy1792l8UKwfi1tREfw9lUu+qy2aXrx2xF
sXONxdQW9bc9SuJb56nZDatz/osvWMtX+eHv94msnUOrBZzOMu6IEBP0K0NK773N7RMudZfVutgG
9/33CKJ7uwptREZchOuwMtsFLmpkrrJCMsqbd5FbbPlSlyjbe97eXEyA7ev147QadsGG7HDFH7ix
m2zI7dYpU56L/64nZT2s7kMuxhXuNPlH5w5d3Ijfb4adtAm8fC3+7e53dfU/w2sX8ZV4ToxILSQd
kDv4nXG/PqFKPRvId7UM5J8TQOEf7Iuxr2Lo0fl2iNAcLKZYuC/Y31u5ra5+/4R2a9hl4f7ld800
fKX33GyrDIE8HCQ6ru+pXytjiV1cX9ClM5VK3vvKsK7Vsbh4+UlB1CFUoS9aHTuUdrdJtZ6jgW2k
I9413Pp5LF/4bLwLYsA/P+WFqMX7gbX5589evg6VRvtM0/LF33mxArDwEQUM+q82BriHO9qf8zGe
0He/B894IenSlZ6HD3EbXtnZs9S2j4pvbFDnu9Ek5Vo1ZvgOtie4U4Hjzk21VnGbkH8GIR6d+vBk
xfm3onDuKytCH9y57LL2cwelw2+ADeXfI334Ck9pV8AqN6YaQdPuxinMbaR8oqZgA6By7tCQ21bl
iKrsHG5NTGORub8a28TDbckddN8twlsj6VA9Ll0f1bPCQsXT7Hcp+t40ZTe63l7GBJlaSpBYpQ/A
ex4HTMsGbBfPnIYi919MHd1JqDUvrWsomYdTl8V256hqFt7LCVdNGwMaopVOz/6XDHb6EmiMYtyB
nPLopfZnBhdX6quxeWO8MG5AchBCEWrbh2PbOFJMY6v4Lop647pyhmgdz0O50msNYcgGp8FSD6Gt
g+Y5/dSHt89L2MTdh1sqoRkli2Xmawy13YyQom/jRn1OMoJ3FJMybw5QPKfPvYpbpIpnh+aKA4B9
e3rwI70m0KAOlCq6cxS0iA0X5ZhS7zAX7Qz5qVISZGv14CHO7ORS6dAakH0p9Wiv4lFnFNdFWeyj
OequEwOPGYW0ivYuQif5N12f803Qzilmh+WPMi6bp8yqz9WnD+eJdsPLJwWCBJYFRZkXKuqrgntu
0yVOiR+eOiX6CsYVBTUZ879Isy7zJvraJdTUIni16ZyeIyfpopj/z+IAjASnG2w5ZUmQZtgvi79/
NbYyZLWt4jN7n+bdJh0G3y37ee9tIquEJFijQdipgb7PkhkfyCgEP2wha5mnHZUgoVJRdc6VVXDi
40h72evKF3vKh/t2UOttXSMR/PJbs8Dt0dAR184nGJutTJEnoO2hGfKtXenxvdWW/ke9vZmzYbqK
gwvHCvtHenQ11R1sJmN9kjfhaMTrZsj7ixkY3gahxvbBCvwb2exBkU/ax5f1865KytsZEFfJj6Kc
6gil3f++LZ/zx7Z+fm6vv5X/C3IlShOv9tFRi+0BhYDo2+taycs/+Ls2YtofECGgDwbqSIaQwDH2
J9txPqDOi+8Zu16AMMXd8SfbsZUPNHiojdC0kGE9ihTpT7ajCy4kGBtK1wZaSpyA78l1qHe/Xsui
LiMoGsATBApJNOUP17KvFaGM++YM2lbWA2jscmSugy6uuy+j3pYpPkFxmbReUQHdvJPpE5sPvm3H
8c6Ja2e6q7mgNUCQAIPsbDNoSdbv4owa0yrFLQIxdb+W75PCKT6Bq7KR682AIdAITiKDq8b0zXs9
NHzfA94usVOUPLdr8gpDKsbGaxLE4JA7iaE0uFWldg/G3MtAfFRJvkPer/nhyK2E2rrkxBdqOSrz
msI3DaqpiHDVpimN/4Cvd8YXpdMEwioG8LGRB3b3Cmx4em0MPuYhSRTRxB/0FqRv3hExrMzIChsv
jozkQQIwgTdC3JepJ6u9Yu5lmv6p7pnNxFSlklPlyqp16gCFnVfL6O73ifK60/fWu6FdJRBivGgS
wMN3U0l5rzJnVgz4P4hrwAc1Bkf9XDqXWaLU0eb0cAtonFgLAl5FIPLyAzzy4Xh+xAWjKy31sViK
Z6ikfQBzBrKYPnyX1UytAShEVXhZ5MWU/pidRnnqy6H5Mg0NS2CKuLjOzMDhKc8nwsdbYBRBSfEL
3O4PP1ETSHMcBDme0U1MlL3RpULdYPAtQbOMtWFG0GYIcT1KnQZHjyofUY7PrODcx1APQxHdREWP
YID6JZV5+F1LS2vTzLtZSv0JyisyTOgARIB8b5M8wVAgCdtB9nRf8nHqoi2QXI6BqT3LSlptlFFS
qbknpTp/04hunU8seRvBGch3YZWvErsr559Kq/nWg95qQ/g4+PPk/zD6sUEKWlbbwTiXlIiI85/b
SzwLGx2iidCEB8e8bLnIsR1OUWugZBShzv7XDFwoc81QQxr09Ho6LOKLgcDyM2cwSwRF6mW5vbom
jVzzWR0+dsGhNbYmxiN2qlzr2YjdR56NEcJQRoa/0ulRl5uGUdkyWNegvSaUXReRW2YPaN6ZoY/T
ntD8DhM0ETSz8PEAceozec/REyIrAwCC7YLSC77sixpJAGQ4VZMUrIFvpmOJAAUKgLt2ynv7AsVL
Q71sO9CszpldcVglYGIJTUEp4QuCsox+VJoh07K1rAnMABWo2YQH3iR3mR9X2A44fvNJmerGa+nn
cWf9uxnw/3EciWFNihI0UAV1c6mMOKsEGoWqGwwrz3NFCXsYrzvbLrtVBDntx+nRDiNw8ZC6BUoY
6hXDct8t5hbQqtrPsxUHuFsm3a6uS2vrd5q2lfzUuWug/SELqs0YuYzjmSWETtByj4i6pAG5hvay
MDpZDO77SaVGlcb6afyxzIN14uhN/tDU+Zx8S+lbNQ6sEz731jZmi0Q+CYA+oCkkpTg2JyWsHdoB
TWtiy10ktTnB3Y970vNewypHzjsI9tUomULzMFHbGBOCbi7m+6FoxmLr84Kz+2LO69YzB2WC3IeQ
bzU9lK1sIkDjm5J5P/t9NP/Soqo0hp3cmIkQ0xgsmfZF1Ev9M4DmOcCYY+htPFMnO06u9SFS9Zso
l5XqHjydOa4DNShwyxlSLbAuExlFDuRulMHG9G1Iiwk70oLa5ojnXj15wRypc7fulDzCcUgqSAv3
jh5kOh7kseWkH8M51SIsV4NZGTelFeqAcrR5nL90thqhWtAbOal5UgamvpatLpTsfZmmAwLXgayF
NzWKvTE+0UWm7/gegTN7oTQWfr9OGDn+nuZh618RWeNgjaa9w9HRyKZkFzehFdtxtmflWviClaMx
Opt27hFWRqBMknBh6izVN9y0UrNRu8P/AvDer1wz86HeVWWWStGm0LC0USHt6lVorTvNn3SkKace
P68gyiT72ZEyB9G2ekjo4JpGaQWrsQit8rtklND+kVxHPzFCsTxsXUcZpOaZyMZqoX3NYfzsOGma
X0iaT0yyyrGnVq+kMS9NvAyCOUReVJFHOCt6G+MSrw9NV6zV2M7Tz7o6KwPOnkoxXKidmTm7IRgy
gE8B0Pl9mPeSdGPKU8DtIyFO0jwK0eX8jtil/AWyznYegloacB3pSpgbXxrdCkLu9FTuMdRKxkm+
JiqMVDQYSXcu+3FqCk/r1Mlm4ZqRcWG3qDVjhQWsb/w4lfW4CxzLT7wSOiqfS0lS7AvKLMa4NbTy
+imSM2z7CpCM6JinUtCZ83c7l+Ac4FaadlhIpnahJ9tBabS8vWoqNVTMbZlHSlpunCEJZ2gtAQos
s9Si1IyG33w5mHavbccmS9L9UHKvjFj1tFFnBxd2IBlW5Vqxo8dPCChk3acZ8fupW1d1LId7+vxS
yNK1lWz0ElVLSwTQZBltItLYQas+k8jp8kXRB72ZrXp0EediNY+pUeB7BR3e0lbd0JommhtSNiCb
OdFF1Ma+pAZaliZOmKOUyOqdbU7MLCTcata/q3WgYKBoVmHp6j6Q0E0W1AnMlcQgIJUHrMP/GtUY
+yqjKqruplQBeFzNk61M12bWUWxQIk0CcpGoQwUM25f78WoqLCXc2oOlBNeKYQfRJyuNgqS77uOs
tBsX3H3RTmsWhz7uy0hufft7WiM99dGP2gSHgxncyUjZEAABXBp79J3wY9PrUbQz9aYcuosMiJu5
7xMr0QLPHvO2Vm/rKZX8eiVnrVXcF7Y9NtImbTROCkpoip5+nYZBpQolZTZudrOkyJ8yq5O7S0vO
sD6Vaq31ryU/bB/0cdD1H1MLOPbchXh4XJNB0TPisCV/Ad9BnCjukleRhp8bYSLZqIRWk0SFNUcK
sMmKajNaQJjL0erPXBDH4wn+EwU9bgfi76WcQCz4vF0/OV7iD+EOPEmzKyw0/m2NQ3qesax/z10o
nk8VIblQbxOdgSXNU/LNvm8H28H8DIdsVuPojWE/r+F5NVd2ZyuYhvr2RjK1c1yvRU7wMjRAdYQa
qGKjVr3kJHUFcUWqziRoXdiEFwlHxbieRtrRshxWnykkTPsUVjO+JXVt4J6bDZkXVzEWCmaRK2dQ
iUexK0EldSkwlib8Haowhy9aCTQpsofY/xVOOCbHnaLuDcEhPj3dh6+X0IPmn2ygnE+hx6IUuBjF
lzrExsa0/pVw4ZaroZTkBsEy4kr0De0695xKxyb39KDLVIdWI/hRxEKE5gx52KL1Y9JNLAur9X9V
7LIeO8E8T7a1KsejR44+ACaLEryiEOOcyU/9qd3bPgTYL6c/xfGjiw4UIka0vwgvl5Iho2FWvq2F
IvAJfRKybTkGCK7jNGtr9XVFfhhkK60S6rinBz4M94T9O/VOE7FG2PYCUCze/KstjA3ApKoVom4a
ndd45Yeg5Le22ikPOadjuC3wKF7NiFMKUykEyHenhz/MGsQyl7FI4H/QcWizmtrh8JIamB10NMub
ANLsUk2tLpAWCG/8nEDpzJt+YywKO/S9RR0HxMziTadqO2sxaapHjO1cIS4MER6E1l1pxqP73scC
OCmWE2tZyIMuZjXt5B7CghBKCgOLFuEI/CIoJIqQstaWZ6zGDtOSl6OCC5Z6KEUrIYqjHs7hhIsO
1fIg2DZxbe/jOnHWsHjqlVp22CnauWyukEXSzhwJb4wKfkH0ShXSMPKTw1EDuyH41XQJV5e0vS9U
ddibJowpdZTVx1SygdpIPdyb0xO7aI/zsEI0ARQDBD4q0MhyHA5r5xZhCEzUbWHNiYz8Uj8Q2IO/
TFeqkpmeIwcSHu3KXHSzm6ZlVqybSbaGlSPXcXDOTuBoSVEaAabNZ9JJQ4961kHX+0FpElV1sSIN
67ID8vip7ypMFKYqat875S8HFQmvjqQ1b3px3cY1LBdAEhXApLqnzQTIfQ2EYFjrU5JtbCtrfnZm
ZKdnjojDs4kpR0SVBJRTibuI3GwxrN5XNLYqv9kOyYioraYOD3LeDGDgu05aUbvBDvb0Wz48k19G
FJJBFEpItjkMFytaThRJ6wj/tsGguGqdBbe5FFvbXG3LzyzqL6oe5w9ZG4xXAeHc/enBlycir5Gi
F9uJkhyH01IXhL6nnFam326ngqQzSWEfJVHRPKW6CiIhbxRvkEqMkONkPPN+FzQt8dwqsAvybjRk
RAIulturw5gekBSE/dhv+y6Yt5GNW6szZs6Peu6Rh4p09KiHNlk7Shm5ad8NOzMxzW0CJJteJh6Q
atej8uOrQOxPz8nROmcZoSzEq0QthaNmcXQWpcnl0NbTVqpG9C6MrtxKzfytz5AKPT3S0ewzEoQB
GJIU7xG+WOxvI6oy6LjztE0j9JHHXJUv5rDBIyE2pK+tFDZXmNqZK8kK2nO2YW89JFpzojTP4NCP
D2e/0IO81mdn2lJVI8Yz+hYsSBp8c5jbn6efcuF2wZvGWVUw2yEgQ/cAjnU4li5BcAe0pGyZAeDC
Kc6QkLiKLXy4ZF+lZrMuVHS8VbsKbkZnUrZtE5vg1Gv5sZwn05vT6rOeqeU6IFHD5l7JrmGsh8+5
hID26c96+EaItsFQEIKCChLubRSiDz9qm2UVA9nxxoiAjl2k0qjPf0lSKnEABH5ya5VW85D1slkY
a2ca5HctCI56xIAARAk8GMVTjqHD4ZPBHvvUMmbkGK1+n0tlfm9U/TcwWP2WCkK6bsLBucilqPVO
P/fhBfdnYABviBOjYnkst5A1Y2KOISY9upL/TKVkyDahVcsoSWpWiZa8bvafItpFH0+Pe3jcinFF
QiUIwg4+NfSpDh9YUZMisOoJncHIVrcU3dVNXozqNg3RoQcIle7/B+PxjtnYJFdU/Q7HKydtpNhD
Kd3w6e5bsHSvpZguTj3H30NllM8cr289niqq4I5C64sw6XA4SSvrFISZ7Jl64dzmOOUY6xb5Lnq3
RUnZzfT1MzHDmyNSrkW8F0gb59jhiEWrOZEi3JYGXQ42slOp24myoQuwLF5lo16cEVoQK/KfQv/v
F8h7w/kH2h7WK+LzvDrFU13qm7FUmVBdmImEyMNDRh03vTmds2t+ayikOlUGIxSyX7qMr4ZCxoPw
WfVnD+ZK6DbTJNF+L0bbTfzRl951Cfx+Lk5HbDqETqK81F0D1hNMuh0pXjyMxlVjhPaVWdUYRVCt
ezi9Jo+fSxSC2XrEtVyE1mJNZoNpzkNsyJ4Kfdx1QidZyRBqPyZNdc6o93ibQ8MXCjkwkEnBlrFG
6xhZCTtE9hI0iGn8dxibBzGCgQPZPgSdwuV8OWca+dbzCVAtb45XhBDj4RLpzHCQe7uVcUSPLGfV
+nrxNOpgefbERdm5i215grMYQZaA+RdNIQ6kxZZTnS7pwz5SvciSuupWKaxqWkV5a8NTHutGqzZp
qKJ9SxXUnp7gBY6YuJ5+oW/MMuc4FU2eV6gDLh4YfXJpmns8qtRZamjPZeM6L1EfrygEYCpmma4+
x+m7EiOxYFFbeGm5Ac4g013cXNacZqoxMGhlWoieE77vA267yymyFLfSJmOTdVP97t0veG6w77D/
EhqIi93P5HZgvTAXi2LzSy+ng6dMub42Mrv5jXv/j+i/t+ZUBEosX/olSAMdLiKpicZOkwpszDSC
cRWcy568iRgxTeZtLyGPruHGsDn9It9YuQjIIAqNIiC7YpnZRuAHYmNuNG6nKdy0ZoHKZDUnuyat
DPf0UMfnNq8MaCP4DdHQXK6ZSKOQK5kTpuBZpq7DSNJuBisarvxRCh9SNTun1fDGo7FChaob1B0E
0RbzmZlFLw0x46lFoG2UuR3v9DD7mVRjuzv9ZCL9P7whiAAFuJqHE95Yi/IAvaMhSbpp9pDJa7/I
XY6DuZzm8Zmb/XgYKg9U7eikARAFWH64QBzc9MY6xwehkUN9omtCiWmtFqr2+fTjHJ8v1FVA1BAk
UUTibjgcx3akUWpiXfHkFK8BLEccb6YM/FMO0b7ufSTkqG/1XowF3Zkr6XiJCKgOLHeVpjNFpEWi
aOttlAXzqHjkJYqL2qzk5ZX2ayrD8TpMzXO1wreGozRJhxL7NxvNisMHzUkclICWkDeAoNiwy8vU
HYQUjuoE3b6KJqvZnJ7a5YiivC4cuqnqUKIjIjwc0ceku+AJWyFqixGUozx3qnUxmrCe6EMPZ6Zz
uQMYjXudyhioF3BRSwJGrmS9U8gOGp9SL+8rgsKtlBV+uspSDGjeGZa9DEaoC+IenW9W6OGjGeSq
RdgyWNmp4VYtHXyUsq66mPsAL9+yMM9susOigigt83AczAIRRpl5qcRiR7As+15v3VFpjX0elNN9
56TAgKcOS3LGa679ufb3amMaX/hVdeY4e2tyFYI01g9qY0drtUmInYZYwrAnSMc1BdXYm2jwoqle
z2dWzdFQYDBg3grwB4AMcBmHUzs6vQ8AQivdoTGnr32cluFdWXVNfAHpPrk7vUTfGgzGCDceJTC2
4mL3a0DWNCXSiZPKPL707QQKX0GLtHWa8v3PRb1R1CIMFidsjcVzIdykV6ZeurMSQvsB897DRfML
IaM9VPlf734wbmo2H5cPo+FVcBDHJ53pgwRj7wX01D3SJPtTUjnxpg1z/fH0UMurnKoK1wHoGdYF
2fYSDYhGKpo8vtW6md+2F2Zj7sktdFeIrCJKpcXrspzPmVcttI3ZEJRzRDmcaqLGclmeLZGt0aFO
i8a1Sie/kwyWySo063Y3DzR4EeBSLi218z0gcLK/plY3udGoR9UKxZgMDK5Oty8twvnMufDGXKAH
JMjbNoRWDobDaR+dpIWXTTMfc+Xcy8fZSdeVXkxuAHZlZ2Z15NW4z5yDvR8Ny7dDL5P4GGyxEB48
HLaN9UADKjLg5AnxCdVyfPtqQ1sD2pr3cltTdVDaMxf00dYRYwqcIW+CVEBenu7BKI1hUgyuPqXJ
r0jr8BUgYNgXpdy8dzGLoWABO7x1ajrLkEOLkR4ypmiAa2BIqzTDND7u02oPyDk5E5eKsOJ1dMNi
InCjfotKt8whJJ76VVIazXOFiAlKoI0u6Tis1+Valv3hvVtGjEKzEI8vcsQjBYMonRHKMizEFRrN
345qUnljZKUeeQApKQi1y7pVZ++d+1QMKnoe7FEgSi+sk1ePphltp1WgvF21UrWNY8zVqgK2cx+i
KLFSksH00q7L33vqiXNc4OrEcwpj58V8IpmmKHHHoEhLbmTcpG44hyZXUbPq/c9HO4czgU0gsPaL
TYCPUQv9j6LuoE7aT+D9WCDGSPetxzJqnwpdHrc+Cer307P6xjZ4AUSCPBOFtqMeZIgZgVZD4YyM
/pfWFQr6orlNmU2f7v8nIwn+rfViz7DYcHqWU+A2NDZcJAe72ZQ4WpzG2WR00s8cY8ugmF3AQ/0z
1GIqLT+UfHjug2vbSQkzPcH3vS+hd5sJDLR48sM7qQ8Qd6iL4Uyks4DRcbKLsQGpg5Gkan/E4axj
G0pENw+wiRzE8YmL904QhHepNY7Ai7OkL2BxNsicmybmMiau0Xdy74+3Mmprl5UqfVLTJtj1Ebrd
uJzSCienlaUzM/TGOUHPnfuOixyZmeVr98kiHZ1yo6u07S8lT6enHsf1M8eEuC0WhxE1XNIgQBzI
wrxo0L3asTMO5tRveONNbyUXJaewZ9e+dmX3oeYq46ScqTkcRZlMPQ0S5LJEkoDi3+FmBVuFtXPa
M16lq17T0trWOj3yaAEoG+Fwjd3uiJ3rAPI/LcdzYotv3GIMTxorOLy8+MXwHU5znR+BaKvMMb1W
KqWXt41pj9dWgbQMpn9pd9saraGfcTx/c5rJMMFQiL7ZEroxK+kw9jIrDkW+bkNqa182raVuzCyt
N31in+sKvLHEUQhWWXWcVChcLOW7+wZo42wqvVtWVeojZm/Gz5Q8jSdoEWO76tNa97DjNn/28dBv
SggyqC3IevVcTEqCw1JYYuvb+2nr9vIYFSuA0sUmsEf723tPHBYDySKaNLwP8DOL9VD0GUXpvnfV
nsS0nJNScckYC/z2qLP4Z2Lx49cg4gmaiFSEEBp+4cW+Wu1sNs0swbm5WiL3K/Ar81eIGhwyfhvy
tJLy7vOUoIJmJVYUQibuJcR8NZ5SQvPqZ7t36eSpCHVRkhuf03aepbXNGyreP5wQBhBDER+CyDqc
zFanq97Jcec2ZZRsZzpsn+UAvLWvBnG8Pv3ijk8nG28NfoBGehGjPhwLEN1kT3I6uWHYNc9qjyV1
imb859OjHAfhhC6vh9EOh2n0oR7MaJ7cHjzUprHa8ItSy3FFcqOqvyqtsaRrRSvQ96Ct0H0GIapt
cjC4yKE02lbWo/yxihr/nFLt0ZVMnANvWsw1ZXFKo4cfKyXN0wqiBA9BkhA5NrKCIkTcfCLhdE9P
wdGapbyP4BD5KuVpRKIXR1aAqDlC4rXhFVHf3YEt090gA/4lTxUqIlPSjWeuxzcGFNJhtGCRE4CV
vIhPwyHp2hDBB89ujPxK5uV/0my4PbYTGtdhZ0njmYvu6E4gfhPC+ETdtDSY2cPJJIFL23yKVQ8h
3+JWjQLzQdYS7Vegw0ZZZeBDKc7JtFEugs6Rs10TSeeSqqNoRIyOCC1npiMauYtlRqjnaGnSq16Q
h9XXnGbmDVK03Re5aYtpnYxxsGk62YSsoVZnlvjxUmIu0Vt+Ydyh6r6Iuaxw6HTfnFSP1orgNhmo
qRma0e2DDMXoM4vp6P7jObFfghFN+YO22GLdlhoKsPpcql4/SvkmAoT8wIz+yiac7Azodbt0UN6/
V+gccN4ir8udC2hz8XqdXiJjYG4NY0iuk0lqhk2VNhbst1md4jOizW8sJqHVrIJRI8k6KsCPmiPB
Tm01jyQ22ujqhIZBZZebQtHKR60cak8OkvS6h8CGnb1aPJ/erUfHIgsFTCpULHobBG2LzRPEsz93
Zap4s5lkGOZY/n52cAU6PcoC5sU0EkKwWHmN9IsAti0OBaS79QyFP92TRtn/XI35sG8i3f/SZCm+
s20HJxoCWJOGbjobY7kukB/9i+qzpZ/5JG88rwEfVHBRFFHfWnwQRG+MpqRH5o1JYHyqQJ3t+xSn
xtPPe3wkCcARpwMUFmKF5b1torfS5uRlXlpHv3QVktFKdnizIMezK98GIX96vDeeijv0/1F2Hr1x
I90a/kUFMIctO6rVlizJctoQtmeGORWL8dffh7obN1tQ4xsYnsUAU02y6tQJb1icCOBzk3mujomZ
OVFPbYKLujb8iREJ29rCuzW/WbbCRerNhyMlgNFO8CMXXYW9VnBjzKq19tZkR5hvVND4i7I9+obK
Dh8/z9X7o9EAM3eRq1kgtG/6Ln/lIaqUFHbwFffJAGYbwQsgQk7plZ/1tnoK06zffrze1aOxHpsS
qwyTa4Rh0eWRJ7NNlDsr5g5jHL5qi/AD8P+y3VpSmuGNj3UV01gM5yYPibeF97YeuQm3sKo2TfX9
ZJTTy+yr9rXIZ+DJ5hyfKM4YyCOLdCP9eWfRpYUM5578Diff1Q4pOiFhNPCEgDzrc9372r1TufaB
8OrssF6etsqGGvvxa13xPRmtLKUrx54BMcMOvublezXSDJqOWav7cmgL8xMkihC+Q582cl/aZhJ+
rjOgUwEpG/pHYT47f+ph6IZzpOL4wRfzlPxTDrke77G6y7WTNvq5ONg27lpowBfTcF+bef8zNThX
u2QS6ORMmVneiNAr7P7/PwWdWVrGzBmYAi+756/dmKU5oB3hoTEw5Fn7RfmN/pjmTtMGI9TPNMjC
dE5OlOL9oyzbrnwy1WB0AQj1NP5qV1F5A8G1vjIWPD0DqWX+AdgMbubl77EiZkdgOLNzxruVWZCE
czZvQFli8OK4CmsoLJ/c6quRQMzaQjbUBUzkuTBvRLnrz2u/3c649r35rbzJYPz1Ylo05GdGgek5
Da2xAd1eDe3wvbIrw9+U1OfmuJtcVLeOCWJPRlC2vYP/W6mrM5IYnbofPKnseOvwhUN9Q1PY05Dk
6nxd6pvKLDTvXxA343FGaqE6uzUcmiC1I2BTTthP8p+PN+v6hDDBoarjgBBHARdpq7cad1o2KDz+
zn5LWf9Nq6AeGbUYdFhefZ12yEFMob2f5azK14+XfiPW/B1al7UJ20CalvPCD7j8olrPvLHsWus+
yYQ1Ii40jXAHNbz/QBwhmz8UX1KGFjG/pYCRFiBVm/cJYoaIk7ZBA/WREZuehujxKCf6LlH4ieiQ
RJ69T8w4Nbe9rbJ71M3QATPmUW7gITlCw0MhL8S9Csvmh+F11bNQRaMztvOVPIsw0dBrDI2poFiR
mfmCu0rRBnE3jpBW/dJ8VDAaxSHvcAc/I8AqT14c+s0ut0Bmb8weGu8OnEPifC/abir3TB3HT4MB
7f2gsh51yEjX6/HViETyVfVhRiKQ5e0f4c6ae65aK9Y3aVt5f7yEPt+pKGT/TxFOJl7Kttk6AXM5
szhUAA3Hg+OK+j6v7Nl7VIVhHVo45c3RGrLc2LohLIGF+U4Oda4dtxUvU0tSvXdye/LvxQLkP8AP
0++y2q8gXnZWP+1ufGE+4OUHpnNIM4puCiU7x/fyAxd06U2jw58aAeF62FJXd0eLKb5zIP+cj4qW
8LePV7w+nAzSWZAZNkZw1/sZ/TNmfESgc1MlVveP3w/GzyKDE3OgFI1qnPyYum1UE0LOC3wHOU1r
FBXMUq1O7SGYnTI1gtgmuCAVpGvRKcsSfTrMERYfWyutDOfbEPoJLjL1kDzYkVe5x66x5C1iwpuq
8OW7o66jzGImubjarYdphTbZToSqxdmQtUrvBpWWtR5oel3JgJlkehcbQ5ic/KZb1H29FHeQYiOl
O8LWcFVy3/ZZeGbYqQwcW1WVgqNBLeQb0GT/0U77uDjFlpHDAh+MPMoe5gmrjAbnWXsnfRx0fZMo
fwKYnb3An9XLA0dGU8FsO3LOtmML9zMYMWabJ9iGoQFLv7XQygn1yfXgMBt+6t6aba2rv6Xvg5k3
ug7LOJPQebmbOvqcTaR8/94diuHfGm7BwYHa+33WrfCzJvhaQW8O6E+McenfuHzeyp/Lz8GECyMk
LkOmQdDnLxf33QlOceF490MRhlzECspqu6FfV/524yqNXukP5O4/sLr1X5Gr7OS1VUbv/La9AZWH
xPJQI3OEof+a9Fih8M1wcHo0h8jt9ZOeZlP6CsAOQGmQe2Dix02Mv9NXDumcVoEdFtFD2MRasvUb
KCvDdpY9ut5Wk/lfIz32Hz20uVt2NUEO77gw9R4EmMPqIZIRgrPtKJvfoz5WlXMjv3p756vXQnnK
cUM2c0HnrV7LDIzKoFdn348dJBU05CoGEQ+63XS7EW+idm+6TX+wixQ6WmyL4rsliJVVQI3SzHUw
Zm3q/9vI2ElOWhwni4OdSMUPXzbKCNICLjLwAttJ8k2EAq+1sdw+dF5G6TVK7KoUQuEJdD0JeaAX
OZet7aVWc7DkotQSDqPv/LQLyMEvOtS76hOOeFG7ddu05Qva3mTCv00T606aomxemFki7Z+5ttGf
FVNW6C/xONebQU8me2d1PN8QFLWhb43Om8uDLJd5oBX2vFZ+l/skiyFTD76bpc9l6TZhF4zOxNzQ
a+sm/FalWrpgQqZmoB3nZVb63QnNHq4cJ0e8qsaa702F4FsfcEv4R5Rn+LEQq6HVByDG5X9JknnD
Fp8/TOU+Dptv7Yv1dwQrhi4VpwtSzqr6T3LNVmPX6fd53SYF0x3p/SJJjRBqacHk/dFBzsQBkmbz
LsysKdlNscHMA4H6tNx2UIsjGchwao1Pk+wz/REdPS1+SqUyXyOzrhSKioUU4mfFcMx9iWLgImdb
GxrkyMj/++91m7vxnyYGZVXO0l7k4prWQpJSpdz+HuioF78p9GTTVmmxr2NSzxvF0DvRhd9EhQfe
cZGxWd1Vs157uVf4070jQq89Ab/pPpvCMrtPnDlDu7dkr4ePft8l7adUaXMy3PgB15kY1hIu2e3C
UYEksDpKw0zb3nR6/b5ztDb6lCkt+iStTqFimGN0vpsgahf3iqMu9x9//XUd6EJDI81/S8cQYFyT
E7CgZFjcVekZ5YUBExQlyqfRyE2x0ezavRFJ36iol1sNkDKOqGjp07DDr/UykipbkyatD+9ej4pe
UgB5kRkdQ9rSNPfNoay+dw2gyc1gDjU694klbAKhEPq+0BSejtu8m9rhvplStK39jgaRNkdp/1TW
ZW7csV2HAoUHgMHRjdd0/YHYFZCbNPpW9B7XCHxNz7w0Tnpxn48JOohm1WlF4M61VzxXNuraIK76
r3pHvLyx8Dvfh0Evr2pxmFpsAS7fGGZ21ShUmpy9mAH6l5lRnPGqdRGOCAE5sN3fojBfnwVm2It0
L5cWpdZbu/+vCica+66J0yQ9q9Sv6Hxo8WBte1Lo8DPZtJc8elqo10Gr2vh3Vzhp+/TxhlzO2mqL
gPJGVoxW+mK4sCrbqbDcdLRb/75BT+s0hrNDruZm2hOUbfuTkYdYQH284oq0RrXrgPMgqDPApZKm
ar98x5bnw7LU0DHpB91FiwCua/+U9Njb3gutks13DOGTlh6zTIogHrxWbdAjib3PejQVP5xIj0KP
6q/t85ein/IpMLSpcG6N499Jb5mFg1sGFs7JAZly+TM1MQBzcmR0bvyQ3DGYRJ/Nf/pBdQ9iwroy
kEUyQ6grTTfI8rh+pO/jJygtq1B/jMtaldEe2LBQZ0cxzw4cFDLFg1/mTrKRU+W1SKWb9m8R6gKF
sI5vUO4jt+ijG92F67MELIOoQut3gYOsWRhl19RzK7L4XIEKOaWAs5hjakksjkmc64itCZNbcZHm
KnE++fhbv7VdL7cXzRmgvgsVywN5u/rWhWkjk4KV7v2QD/VnFBf677ZXtiQRjVOiU+bWQ0QImRUS
G8jwhCF4FWOwEv7WKxhkMOnOPXZ408tkStxWA7ofxa/Zygv5mjKHm792Npj8XSsSv/rRNJN5tJ2s
j8JADfFSzqsokebO92jbbMa5KPHwdd2m3bUDIORzoxdd+Uc2ok7kY4xCWSt3sejTMgomJByEvxl6
p3TPo+nW9pd+btRdKfXa2rdF7Bu4spg8A7YtqL0N/lT+4qh2VDO2j9pTlI3i52Bq0YhRO/I54S08
7FWXhrOD8xNp+tJxA2N/uUHd1K1bxI/odTizNmwyBqpqKw1RfEO/V5SbRsWzLvbMXBkUJZVb/kor
3RLd3cff+J39ZdNq5J5hpgulaPUzskyblp5AdPaImMUWGgHVgRfPmh5kTCsPM3CCLeM6+xa4+p2F
6YGzp0F1+bRWltD2V+iU/kA5EpXTPdCGLiONT5q97JHoEb6QIqDjl2KUbd2qjd6pT+BqUJ/Q5Ud0
lmbK5bpuXJDJ9uF87yVj47obmfaO3E8ucTeocq//VxvrNAxQe9H9U2h58yepylKBOxssETidVeOp
kKTefYra064n03OXtp4e7hmMJMlm1nysUDGL0Opvi2MyLkJtMbWfSF517xjSjpgQcZ1S576f4Jz+
yqe+qh6E243m89xY2a9+RLIK5u0QOXhiiMkYdp0XJ4Ozba0sLPvt7Ay3wNJvF9XlSUd/fwEMco8B
rlvrvCqjEK5Zaj4S9FWq38GDdeXWVFk5PTdlVX7lxJImFGnkf6E2qH6gWtF7I3OvdG5dWrZ2XB7K
MhX/gJEvbo6Hljhz+esIQSZzEnA21LNrh+i2l8KOQy8/j3k3h4CZ0nqI7yw9oc7w58xzD5GOTe0Q
g+F9NeoRGaAg0ZIE0PCod/EXv6ATvXWtMLF+4cQkk1ucw+vNTP+XdAcbGOj6nKPLTaUWoBW+d/W5
t4f0pHlp2GylpMcS3SE1lU6HyCmK9mAN+OrJG3nidQ6wlJSIQSxqJnh0LUnRXwdpmNSc9X1UnXXR
ev9lVj4EgyuTo0T1sA10p06s/ccx47rjjYIILV2ScChXlAGrzNRw09pIQ6M426OTkofnYeIc/XDw
DjIpn3S0GP7LXIj0tZnizSQHLw6awa+etLw26xsBbCWmTELCK6eXR6KMagETqCXQ/vX8WTR6Nfg1
dU7nXkzJxuhrrd/SblvQ9pM96tZnW6udx85Ukdi0dWHnT93c9FYUJMUkZhEMYL1jhKY0VMFfmmro
LdzEvFCJ1zYXVvhEFBLxXTvnM5YqWZLGn9GMa5xbabNz9SUJwozOkFlC+G/JYi+fJJ/8uDCBd5yj
0svSn6lpxuWzEyNDuOtT3zhZ7pRU/9kT8fJk5sBlt6ilJsNXRjfZPkGtruU0OHqTbeDL420GjWwo
NsRU90eou0X5Aj2tfNaSiUCf53P4M8x6xLRwWKjzbVUX3muCwHsKxhVTWDTlrNA9ANTLUxRF6iax
8q1ILWs42VWWmBsRh6OJcljq6UJtFQDh4hh2YYGw+mDY0U8HBlePlCh6Bbus0qsega2Y8nY2WvhP
SJh0xUNk5yYacpVv/QwHNDVOajSc9lnkI9DvrHQwVo0lWkwjqJrkqGyZyAN+0Y5217Evm0AfLIWM
vRYl/g4G12DcOeh5hcd41BucvBbVyHhT9y56ecqf518IKNh03UIrrCOgjlIaSMs6mVdkQTt4ufjm
+KOKtyI2ZWvfODVXMQJcxFLGkTkz6EaQ5vLrMmF3bBmV0Vk4pd79ju3e2wDKGMxTMnRi63eIx0Uw
IcwbveV3DgiCLW/DZpf28pXkkYpr5iGeE51RyBvcDTDM8ax4KYsxAqI1P30pkvaUNHrtHmWXGNVm
IqD8tofS+YHwQCZhq42ZP/3QEk3r1ZbhgDE7b24d3V3miM48RZaeJ3OAkU3+O+YiiW+wLFcmz8sh
1xdYHZkCiDCmhat03hiz2SyMMj37gjbIQU8ndwuj03pwTRmemdsYRuAVTkgzKx/yQ0ErJd5YqW4G
bobnVJuHjnajDXEdBflN5HBAmAk7C97m8oNGVHhK5kVxZuejCAelwIK5oVfSPbdRlOAk6KHPMVeM
I/Zt1MjfpRv6P6Yuywuyduw+v34clq/DB3kc3MkFC0ot6q0ugkgh/97DsTiTSiBe1XRTsVWNksOG
wgRtyza8MeBb+cUuX8WFqGnDoIRqxfxiFXpz0oY8Q7vsjFN8HWN6ggnHfG4HLdvRjrPMDS3MJCOv
snIZ95upG3gNWy+fHHDJRSSa/rOe2E55T8odWdpWD7FrP5gWjYsB8Go0F/GNw7B8k4tMArWFN/Ur
+hI0yNccycnLmNl1g312R6s8dTj9vXi5mmRgOFX3UrSMTXH5EeKx7GP3xuu6LqcY4sFzYVpBigVu
dvW6JiRslD775plN45XZnWj1+quytAp7Azg4nrtXrhmjRFzWU1IYOztpUwROx0l64b2b6r2HzZhn
dwH3rabh1OP7v2M43NWnOh8y+WRpaTsdKmPK8bZHYdvYSM0TT0PTjzScEVo1440nkEDNdmjZJtOL
pgnL+4PGdfavlaFnuc2MpEfJqTCneGMwU/+S1JM7BtOU2O4utNwu3Vaxp/z7UhtRLNkjdADtFH1c
po6byjIaO90SazD0mbAJiH4YXSXPQxo30RCgopia3SZSkqaZqee3PECu+mVEByIDUGh7gYBfKfkw
BaQ122jlaZR9ZQc1AmBaoM+udrCnsnv2kmT+lNpS4zjU7f1kd8V+CN3qqNWV2BK0kQCypH6y9Nh7
TpFOD5AEiLTAL/xbRcj6KqBFxT9LAUK+RkK7ugriMI5TbFzkqZk1++hhLf1PRbP7ODVC7JCSqB7z
TNyIDu+sie4dwD96tsv6qzVpIVRD2IrhlDe9dkzGut+EmlFuoL8OR+Sr3cXUob+x5ZeQ8/dxIzbg
LwkBifyMbvEaV4orBUb1XtMdS2suvthu6KJhz/BABa1GR3/zvwXAt9WIRaAP6QojHHYZkF3lCyZ6
WnesawoA3y0TLeia1q23kz7GbFC/N70bPZKr17pootEhQa2ZXQdU7nLNyOiHpqnK/tjlvv0NJiTs
ztqLsvLBGlOFCrCQ+RcsXudbMKH3Xi23IaUaiBNgXascHNKnH4a23h0r1cqtO9jVvPeyNmkDEBWY
O/2Pr5ZmLKNVMIioRaNTs9w9fyXZEo5iUlL33hUW4CeUctKdTxqwD1v3t6xJ9T9e7q3tcLFxWG9B
ki1Qf/gFVxjawh86v5ydo9TTNHcPXTNFHRarZYK9YpPq1oAX0ezMj04y1SeZido5o/yb1p+bQlJz
N7Me/QSMbyRbWQhR0v41AY+kPrF9azip/cPTc+1XQ0SDaDVZdKtQiU6/lACvMrQjoEwfE680noYp
Bp2XlXghnUvpO8PRT/IifvXhPNjxvlTh1Bg7NpwV/kmiwtZ/xYyFCR7xUKkZFy0Ne78/khbUVARN
ZPfVtkjtJt7mzKdxEyqTUG2aruj+GCFi2PeagAC5j0m9o28ZJW9311ZZvW1KxGzuVKFQq4UnBRQU
3V/dOA/kwrvSAxS5kY2JaqMxuH3VAH4wdYqgMjasUzlhNgNOpO8l1ka42/778cda5x1AJWkPwnHm
RkWP0Fpda0LHiQaEVXw3VZE+fzHiVMeRstD+HUY5dw/5lBk3DvrV3mdFerqLcwf5jL3mkmNTR65n
58ldJvX8wUWZFRgsjNefyEIlt4iz65Rheby3MQaMjoVVtDrhRVUpeggTaB8BOoO+Aq1DwPrj1gsz
KqJI1ruy9TRqLwF96uNX+86DAjZaXBGA5FFnrwYadoJGeJF2Nod8DEFhII8W6bX5yZqN/s/HSy3/
q9WJW+TogLx65Cf4Rl6ecJjxM/WadI5UEkPQGBVq6SMyYf8r0WJRStKXkPmWOgJ0vFxH98E2Ajnx
jlFUC+tbr/VIWhfS0rpbEfIqNKPuBkcJURGTAInF1eVKCRK6HeNV79ihBfDILBYhw8jTgeCX9YyK
e87szB/6/MZMZrVf0E0kA+c4AKeEW+itx5M6ZXsn+9F8qrFB2eVZ4Wwcs9G8QJpmfSzwYsB5zyzc
/0QZW8ePP+I6I39bfFEiRS4ZLPUVu8Kycz9r29B40v0oaXdgG7Kw2bTe3Ms7JLVz86WFIXUY3drU
PnXCLj/5GQUTWkC2dh/Fswfv2sYNgz66sItPadsPj1lWesaN4mkVM95+p88YiYIUAD99q8tvo0f2
HNal0p/k5GpfjTKE0JO1Y7chWOflVnoyefn41Vx/FjrcjIKWSxrOvb9akVacBvJBGk8Qs+fosSun
9jU2RD5tR7fX1SkLNf2HXkxxdGe6rXUj+1pi4F+ni+f9f0ovfy9N9nXHbFK9ieKFYTx10FR27ajb
f9zQ7jei1KyjaApvO48LHTxnaN8KZ76xL65fNz1d+suU0fD/6X1fvm6e0ooAY5pPEcTeXV/VGSC5
wnj1c0Bbm9qz1Lz7+HWvItfbA/MX4i9UiQgsro55nhqdH4rKesLuBh35zLX6V1Gl9B+QFDA+f7zY
6qT//2JMYQ1UU5a8YXn8v7KTaZo1o61L+0lNtIkfRleJ/xAPDbnp4TR/mrQsJgdDpOLjZd97RhqO
/HGhL6AacbksrzQVsJadJ0YW2W8hQEVs6Oe4J2ugML5xFbz3jCB7gaDDnIIMsopm2MQ6gwIG98TY
iOw2HYV4cvpQezSyCbherClrW7XdeGP+uKZmvL1bEIKLtSL91SvZCCNOHGlUofVUR7M/byYrzgLZ
dW69QR563JYlMrStBvJGS0UCJsWOdi6Ggj8+ftXv/wzo4tDxuYevZEdE1So1Ctd66rFwPGujme0d
MVgFI8JS3Osqdk5OOtV/pjjxHkAthceqS8wbUWvd8lleBliMRcCBYwpOfpULOHajqoYbjo/Qds0d
GL5qPNS9iY0k8bbgUgGh9XnORqfc0SWNGU8Mw7wElDg/ZrHV3GK4v3OwYSBzXzMkxkh4rZxnSavM
M5lZT02RgQyTSbxX1WDsMArJziqs5Y03cL3lF+1jhExBwcBuXcOf4lRbkI9d+HlusGAKWlnU35CB
SoOSHoW8EUOugyaZCOcLrUPw9db6JvXDLBa1UWdPKC+VEJllOi/2FBB8TUfExa7xkt7dwnBrfiAg
mH/3td7uk//53DEbohpZ9BgYdqy7fIouo6jsCVeGri1+83u6TToMptxkVeHNmMhExj3+BNONFPfq
wxKn2e1YSFE7L6rIl7FF51Lqo6E1nwFSjEjht3rQ5sOdrasaTjlz7xuPeb2ezb4GTsX2Bt+6brBW
WoFiX2KET1UGx+VOmV35xapBm+0H7FsVlinj/L8NrkCzsyQvdOmBEEHXiXU5VxhXpZ7/1Nqq7u4q
304OTe765bbGDXQ4aDNS2zde67qR/Laov5A8CaL6ImZ++V5jh7lJjsbWc64jRg+OWSvl90zN3vxl
bEcr3cqWFPVkNH7+iQaCPu0mP5rKxfayGO8a1SAU1Q9OLG4crKu9blHJ0BZ0sWPncK3TEz+e7Dqp
MZ0tXNW9ZnIovrtW7HUBQ6nWeuybjGqVAWf+VPYFkkuFm9zosb+zAxwqOMarKJwzoVglSJiLNpU5
TdFzn9IlMqLE+BFWSbXxlIyyTabn0a2p6VVKxjP79BPo2y1maWucMs4oIkfayn/qw2YW95WZF3d5
7Xmc5tHvcG2ba2sbJ0WMBjZ5lXljL1zFMnSGyc/ZfMyWKelXwTzXUXwekyZ5jgH9pPshc/NDW2dR
fLCZId04X9fPit7P8pwLjgeW1er67k2VlJhLZc+pEOoO5yrty2w35s/Isr9juZLuc78CsJ7QbGxu
LH19dy7fFJ0I8jAgRNZ6bbNq3ciFBPyctrH9NSxn66BPlXanBiF/OLFdvWD9l2xUCAkMyfPkv9GK
jBuH/Z2D58DzoluGNADJxJr3XTq9qHBIdZ/MdozA3dSmUi/JiK/QIwOBfmaWV5G9oIo0MLUfRhEe
LVFmY6A3Q4qbthEbZzkY83xj27/V0BepOYJ7DIjQT2C2Rnd+tQ1KVRkYyWU+WRxX+07pwm62lazd
PsilNiXbRHhTeKjjCLsdz2mTZqOQ/N2hnRVFR68WszyM6RCmCKV7qbNHkLf4pk0Ms05QeoRFd3yy
nrKUkcC+c/3xPxrR/WeV99b8PDSEwA2zqaZGT02lv29kTQv+b/1s7nKLEF8XcdJVtEvTbNZd1XPC
HE/IXRKZ7gb5gaWT5CosV+CmHxiQ15tFnPc+nwwIHK7Mzq7WFzdO21X+ymvmh4AchIfKn1UJ0nHt
uA4yxU9guWwmxXihfY0cXbq7VhuiPig8D9xW5Mj05eOX8M7CXGp0qKDCUYusGw6OEzKhIgQ9+Qhx
oHAIi+M7o4CsP6CUhj98Nvdf4ii+ycG/Di9kZGgML6ISSLaum1QEAjOt8zF6VsrWC/QN9AZhDq/R
A1sf0xuN9uvM1II8hHYybQ6KPCwFLu81rwal1OtZ9NzlefQv8Jw2O6g+NdXjIAbf3k1OqzNYSh0Q
jQVw1OpF1amot6aeNea21Rpx41y9F3UoV5br7A3NsD5XIoqU1fRO/JwMpftac5s/dBXmJIgYxmjE
YHGKzmQ23hWFFcKXEf0I9C5Wh4+//psxyeoIOFxo3A+cg0X/7vLFgM8d+1ZF/tMgurK+sxBb8IIq
zIwMCXLXn3dFUuHR5ieZbDdg7u3vkd2W9ba28rQ7jpUow9fQnFQYCCuf/h1BW2MP5jfuo9HFxWdI
UnER5LSxmg3eQuXLNNCv23j0aNWD8Jwpwd+siD7NUZz/63YkHjS7S/Ms/W7s91FmpskLJttdvAG+
4alNZIuJxb2sWnhIKCmcdF3mO7sDCbmPa4GdZ9gAuTjYlRKHLvfaHNqL5bvHCdk+f5vIvEr+pAgm
0jrvLFSe00VQsO3Z94GRtK23Z8e2cbCAKoHu+EOqBeS35Wdw4v10VrDmBrxfRdycNH3WzF+mnVvT
qVVoD+xGf3T0bR97FSDBpJkfrYo7DD1BHepOliavH3+8tewP2doiOEMPG2bXQjgwLz9e32E+buDO
8aTQ1voH++5mPsSewCcOZHxibaqqGCCPTPAFg6L1iu63wVUWYZToF/k+a5XsA9k36sEqdcyWeq/q
/kgsppJNhoxkfSPEvc1cVnttwQHo1PzUC/zky5+blCOUjsgXT/FcFv0W0iZkoyoKJ4217Ti+7w1E
+B4j1WreQYCukvjWDVQybRH2VlBPUU9RJQezx2Vw7DQkIQ2nY7TULv6cg6n/nkONfWDmWv1LH9Ls
xS201NrVyayNW105mODARS4e7Xpwpp0A7cLCbQGnrepHo2GX95nFv1Dkvssb3ldQx/3U7BQIhlvn
f8lo1i8DAjA1ImjL5e6/fBkaDRmtTvzwiVG2qf3iohuGNIDfGEeMqKba+l4yHMPNbZhK7QEesH/y
E01UJ/hQ2mBvwl7Vp4quz60a9jrRBbaxqC9QOEN9tFegeUe5VuVMZvmcMUGXj6ZENimFtZI8ADm2
kWMp2hv38PWKdGNpuy0Kbcswa3lVf/Wn4tFUdZX5xTOsKkMLGPSQ0BRuL4OonRgxVbfAte8tSMwj
3DGdpBe9/Pe/FgQ0xTQhbOvnwhm8IzfgYhzdMWbGJ1zqB60N6/b48Vm9vmZppYOn5R5/r/OcR/h2
znpXP/fJ0OI/Wrg/2tyc9U1XlOnG7IqsCSTDrRvLXtdN5DfL2ImuH9oh67QC3SaULBK3fB58FFUf
cJHpq03qj80/tkW3mwmGN/u7ZFgmv7MtkOENbKOTtzzE33nhnHiqN0Yw2Oj6qz3Vu+jtSzKY58KY
s03bgnkjHsY/HJBmwaKFcSOdfmc9OK+MasBDLbpNq6RVjdEgrK6Uz1XhxwdEm3/6JQgvyEntAYvU
+Pnjj/vOZc6jMYpl2+Acgpzm5YZCF7ccpslsnsMsRSUinWIoNZ7Sy5Ak2Zz2knwj3pHj6MZ9Tz+Z
S6mv8uQZnpTKbpTK7z07/B7C4xveaS0LrMVmVntNL5+jMBwOkTHXZzPTTYQNw+qxAPd705f8nRXZ
1uSQnGLUU9ZPz8TKQsmgA4yZWG21DWPN/k2DbPSPc+3SS09lJ71gaiOWxo8TNjk1c/WooRFSImll
DgqX2cazN45WCjNwKt2FmD4afiCUlVFiN6ZVb9uo1MqN1s3AIzrCSAzjqzN/mH2V9ftYavAKB6Qb
J1CY2PR99kfXunGBvXOGF+QEA3dgxBynJaX9K2zg7SrM0VH5cyO7/IuGpPoeNjOsgNQcTmgSZ3fc
e3c3ttb1PcE4ZKGYkCoid7JuKRZwq0sZzjizF1r5zOcEzWCM5s9mkMbBQWn+GxNltY/9jjcdof92
anQdZ/oQJFOB34o+/c9niymR4S+TCw9E8dqccfJRcWzBHD9HiZ6VgZwce1c0STgCMfWMc511eIJ+
/BKuN9jSToZqwwADaPWaaIOQw5ClOMI+57BXRNBVUbfhJUyvSYpuB+ROOd5Ira6rE1ZEa4mDBPsN
ScXLTz0gggjwjRWzcJ5/xImyNvk8J04gm7Lfffx08Cr4v13kAja9cuo/7j/CFs95uVpoZw1JXuwT
pd25+xVbCq0PuPhgi3/ThmnHFu/gGLRkUymMS9B/ypBli+Iusl452bn/XZmmaLWAE9VM9wNcR/lU
hm2aH+0Kk+V/OW+t8znp097bVhlgul/KQAiI1HgGmZbOlSOPsN2j06ilMgUwqsi3cEIa79C8Hawv
kTIj60E4Wp8FtQ2FjReBCK/5iwYVlIjTiFYueX5P+y7fArAS00l0lfHJiIrW7jaIVmpmUFt2h22r
OfnGq6BG4yLAmeALNW4/45to6cXGLsxwX5lg4gPonV0WiDR0v7m92T8sCX12lGBT9vYwxmrbpHR+
twPnMd+MEJ29IBLaGE//x9l59bhtvG3/ExFgL6eURO1KW71yvPYJ4XXhsA97+fTPj/s/eC3KWMFv
ECQBEmREcuaeu1xlM3hmoX6G/NmqfkrKGW7QAZufXaXCPSezvP5NmEqCRaBVqo95O6gv2mhpk+1b
hdmHt0lSyvDOFpELZjbWrOfcDZvCd/RM+2Jh6juBCNfCp6TESXibw5evce1u9V/ko5bxX8ExLI9l
ZJmxD6WuepuFrL/XHe2zfadqzZHzrCAog4bE7KdpOcWnumTgagxd9lrjLvYcm1E1bZgjhZ/ylIaU
Y8k03eQ9bbptiZLascggL2/ianQ+2V1k/BdGQ3/CLjn80aeelvl034v8ttej6FWCzvtFa1ILd07b
VtELvPrZ2OQpdYCfIeaA7nU2t9lDYfTh8JCoQ/mGBA5V1KQltH8rwxO1r2RN5iLsoU/RfqJfKLex
16jtvkqL5m2GMOIehSZQaUQ2S499e4w9EVAkRua9O4et9wwOIRa+oub20dWn4TPtzjIJ4GUXR9I0
19vUtltV3Ar48mymeKqe7blo2x00pQh14MSWkuJsCQCOp0CoUVG5+YYkdfm9k/qQPvBQYjtPvdvt
ZlD0B0DOue6bg9oNL5MLZW47z8007uowrX7JMDQb0j11mDdl6HTZ547pof65ikpj3Jh9ozmnEFXc
t8GkvH2BnDv2R1dN8XRGRjgUe5FHMSYQKDHU27Aqp3kjoXyaLewCq2WbM237XreMQ8CSa2q+SxQy
Ko4XHgt+HLe40neM28sgGYVGLeZJZPtjWnDqJlErIeBS9tprX7T58FWTlak/RuOUdC8Gr/+VDk7Z
v5nC8QZIWF6jl7ciyoY7tdfq8ls0ANN9ZhQ7j5gz1nLYKVHfOD+6JkqG342ITfuh8WgcBzlSB5Mv
bbc9lGrsjf7C3jD4RNX43Uob71GaYW0d06hWRwgsPYy7qRY4NQzTQNW0DfU4fJgBzOQH/sNs145D
NWLJN2e0JzNyJcWfBnKFGzek4vwvt1KxmZmOtbfZXA3kmm07zSjyIWnrW1E+O9tpNivnU9ekUcn3
TRuMpHO16TdtXQ2P9TzP2i3lj7K3+8Ty9lBQwaS1kW1kftxNcR8UXpvmR73KpiEwELeIbm3cC+dT
b0qvfuB5w/JzkiQj1SRquO2jVun2k9m2kbYz8zb/1SqeJq5clRcJw6K+RuQG1MDYnSH4eVw3aJfI
VB0mgDW69RymbpxCFQnDLQy7djiYMxytfZiF6TVAw8X1tYgBo/uICwV4X0RbzxcGhBa5PQXeJzsr
lJ9Y6J1aWhbxVtdCNIg+vr4uLmcLxVbKRKZ/S/1mrgtZsxsXnoqLVkVfBqWc8zekCI3KDyfL+qS3
9XQlwb3MthlIYIi9PBnseUAU508301lCP0wXL4U1uDu8JNSHeCyLn1BEtAetbsaDaiMHq81WP22Q
oworf+zN148fe11ZMeRGhX4RZFz+hKp5/iNippw51KH8RZ+MUvcNyRRM68r4TSmzJEC0llJqzqx6
vIdi0AFvyrt/HklBZkDdj941JDPvglaXl4A/sabLXiDmVmGgJvr4S8k6phRpzcV7EAwFrtSTl41U
CyFRElKemIKWeuf8sTVFIrRFlPjUGOhEZ1ZYbBOnijDlrsgNPKnJh6GQqbudmqx5kyXEYHpYE6gy
k2bvv+aFnC9ICi61DskobLvzH4NuGh1DvRg/4cZubaZEazcIHLQoOVit8+y1yjW6+V/OFTNA6juw
QqAK1jhfENPYqHXG9MlC69kfKmHd5EY6/De1ZXiNo78OHssGY8BPOwTFT1SoVjWsnbhYN7tR+dJZ
tR5tPaP1No5WRemj5yTtnejq+okBZP7r4329HNc/c1GWxfuPqeNi/8FUZPlZfxQ5YpCIw9W6fHHh
i4WPWI+znziIzZcZR/a9jPoy2uYF9da94Xb5l49XX7/gZfVFkpeDDfyNme/56mR3YS9l1r7QBMLx
NS9K5xkVsv7WbnACvhJI1pEL/zdaXEBHychNqopVko9ldmLY8J9e9KHFyJTelPDBLWIYyRxNfzMj
KcSVJS/GaYzyKcux4YOWiYTqugcKynIogUBXp1wxdA7Hos9l+Dk8/IS0rMqjG9CRg/ZfqY7k6uTz
s7cFMGO8lZHO6LN2I23aIJvlIKAj4Jv50Zi4SQDWVr+zjNDmgjUipdmIHLU4KuzeC5DBquQG6a4s
euFCUvFzCWUe+RlSdPbLx9/vctPyeOjeUDotyOM1o6FLwnigmmlP2FHnnxa04l1NhXBK23HaKGNj
H8c4Fb8/XvQC1smCzJAW2jr9HtQpVldQ3kWunN2iPOWqh05SXiN0temcODpGVudYt8LKwCPDWYej
PdWWc3A12d/IRqmNvTEovYQH3E1yT0E73ngTec6NPint+Onj37lc9+dHa/FrJ1SR36KSuG7XxxaQ
mLRq9JepLiQWm3RL2j1q2P+I/4bozDoer5UqnGbj2rdEa7HMRetWf+mrJpmCYnZ+WmDO4o3Wq4w5
/v2hCIc8D0Usx3d9YvNUmg0iay8KrsNbRmyFuHVmo5qu3DyXkWFZ4/+ts6qRAbEn2aCG+gvVQOVC
VgGJ4COUMoVb5j5AyT5+rL8thw3wouq8cHPW4zk51o4c3dl4iZl/k7TJ+GhZcfZDFWlxrTt6uS9o
fYMtXyIvS64BCHFStI6IdWqNMB2+DooMbb+nr/n5Xx+Jvv5Cw1nOJ2yE1YVSVSpKr0yRT9FYaSXJ
SjtzcTJt28RJrb99vNjFNbIosiyyP4x20Yt2VrHVRqFUc6s0Phll2tVbkRfeG6Vf/mq5nTndgROL
T1acyN8zdKxrzn0XUWhZHAgidGLmvtzY57cIcAEDa4lJnKib4gI6AvK5MPxcz0/CKAv3rUyLWy20
59t/f2g0BsiBgcMtnNfzdWHEwEmEZnoSbR0yzPEqc1c4XXSak1meSuR86U50qh37plXZ/3ydAWGg
kQJmDNU7ULer1Z0ZEIshK/hUCe1SY0hhr42F8t1sKnnbieZaV+7iiCzrkVyzaYH3Inh0/rSgO0OR
Ayw84QjuKgcxaLkMxi7MwM+gjOFtP365F6cEbbEFfLVIWOkIwqwCjW7Xjk7y1Z/mOmpzeie5+dOb
5TV7gvf++FmURh1yQSyTWsKSxMjz/LFMU2TctPl0cmMaJN9ywLTI7lZulGyTuu/u7Yxe2o3e2V64
Mxhd0WUd7Kqq9oXlTYfMia3Mz+yhmW/C2GpRZbUkSihpj0KKoO6d6vlQ2VVWn1xXyJtSVXHMBJHd
5Zu0n7PYR+SGut5vC2r6dg9FHzGBRBb257Krk+8ibpBp+PjNXnxIRFW5MdCvZ0rELHwVGGpyOadF
fOCEBZQDHmN0XrXJFfvK7q6pcVwuBbOfhir2AHD8EWA+f7nDrEdQ8UR9sj3RnoRIPX0zxM2nbgQ2
G3z8WJe5FnIAy2ScHQq+i2b1+WIgbmOKR70+dQsZbR+OTXbjDEj6b5A6aevfntomzYJwma29MDr5
AuZ/pnM+45awweojR+yhmGdRbNXGUZ4nNa/0jVM1I7CBPsJ4EZe8+UcSucwiGrvTf1vkazdMDyYZ
KC36QOhGi6Z6rGDY5FcQLRfx1aD5hRrOQpwgUV5LqnDE6zS28+6kOU2PtF8toz0/qXsa9br8MumO
3JlGPu4T+s5Xtsvy2s4PCF8PHjEnkR75RY6ueXkVhdXUnaSgm4eqoGR0bo652W3qWK2afS6iOb6y
6EVIX04j40OoQ+BlgEqdf8uucrkk4SyfcHHqxr3CTBNUikxaY0u6NjwUCVbsWZP+81XCugwQUVYg
G4COs9qwdW1FcWzU/Uk3mgQJh7RRD8KYb10YOl97KuSY3FG/1lO5OCZLdghXnYGt6pDBrZKdXox1
0qJudCo6upoY+AHk8L1eyfIgHJxM7j4+KRdVPVNLB/gISnlcHoT11VOCNgLXVkziMx4/7jGuGEZr
Ykju6PXdx3W5t81Ye1zkTh9o1Vk3HY/8UNVDc+Ujrzs7MBeW07qEI2cpsdeZUKtIBiAF4v4aHYwn
TVdq+DBGvUX9IvYToai7Mp9Hv9fMMujU0jrUkDv/LfN7/w2LmjgFMHQKcojznaYWAyKRtsTNIBfW
rlL7/q6xZmK6CK95bK+utPelwIBB81qahPC8zpeSnaIDOMCSWg+99H4Yp+g4J4ixfPx1V0fnf6sA
XYecscB415tJGb0CXCYmJVUpzEDEQDHTpBaBosbmEeUl8xiSt1wJvqsd/L4o5D66JMA64SaskgO7
c+bYcfmSjGEBOWRFdtAZNvnWlF8TPF3Fo/8tBYYGnANnhtNy/hahgKpeg+su7kyJuq0U9EY1J2m2
MaI8dwqd1+2/v0+SLGLB0iW54NEbTAQB06laUJep/qi34JKzggnLkI7exgjL0e/sNPn/eZ9gcGmW
cS6wKzl/yFyf7KSaPMy2XRUJojatfeh53k5lMHhlqb+8T9CXpNA0cxfVklWiNVXxqEPUwcEnU6bS
lxkmPj7YSu/r7MCiiiynvnKZ/WWHsiLLUQCBf153fVD+nBeorx4MUTRu4Y3Ne7J7Z59bor7TJ/Ft
Ql/s3+rJZdewLVkLO/EF17865sKpZvtdY1UZs2hj9yYQdwclLjtBiezjDbO6q9+XAqpHn4UIu/Ar
z7+dVEdTT71QDYwR644U8Z1tMUbl1pBZvYllPgcwUOUOuMY/W0TzkMRR0nNgC4vV7fnKZu1ORdzl
S68B7Z96Qnm9MUssxTxmQB8/5N92DTw42EAkeBRfqwsaAd3WNlJ8ARIZqYFbjfMm6fr8UScD8nWl
vWbr+ZcAA1XTRhaclAAXj9WBSO2wjTpavkG0bBwb9ZhFtyq/Eeb08+Mn++tKjBm4j7mYuB3PX2Ki
VKmjpgUPJaZC/zlMeWc/a4pQNX/So/n149Uu3yM38GJmQTAjyKw1a+e51o3UI1BLqutAMb10F2OS
tm+mODuoDGuv3P2XTwdQilhGHkhsoWI+f7p2tOWs6IUZdMB2bszM1gKhz9U32w3/FSbFQVjWegcm
cdLpvJ6v1dl2QVLZmYENw9pqNza5TNb4UezU1b4fgXEGVtsOxQOcSuq7jWhasjxZGyUG11ClwuhK
wX4ZeJhc0V/3HIAsBrTR8x8k+7mtSnCggQtYyqp8bsQ0ehtt5Fi21tRH+Q7v2MVEpI/Ta8iev3zo
peqicAYCr4KkOV/b0hypjWFvgXJG+YgrxNUPCFK4wdSUjJrtUVzJri7D0HuEpa8PwWZxFTpfEAWy
gRSkgGaBZkZAYhm/hm5f3OKGqe6SSmnuQV+E/oAQ/ZX4fqGfCfARHVOg6wv4lxx+9azCAUFbdKMa
6EKqIRNfPn5f5eMmyTv5fe6N8ZgXGSBpq7Bhr47qc9XLcl/O43AynWrcAZ7UP/3rQSOvhxJKw42w
hXrL+evoZ1EaMVizAOcccbT0ptuhdVscRVnOD9Jyn/99OfTHwL0B80GLcTmHf8xV6JhzzSG4HSiu
271UeobsR+L2Kb1n8C+7KjO97Mq9c3m0PW5VoLzIUZNLr7N6PqYrtSkyAiMVRQMCvJxLvxF2GfTo
H8xX0qL3Tu8fdSGn2wOFDgyQCQAhWV1dNjMce8uMUC1vmrjemi6tGbvp9E9jOxdb5jft1ppTZxPn
GURRob56qONs8hH/cEBK5ZVnX5K+9Y8hoqmEbVJQWrjnrxurFm3stFrHYDhv91nrTekGXx1RXjlU
l6cY+DC7GlM32qpwNc/XURu97zOBn2NM+cT8Ad4hhkz5MS97BYVF9+3jXfSXx8K7hOJwMXylT7U6
SE1qF5FASzWAmkdXFXDvgytK9enjVf6ycXgargTw34gGrG0NpduCTsK+NmCUbZ7aUSDJ56XDcOyK
qtP9jxe7jMGLfAuNdqYV8A3f3Z3+OBhTlU6WqoU4YjZCfBeKZ32ntRrNtxigKs2OewK937g202t8
hL885cJsJCgRfmE/rW6jFurXkq0tJdHcHS1h1rGvwFvfNJOifv74If+yTVgL6UHSsSXTXW1HV8MU
bzRxcLTAyR0EwXKbGNL0wY2InXDSa4qQf11vARTyGTn861u9ce3R7Rybmzadw5sscbODQ7JyS0ve
3NKHv2YM+df1qNsXJYTFcHt1t5DS1jasBTMw8sTeefqkBWUaOghbUIhNjCWv3SjLxzk73+9CBxC/
gUDQDl6rKhnpJAy3cs2gqmldBIilOC8KktWVX4V1s1PdxtH8xKmRsVVk04mtkzXeHneiYacWmCzg
DHEt5FzsJ34Sk10CLrsKMuE6/hWVUVuKtIKC8u/Ir552xZhXQeZM/4jxJsyigAtZlVknR5Q69Dzq
iKSe40V7M8BqXD5Eko6YmEexo58pdz3T0itslYuww3poDCy2nIBwQZucr4eNFWIlaHkErV67is84
pcAsbYJScyUYXLxDogA1EswM+LjLEPN8odTMyQz7VN9zNJOghXG+n7xa3xHJv3x8Ii8eCbIvcYcP
hcCOReg+X2l0lQZfLDaBoQ3RC5vGOlipfg0BdrkK/2v6hkuAoRm4TjBpq+kFfEJrr5WKkS+kB12P
/HDMxuaa1N7lqyMsUoXbXEh0htfOE7ORme1Ytu4+nKL0B47K9k1YQJbTQKD9oxwCwXrxLwHEwEoA
NtanL3O02iqNykVt2MQwWUWbP7QV4y402mOmKuEVlZXLt7g42RCoqfXIXNe7ok+7NLVr6e5NGxQn
lm/zMaxM5ebjHfFOAv0zplBPkiswnycphwn53p384ybqbWfCnKktt3BCNds3YBYW9W0D8dreeonU
oeH2neUM95wQXqmuTUW4xxlcoFGM6TF+DB6GZdwhDZ5lQ11k7SaDzWuA0WimOtCKSPtWYenwSyDA
+DIAWXhkIGM8WVghZeTD2fRZFkl3xMtPfxnGrlV9OHKutkHdHFztkETWj2RsZbfBT029H111/C4G
3c23MKamY5vQy4McMKWgrWrdmw/0sIh/qSkxwSqcKYRb4dTqc4SLYL7x9EwpH9Syb/u7UDq4TZZZ
av/0jMbMN7owxQlg5/CdkYjAU8OhOXIXNSZYOoJP1d6EVhs9lAhgtUGXO0ofoP4Sz1voIXkZOGaU
V36Uqomzswc90p7cWjY/h67Mi31HD2gXzqGGHow1zsNPI8oZsQEYscvdYBroPQM2tZjvbepMICKH
I+KYy0NXDC5JnI39um+mHSoTe80ChG74rRvVANF0L+3yx6LJIrHDscwKfxnm2CU7Eo/a3MB8MfLb
Vo6zu3FFXmnNZsHJV7xCYGSgd0O460FuDGCmfdXFrldBV0Qk421ZtOP4K5eVVdF+M7yecNRN05c+
dBge4TDp1d6+wZDe3F7ZkcSgsw1Jf4OT5oJ2dJeh7iprwMgXOynRRzDTk3KfSLPd5loJxFtE5hx0
OLz4OLvFtwXSe7saS6cr669vdRJ6EkCOBSGFDsvaXaWfmxJCjZbsQnssD63TfA/7rgggy1eBo5ft
6crjrtej+CdycamhP7aMXFbPa+mhyGbhJIcIswDkcz09rwO86HRrh7WiYW5nkcfDralL3bp1mspt
dw00g+M4q523d0aQqnvHTOI5QDJDDXdVVSMsl1fmNEEljN30W9kI7KFgDo/qPb5LafhiAz8oNwZ6
wNXDhKDtYYBLAfda8/irwll4zknD+y9t5GjlTq8Gvd3aDk6bvmWko+PXjd2qEBcGXL1yvCqabQ8k
EXVcJyITYoxR1F9x86mdAHdSgQt52osTqPU2fUzDzsSWQOJjt1y6b2of9+aurpKkePBqoRl7cGlC
u9ETPf2tmbjUFb5aUWL5RI3EexocXX7CmDP6ypdCR0/rZyR8tSbu7x2UpnfDULXxC97BqXrkt47x
W2rBs/gvSpRovsNyEZBsaFROuY+G3CnwHUo1PUVZvrFvR61phqd4LAp3PylemW08UGj3XqnhKmzM
XrGnng27bcoUxjN3FhbQsBqgCNC2sK3UbujXJDXY3zSuc/21aqNqlDdDLJh5u1U2x3snSSLtNMrI
Q2od/47ZOujUpsq2Bx4XPRlToo4vtjFrP5EtrrQjTTMN/OEoPezAXT3Ld8hn47xnQh7oXz/eiZRu
q6PHpIQ51NIWMKlqOQbn6QFY+UEn5JWHCKeTqtlU9HKcoGyXAy+UsoSXYHHs68B1cvuUjeH424sI
C08S3o3rp2XbGeg/6YBkW9o7HTa8RfymuoV4iEou8l3e4/i3YTwtzV3MgYgMJv9qiM9CMk66n8dC
Lx7Z40OyKXKQO9CfZ/AAoaGW5VOvRIN8npGFyQPLBdq+U+EEL/5MhbEoOA+qGt/1taOlfjupc9nh
hlskY1COaK/eK7jgokWGrB5yUM2IZPUXc2rM+asN+d961eHIv7mNQAyjM7WuuXXjKFtI46oxuRvi
gZ49eBM61r/iKfQkgcgGZvbQ2lmpHdBv73Z5MetJ4InMq2tek2HEGyczsuYbsz1nM2UyhCskpNce
khmDSoywImsK/SmsKvRE5r5E7kQkURiAS0ofTB0zSKSCiyJE+iaHGYXa61Tdxp1TTkEScbrvwyyC
7cC7obEUxkZyCJta6bg/c6uBQgwgr/N1dZydwIqhWwA2MPXnehiKm8kTY7pB/qRTb6dCQUpcIcV/
Rt4Rb0XfrUemnOiZ1pOyEbXTJp9TMIivc52HHWAeJOWjctMolai3edbm6lY1YmVCZl+m1tZB3F7Z
MNkQWDs2OnedXxil6cLqNqZ8ltuyl/3g26KM1UcIjKHzA+icMt8gSlDmu1bAG0KjW/OS7JnExfpv
rIomPdF5nrdKoSXuwcLT8EedZdon2UW9dsvrV6dt5YzJa8v5iW6A7vCRE3zaKmWLiKm+N9QkcYCs
lIa1kWNkvIZAuS1fhF2MEUBkVPu4KebpexH3HkNfJXGm79JrDD6Tpo/Zw5gKUCpZFY6nqHOBrepq
i5tk3DCYbfusuIlKvRTbaZAR+ziMBWYZqhtih5sNVpF9LpQp/GYqsjUeIcPgvwiUXhWB3cj8xhow
9Dk5czLF6OS7aF3Zsi/jU2jA0tf3A+ga5xZDhghZgzpujbra0v9J891sDsV0miFy/TL5l0rmm7PD
YM6INS5c30vSttkXEdfcTVThl23vJrNuzE2SyDn57kDEMPHjDXGq9EM7b8YjMgqJeRCzQHa+0FIU
KRSnGW4mCeLsXqBvYRznUMm1bdYmsmcsLdLIRyB09HZ62enZTwZovXfk/2WRrIagS3aqU8EBs6co
k9sohvW+6/FuhoQEPtnzjbRp5Ldeq4xs1zS2/kMNmQT86EEeNsDn5jZ6xkqi/s/UKmvyC3s0pv00
6Ga58aSIjx0ImukejrU20oDidtllrabc0tNQSP76nhwasW/P6xJ/UosuACMXjSMd+Fy8qpzo8j4Z
8u5zVXi68psczCh8owohZhtKPGj+mKgaprQiuYY9urjy4cMTaJl/L2xL4ILncTYxO71XKkAVSjpm
GZyNEF4Q6Ga7G/3EajRt03YYfr5ci+/r8M6yC0550Z6BFr+eRCBZhgbIKK0DFLaseHbrufamDY2R
+oehC2E/WHWPJvniZqPslK4GSSNFTjQzR8WaIRe3HBk3HebfFvKaFnaiRd/i3mJ5otnPSti8DQPO
yYPfDsOiHV9o7h3Iq0rf5n3X9emV5vIa6rS0IGnzAFdboimgkVXdbFKRpSMDdpDNTdTuOkwls1u9
07x6W9QN/EE40fH3rCjdz2ZhVYgD5o50ntBhMagERqYfd0oRxepS2mhIYJRMoMNPFFmJmGEV64ZP
5p4bOwDdpfalSdvkYJZSs14KMzW/uFartb4We+hx27LL3fuPP9c7EOLPRJixG/xf+vQq4Oll4ne+
S7wWk8kwMvoDRnSjDLJCRZ7XppKW2CU8JiiYervW7JLY96IxxKFGbb7WE3rU+N6K9oBC1VeT2c4v
VUfdxJ/yqf9sdv1PNxz0a15hF4kDPxXNXl1dmvxcDKsukMnEtXaaaTggMTLJwR9lg/VylEiG0fgU
xyDOXGjLD446jGWwuEhmV4Zal0dqIQMtk21gNJdyr2aHPHqOaNahpef5mSFWu6vQeje4wblyxign
d73yfZZTev59QC1T59ArZuB80XvgUVuJK599AOiRqMAvZFkCuKe4ODq4XLkPOmmUuumj2D0oOq2Q
ya/BqM2AkOGtwp7qag+iR9/MADubLOtPkD6hNUSFVSxyZ9jugNPj8rH5J/lQZ8yorjzDUlucPQLN
raXu/1/Lmy7A+RbrsHRLLWN0D1HjDreShOiRPrx3V8Oz/dXVg4IvRopewcdv7nJVmrD0hN9tIKAG
rM6tZ0Dc0jvavzJzEmtfJxj/3ZSI1LtPEW5B4pTC+3HvgJnp1wbN7zvx/In5YmxTHoPSEmTt+RMX
KVKx2PDlxyZVvTsXL9IyaFNswJ5jxqJPSlUN0k8qA7as1khLfxSQF6wAvTZ4K2kdqv0NHy9+mJKk
rxFyqGor248IFryiYJd1W/S9lGRDfVP8bnhGI5BpKL1vH7/Ai523sIVoQiF1TxmvrSFUUdPAS0Y2
4uDYXTB5cfR9sFp0qLLMeuIujHb4pHePCEJYvyYge1cInu8wy/N3uBjMAoVEe5fLZM3c1/tYFvM4
p8d+NiptK7xouMvaCoT3QOqRb2G7pKU/GsKsXhzapRU3v9U86f1iSRDKFBkYI7LKaKc7JLjhpp/z
MH9DeSi+B17tlkE6U3JuyrF0mtEXgNOUXUaMriff7Fy9fRo8Yd1NuBsjR48elrLrVYmOpl8Iaf40
0dejEh0xFAqiVrPbHS43IjoysfL0YzfpMHGnJpXKV9lSKie3pjHY7oaWlacKdNjaTPqqCBt1//FH
u8D5LQpDhDaDTi+0WP622nrD7NEYU5PjYEfj7Bve1B60Zh4e6KCXe/oAydFjNu6rWvQTGoZ2MLKu
/f7xj1jvnMV2hSIeJU/oHcCXVr/BKyXS23bXHzE9daBNheQiPmdcSw7M9OhtGkaCK5ap1YMRKGgF
xEczLtUs+OefwUTcRDiGQABGeTVAHOd50NxMtMfUmTBzHWxn3HQIYMJH0wWSycJFktyKUuW+H1HN
nvqsvLKJ14h3nHaYXgI0BW+CWcQFKLv2BC25WFTHIZwjdy9ar8WWs3dr93ZuOxCuiHv01R0lVv1m
Vi0K7bltlg9wurp69nGUcw5VFkXDRvat0gRdHcOMr7XKTvG8UvWpvXF7tUuCpM+auxJJ2fF7yDf2
Dv1QusfCDMPRV0C1HhovqgeKo7qSdmB1s7IPlbQrdh+/8XWjnMdlCr886CJpyTOfb74Be8E5Upzy
iP7cjxELqH6biPQLMqfymmLMxUx8WYv+AQADvi9zv9VaSdK6WUx9hx208mPUUjDhYZbH1q6vpngv
O3qjPh6+ThnUEP4/I16AkEGcd1/pyPW3gOKunr11dkCgR6ZngVC/25KsdRcnGppDPSX1UQH6iqpp
20fYrKRVu1HRf+o2ehPP16is74zsP8PksujCGEakbgke63SbcGKrY9V2x3iBDhwxJ5HGTV/qDa6H
aav3PkJ5eR8fGxWH9pfJzjP5WJnqvE2nrM1eZ0GD6tWj0fEYC0+JdoWX1UcqO92hNYqQ30+z0Icx
wDIZdg/6vGSjsx052MCkaWJ/7XGV4M4yCsiJDzXdtOEZ4gCXLnVt+6qYZawkQZXnePv1PaGaxo05
ug+qBbP5yua7aCzxKgBawV0Hr7TgOFc7Qg6hYhaQaI/M+NqHSVhqBO6kkdmNxoTS9dsQjbxtbTXY
9BRdK39APRlRJUwSRLTdhk16WOwMtzGAj3gjE1v8l8monG7GWVOSrZx047a3wq6+kqmsMeKLHxe8
b8oMqDHLaE4/PzZtAQAA15766Djs4Mem5Ga/jwXdYQ253OxYpZr1oM61FS4iopZ4VHozbTYdFNsR
yZo0dr58fI7/crjAtNAtBsbD5JmG8fkv0pGfdVGNHwmdhjyOdg+GEnO/J00rH7vKFU/D4IVP5Pj6
bW1ZOF6qcjRQEvHM8UtUA5q88or+crQW87oFc7JAkdcQn1Hk4YCMi3FEaySi34MTsY/P67w3K+b9
s8oY+sqKFxcpcMsFN8uslOiy+Emcv4Ky6zMtVNT2aAx9VG8G6RQo7LTIfG35mLlEn8kc9OaTlvAf
7dySNityVe6CuUkzw7ryRS5fAI/Pj0CKEmGCi18zYCEcqdKuj1bj2DFSHwzBtmpk9vabEw0xGl5l
biq3H2+D5cD8EVtIEwAcgRpeThQmv++O1n9O7XRnJGIiQoVqYQkTZurmkzJVrUVaEdfX1KL/shqj
GGchHHNAL+jxmaUVhAZnIQZoc7FDNkXF9UH3uoORZ8nvjx9tNffk0TQIESDMmely6N4PwB+Plk52
j4DIbO7mdkYSqWA2wlhSMa50uy+fia0DCIZCBN04gNXnm0h61uiEwOt3cV7Ow32vNbb4MnQMtW8m
0w3DK82XdTW/zHioPFCMW0p5eDWran5Se9GFVmI/Y4JpacmmnL0mpUTskN3xRyLfsB8Qroluc41E
rN4U+tT1OMCG2ZuyQF52THqw2QgHdla/y825mfGTLqKZIaopI3tr46EkE99FU1vXruWuy5H6Y7/x
6xnoo9PMYAztVcbf529r6ulhO+ZsPzeenT8xlvISmomml/s0S+6R0sq/Kd2MIGmIOMeNLMrsUy7l
8CpNPWmupG7Ll1n9Fn4C+TwUC7oia/RZN6kW9uOm+FREDhYIkYkpOnQo7dtQC+dFjKND19HLrqBB
VsecN7BwOviDE8d0ZD0bKRIEvruh75/doQh/huj8nkLFnec3pajQ/0O6e5juPj4J69vnf2uiuAFU
mYMAYOP8rRc56Bpa9OrzxLfxbiVCX8VRmmXh5v7/UXYey3EjWRT9IkTAmy1QliyaIuU3CImSYBNA
wiTM18+BZtMsKlihxXRMqA0KJt17955bxaXpU/0XhbuPu0TU3RYQb9l81Vjpl80cjEm7pTqvq2vY
+oszxPqr0I8F62SHL4NYgNe/qlnsuISfPJ31Ytn2HsmtER/HcTRz24mmhgzVeLKZiaiCV9YhRQjV
RlcezHo++M8nwOwHRJt12V9JKOtZ6vVPKLw+64s5Ns6VNJIsNBuVufsW7Lr2xRpj/XHpq7HaZq1q
VdSlc5d+jBGEiJsKS4JOUHZK+HSIuNwRG9K/OGRf6SH/aVK//oFMFJR36SBzTueHvv6Bbd0Sa6n3
LrIDaSz5Da6LgMxAIVN4WGNKssbJbmc1Ham1B2kVGsPiGVHekrdz1vGnqx0mvILGE2IqmyWussrq
2ayspLuNx6k6kpMxjr9bVCEg16RG+R8B3yi6ncgTIFmE8eQGNb8qNglaApfbP4tJpD2t/LnJ/E3Z
NJrfb8xEMw7kWznjbjLmQDzEARibnRYkYPKGxlfz2ZetS0VE69N+2yr2QluIGo52U+PzbaNhWMYP
juoza1uqPh5MEBwzEZd06U3SgQozoQldavnoPlbdNDubapYUwNw0boaDOWWg15dC1574VeUXCk/0
9kdeaBk55ZixTdaLWdwMcrpHrW+Lx7iu3O5aDexylPExwSDgXMRmb+VWXR5XGq1GHGf3xnmUozpV
QSwoOsyQjYiOBM9XEZFmbgpSscYd9EECpKZR0lpP17aaHsxX9AAXpVR+Dd44Oi/s7HBCGpfGLpJ6
oAjUtnzql/hh7Kb0QCJGHY1lR7Wjiovfvl3FB0PF9ZXZ5q8XpjhJYYwhznzy+pMlOKkxi6ppn6bA
Tg/0y0ToVSjr+GPxmPuz9qXjxCDC1i3E4cp4XqeM18MFfTy3vJoCPTgNF8MlhYmf6dOcPjWjlwab
TpJtTxEZmSxRI24RuT3ZAB8yZXjRAkD6iUAt63MZ5NcCCd4+AxSGvAETRSMVtkvJvka3tM1rbXga
PL50OzbM0CjFfBLggfa6LbPvWIvTqOzdf4zi5bWvLvRVxEYBHZHzxYyGnZjuqqi1s2/EE8kfjkrn
E4iK3N6gHZwxg/bKAMlRB1cn0z939frpc6/u6t5jJ09p6GKZ0TOEeW3QlU/YxD1JxdqS5Xp6mXWj
pDazyh4Bg7LWL8GkN2EKanJ5niaH41Y/B1aeEodB2sVp1BSdBQ5DY3w2me6m3xNapjn/NWNWHO9m
9Cm0M3MBLL9PzKCOJoB+5WlqhlSGflqYc+g205TSUmwNOtVF1d7WY1KLTdkxCre9olcj/Bz/NdE7
E45HuvxI0jIjaTamF6v2Ll5Su9hRsq3VjrqKlueQtYuh+8DGrH50rXn5FjMDxmenlpKcCxQf1RbJ
9RLgiCAqe995mS2jpXf7NZV40L2XpcfFECWIkuIbALklkwNwM/5dK83dx9hPxKnK6b7uZxE4oN1N
yIc8Kh5Yf9P2svM2DRXTYQPQ00f638F0COFQe/IZJXvePVax34vbcXJyKwI149NSrR0Vk8yQViKj
JTyJqdh57eQ/YRLx6tBL4/ZzgbKBQyj27Omr4wrn23qe99GdDd0jupvK3Q+ZEjm9zjbFUzSqsUXH
qo8HX1Ta+Gm05/ZQZGCUiNewWu00jmzxQr8h23brkndLs4JkFrQcUWB0dv6zHWmtEtFQm6hgklna
8ps/Jp77uJqWlkcUz5pxRBXodGk0B14CcFAR9s4uzlrkQY6VfpczA+dyt4xLa5PAO7C8Ld7MkJ5q
gl++ti5pLydsoCVFDtSAv/Cc+Y/VKMZPZj1PfmiiYqg2SVU3wcYUKB90BbRis5RJcECUxCEp0iFf
o1xIU4QL2Mb8mxRG77x3Rr/+VhPEbIajv+SfOVaWwWbWVi2PW1qVjMwlQe2wR7an519qXO/Bvlma
Zo7o0yKsa2u/C3CuOGkctTPM+mHr2G1QHmdrKvWjb1TqhyxFUmxILaibmUlT+R87Dp7WaUjE4GEv
SzUZ1mmvPHGQRCHmEROCujU84dnP/WxAY9dnCnfZxhaBOz/wIZTie0eSX3wfT2Y9HjUH1ia4US1v
9t6g9QLd4Qj+kSpD73zAhZKo0yJ1pwvVlJovyzIXDK6xCfRbsgd9B/Rsnck0jFMlyu1U281eQIYw
PmhIapZk52Zpd0T1VJHhvG5q2FEJT/84aY1Pc9FwmxgjTezA8PSRdYh7oNZjo22dlBIunMuiOysy
k8tHcxlmJxwKocVXBPAXO38mSdwtNM7ZhNNnpKT3eolC6IsUxM36J5Qv5gYVnL/Nm1Q/zXqdQgoZ
ipuGxsW/LsgMuvVcj4V1LaFeoh6pUCPhwMD1VJR0W4Qosw9+7tcvgddRqa4Zz8Yt5ez4oeqD9poY
8e2C5Dh4WTlx0GSk2nOx1xZkCFtLajlnPubFMMLBnwZLhC4DFOdn5tr7NJ6Fukc6iKFr02VFlv77
4gxizEAQCXdj9YNeLM5uJ5YcvG32VE1gYcO2hMbX0Zw62kLGz5YirdSx5uzg9ot3nmDVbrU+066c
QC+OX+urx9XFAoVynbU5uKggTnCPy8CoxVPpCHhbEfQGwLyML8B1CVpW/egYretdOWj87apwRtgR
USSgt3xx6yUcHGkDiX3ydD09g2hPf/VkZR0Q2JcPekez5Vpt6+Kg/ec+0b6u6nwWEwxyrz9x1eAb
k1ZVP5HPVVUHrZqKaYvmyw5bWdfehthp37+f5fipSrR8T3OZsJeU3dxdi5nn8f192duvDw6Ii8wC
/blJUWYdj/8pxTQwP4BbGs3TSEDKt65v5EnMsRON9NRvC7o4UyQSZgWSuYYro+4vQ509Cd5/ygrY
vt7shzxW6XKS9ZM1dPm9Gix9M43O8H2iuBwSycHZNu/zp/fv9+3rBkVO+QnCAZ+6fdmYLg1J+Mjc
5E9qQIzZZDmroDbWoginrNnRL0Jm+P4V/9zHxd7LInkYdsgasf1mgI9uy26hqwkDI4LLCCsNEHiU
un6qDgkrq4EF2il3i9XQj+ulXWnM33Ea9J+ZDbTmROjBuh73SS1vBsIt8ntqFCzKcWwuz/xyFPRM
LmIBRF3PVvBz9oiJLMJihvUO7UfMVhcOWctebvP+jb35dEAMoI5gkl7DhRGUvv508JnUiBlU/iw8
YNuboHPkQUP3uDcgPx9AY5Nl5FEiQjtYefLKU72oUPCxrjU9Zi12FDT5rPU9/+e7JY5iBAPUlM+2
k467TtP5ZNgpYbItZVS1qjiQfGc9WMgSb7QsN57fv/fLGv16/bVUxl/pj2O4ubi+hyUcyXKrPzFa
RivScoL82EIr59cUqOxM3coO5aJ73T6XbvVhaNKyDOGAeR9RGRBfqwvn0/s/6c1wYu7yWPuoRqwu
Kvtii0/iOFLIEjtxXmTlE0nj2oHUhSVG2207hxxQ10kt7TUSw5vxRCwxQ5f8sTWcmPrn6/ewoCaP
qYTbTzIm5ex2VpY4xVKgKK9lUBxG1Kov79/nRVWXJw8vbX289B9RAV22OVMA/D5o5vlpmDTxoZNa
/eRlRr5PS3bX71/q7SOl1o/+HsgFCzP9k9c3lyQpSuIxSJ4bYPef69H8Oma+e1txvBfhEA/F1tWa
/F8P6exicalySMVPDj7n4j22NPmQusn4Keus5JYzmx/phqzZ5sXOvSs971ZWbPtCRra6UgB9+2i5
Mo59ursUxPi6X9/vYk71VJRD+lxTmzngt0IQa6g2eYhbjGpX1kEaOvznXk2MUMT5XJFY0UNev93X
l6v5mDlDZd4T2w9JsMMILYXd1lKIEaulsLtfuodr/8OCvZbsuMQQlB3ZgudEqRCjRhYZi2wadj2B
NDvXbLSf0PaLbNdlmXgc/UDEOwsxSEvKXJ6h8qXKlN5Iv+iAqxPq0/thN/RpR7s+jeWm90gRhsuE
N+M4jkY9PLIbN4YXA75ieV84vtQ5ZRW2MT30a/s77KES2odh7KqMlownPzUiEx9lXqYlUrjMXUvl
Klm2yaDLF4MJodjUbt4mAJ07S4Uus/R91w64W9hY6yiK0qr95Xf2LKD4d01/5/Sd9jVH6Dzco4Ls
PqVtrX3xq6F7KRfDyrfYr5ZH1xGxHSUqdfqTbg3OE8Sy5QXVMIdP0RKHUKg5cCOcPjVIedOMh7Cc
k/RutEDdh6NezvlNL/L6aYghZx6rqlucTU1nImqCDFlbQvOpCoeedK7IDvxRbHV3WpKDN896pPlY
Uz/JydCC/ZB0zW+CfQtGRYlXdV/6+gjLnJO79qs1lawfUXHnG7aV9bQj+7TWb2PKLKckt0otpLDb
/+Z/6NfZZI4vgatGa2uT91aFFG3UR22cpfmZhM7qpu1YF25walk+GU/xkG/m1BiIzBlkvcXGBRSA
Al6n0Dwj8A4bZNdsnPlzd0NkgYNW2Czq2r2fy2She6rT53r0OS1NO1+v5/ZkU7vIPjpdLuQm5rQ3
RZ2RWOVhmtirhWlKnilU5do5tHUlDET2eBdIbxlye+9kQgx3cqZ2ErlLbyhyLmQR34CMUqbaLmZM
BmXEeStovgkTQU7oyKT6NOBiKzYEwQ17BaLQep7qVVNhmWWLvoStaBqyP52tMDUDDqjwtZZpk9W1
/4XifeC+yBaZ7AbESP9RJnaQR72Ze/mtY7hVvZl7Y7ZPAqp1fUSMn30nXUMjsTTJNI7yyhpUvVFk
Mr8kLFOfE7R730RZCQIy9KbaocQKnPs8S3yI77g9tjIeY+8L5e+62VC6m71wMRtsah7ffxpmOKsy
LGSD85PJv+/OA7Em94OGQnSD1JimwcDkNoCG7umKZbVlfCnxvumPpDG78Rx6mes++TFFfwRngopT
qwL9wGGQWYSaQDHKIcz7VM7briDF98FuyXPZBX2aeB9Ju7ODPiSFFm4uP3XW840raCFFTqpV1m5S
Y1mHMUxDKMkZHxvjphDT1vM6fhECEcu5y9O2/9JW4/CyKt9+lgYfdzTyaqdTp4LuWwUIKztVscrr
4zSTGOkss+uGdpZP3rHohCPIlok1xW6syr44Q9WJn3Hr9zYlgcF0I3PIzReJpTU+FM0QVGEp2Hlv
xmZG1mGk9AWPSLFLh+LGKOwzkvzGjQqrHfuXuJtVcaPIO1me88EpjQOpOJCr6GdpBaklk3BCs2+w
U/A9YoLwWS0OQK4m2ot1W0DKSFUBxyjLmkhHJq826KfIBgGMmaQbXfmxfdTSIU9uPC+ubJ6gmc/E
9QgzpoJXZsamj1v73lsmbwYaWjtZtmO76lIotMvmC3ZhgrAGJ8ZYGmIKsBbAWrZFIGFupruKDYTz
sbfiYbhTMeW0SBh+RYauIL2MsFzT/TTGEidYbLft3cBTHZwNNMapuCU70Fh2pqJIEdqakYvd5DhQ
KjuTNkJhY0SOELrnLhmbyCPAJ+ap7UaTLOBOGXWhdWGF32/Lf8CUexcj7K8CXvmvBfroR8swuuGg
Al7QfdzP3oSPQl86iDk1UUSV53TfG4XK9R7/i6fYS7WlGc1WY6U3c69rMHTSvpy8DS6w2txruMj8
cwpl+Xc9BrkWemWt/dJw6yucDIEjt9KKvWsAHOPtZtj3PLTkbABXG7tjvV5IvaYh1dVV8tlP0nQ6
dmPlH1MJY2BTQCbpSWVrOvd3UgTZA8UuTcOHyGg0Kr2l/TSgAdzi7C+cqMz4kraOtMUvw2tb6sBj
3PSRE5Bcuc+zdjx5M1HV/7zLwr2xbh/Z7CB1uGSnJq6HSshI22cBaKxhvRqC7VQafrjmMmlb203V
JiuT9hrh++1TY8OKpJyiPE3GN02hoNU1HlzfPFtYC1nag7YW+37wUdIvU58y4/b9aEaZmscvYzHI
MRyXIrnG5X27gWbrbK5COox+dAgu3p2kEFuOtVE/L5hCfkiui/opHfGopbUW4a3Sj/+6qcVVzWmf
ysWqMb6U1tjWaPM0Z+sJNUByIho8bza67VePkzN3TwplIg7nergGHn97n1wW+YxLqQ3v72U25dJ2
wuyS0Xoa04Ct25KmO5YU/74oF3HvuvXzv98lZyFKwoCo3h660bjOlWV21hNiyO4bQUNOqOfEq02I
h+ZocKruIKVe/ms1hR4+6Q4BhbQVdnbJpasbZEu5SstnhyiXPEwAZe9wvKkHTLo9Dvq50cKe7hrm
wc6/hux5+z2jYkM5hkaLUsMb+UlGjh6VM+U/DWODlQopKzptM8ii1nLSbjMUdnboyDO0ogY70udx
jM1rta2//ASkkGAhOBSuSI3LEh7dhEkNRfXcT8WalFTAWRyNyvLCRAYNLfKlChN99L5UgRYoKAKO
uoJUePuZMRXS1gN2oK8I74vTE5Vcstyk1z1zzLH2NBXHHlqTYd/YSV49dWZbfXz/Q3tzwWAVnnq8
dPKnKCtdlG+l3uUamm7z2Rjs7E6O2BTJqXNu6OzIGywi12jol9I4tnOrVBHW2Vqyo1p+ceL2atiu
mDDjZ6euWkkHye1ZqAKEI+GgaeRvjXXmfhwX3/tguwN6d9Ma6wcNQeE1esrbIsj6U7hvJhHGNT6F
i3XHwewocxU/29VAOhWU6HvfJ5Mj40vEXFFW2c40Km0zJnr8tVyDTzKjtb6l82A8Nf4CU+L9d/GX
HwS2mbWExXCV8ngXJ8rZog3kM799MMAknHRaIV+HEuhglBF1nQLK6jKyBl2qfYW5zDdJYnAgKQJG
g2M2+o9eNddYZW9GBGwkZwXU/nlXdGBfP6IiDgLZGmlJB0ZvpxDetv+978rxm50uzonJ4svsdNYB
z75+LLLaaa48ksvPExohglla7+ungonu4hUFsxk75VC2Z01mTXqDr6UtH72m8rsDZi/AtQALsQW+
/x4u6yZclFGBbw//I32VS0hulVSZyEvffyygbPzse07N+44/NfemzhqwdSfRDjtrFLK9Mu1f1iSZ
/2BboRlD00uF/nIC0ocWyZpGIR8ZS/Aj7oV719SLYW9zMxiDrbPk2tcSzoMddW43p8f37/uNzmQV
aqJtgIrD/1nFHa/fNoq9tsVmnZzrisC5ydTw41aLaCKrK4uvWLH6fWAn2jmogd1OwD4+NoNaQp8N
+LXa1Zt5gt+ygi8hbaKbXkvdr3+LJokDROtQng2RzTcrMW/LKSo/xJClbi0jad1wCIIkhknSiX3s
L8Un1S6xdbjyTNbr/LfKw+Up0gZglliWMNNdrAnwy61hpFh8npVeHdt5Fvd2O3mcA5EovbQA7b57
9tQ9W4Qt/KJAmWA6dq5M0m8/C5e6Fkpi5kyKc5d6NqIBIY2UyjkPihZn5FZDXmOOsPWPrd7b8yYl
VHmIbLxKbkgWz2Bu338IbwcEiyEOT1gKeAIQ9b5+FwN403yS+nSGwSHOBTnsu8UbgoikpHpfEtVz
5BFd21evD/b1g0dBCZtSJ/YKH9xlfT7WHEuRhzScu34ZAmKSq6AJx9LRjlR28v37d/hmnuEyPFs2
PwhcGAIX81yGaqCVwjDOvl4OSQhVglqF6OLf2aTHu8Sy/SunhsuJdb0vG0kHijGL9oN5ccFOTB3h
aEi67IV08Ymk6js3nbL5HtmFOvIdF5/oZDtbargeI2wpU//KS/3bLTOrs9FBrY7j5mKA2fVs1K0u
9TN5kTAdqHmp+T4ZwJ7HVUZgckkLr7zSHn/zIXPXCPh5ekA8TI58rz+kDH2J6IpZPzsJ4QuR0y/d
gdLKYEe6rzzrRBWJKBoRxyKy6zj9+f5L/sszX9cSpnSKLWysL+7Y7SVjpmqtM2ta3Yd47trPzYrz
LXpIQwdWr3xfpVSpsAx4UYzT7fj+D3jzSRPyszbuwHAyitFav759mg3EfGmmeV7o//QbO2s0+1gY
oNvaIE6uZTNc2nvW3RxnMiYuk9tePXWvL9elFfwpXJrnKgf9t5FSOfgM+toeT0gR+npPrCfIDxGn
xDVMmYsss3aKSfuBmMSyqFgrZR2GCp1ZkgUZbNpAlaUVKjtFvBRJu+nEbd/NeuOBCnXSHb0y8v7q
3OGU1HiEKzZml26xdYO0CRcXRWsZcVRFjau6lJJ41jQKAMfkZ85mctZNfx8QAZqpKe+vtAaM9Rz6
ajbhWbCnBrK7bmg43lw8C5X1Nd0k91zOEyUnVZ9zKFQ2vh7gXPUQs51Ps9K7HbKm3nZTP+7txq2+
D346f4Ego/ZoR/VrP+rN2oJPZlVurF8jGUGXPa/UNpVDLvxyNiqK3ftMS9rgRPqAGIyo9CttzwNv
qDKCnwi2TW8KjTARmD5PudFU15APbyZ5fgwoPPTAHAjIrryYkdC+pe0y1cvZNKu0BJKSEog6T7OK
PKNxtnidxzAvYmvz/pj422WxO68JAex5/Ms9ByYpD+hLbZw9aCvOUXNbF616nVK1lrJR2qlDFrXr
ZN9faVT9ZTCynjELrCsaJ8717/+nBTu1GDnR9elnxGjFb7f1l03aaqZCPBTo8spdXpo517GIepEL
cr5lZ3+5mlE3qoJlUfo5xjPyNUEjNEQD57KKQl+ZblAKLPkt8v1xkw6NZ25lMtKwMKq8PRpojE9+
682KqHDd/aLMwjJDqS2uF05Jq29at8/n7Ug+o/s8INBOIxA1mbcBaCQPGZZmFdZFUwUbe8xKzCOt
WrXvxtxnIbjOQFyzP12sLAgyTCzzpG3heOYc/6fe958nq+d+SoGTZc0TyAp23szT2QWmVI9lR9Ud
rWzf1lf2aRdv88816ebzHJnfPd7Q67fZ54GogzzWOBb4eX836zIOe1u26T1c+Cvm9rfXctbdIGFe
a73kjf/HAzhXUvgPjnDAupdxEvF2WNqFHYM364/vD4+316K0x4NkmsbIwHHk9X2JpNT8xBvTGx9r
Th2qCZKSpeV9u+lRv1+rKb59c1Qw0RJ5fxZJOP6vr1bGi3IRjcbHpgzsQxnM3aOez3LDBszHuSa6
K2PwL9fDr4VZkP0Hj/RyQYQ5pBOZlLpHVh0FdRctudLrpAl7CbsvpxP6j/XKVSzEFSmsoKExkX1c
3KFBX3ZahsU5VtL5lPnSeNRbo7up+2mMkAWrK/vKiy3H/y/H86T/7hCsdamzKECMxdykcyxaDY3J
4tqh5uj11hoKI4x1bT5kol82yQBlPA4ssXv/67k80f25PsdIHi+KRCJKLupJAj6Lp/Wlf6Q5kX5N
QbzdJojkvhJBKr5ixOoPTh2YBWyByj8J+F37mN7+jVhs/cpPudj6/f+XMPex4FFiY817/Wk5liDA
hJLnsZpaf4OLfH7pAsBfrSOGh9zoASE1cJ4OdD2KX+8/hb+MoZVRynke8suqmn996YX5vyP+zT1q
Xh7c9NR3txnEwmevlurl/Uv97YOmjMZHplu89ktciQhiNOIjl2oqu9kBSKk3RGTRCxiHce/O4M7e
v97F6vnnqQZ+wHOlQsPyvd76f6daP8eEMxt8zvRIrXCUeXfrU8eNjE7H7D/HeRHxVK+5jt/eJtbO
1WbJ5MRi9me39Z/LDuQM6xUeqqMHOfCLMloEn8uAIt/q9MivOuPK8vn2NiH+/alSIrOg9Gm/vs1g
yWwXuhgW6tKm4Tdm5gYLCCrbuIod0NJJ+agN2NavHNLefjhclo0JJWnuFNjc68smVayvs67NdKiy
vZFI5+h39LUpBbnnf32RQG5WlycCXpTDl8ODQMwYFL+wj/Ba9N8dlsvPxCbZHt1/F4Ibq9ByR0m2
nv71yXL0NHFUsBFlUL7BvAN4BCdGcf/oplV6J02s21EF7P3Ui9k4EVI1Ra3vZldW6zffz3rVFeZL
YW+trFxMBh7C7E4Myj8iovEeqSuxEzdp4X9HUlODBi1s/8oV37xKuPw4WGyuu9IOvIuBMtGrif0J
PincPDOimCDSQzYTepGWjX5tM8J+hy/jP8cNxuXr17keR/4zQMiARw8POe6G4+D4JMjPUMemdVUS
GUKOOIfaoAhCO+5b576uBcVbT6Btl0xO/VGv1BTfWrDMoMcoc1w4qiKCafEAYE7acbIm96yrcjFj
ri6EvrWsyX1Mcs8aN5Y+6x9YvKcOq0ZCQpTvJKNxzKDZDI+6BcZmu6hYyM9m52IHHYXW+o8KD0u5
xdfUEDUzy6rdzNA/zC+r6UlFNu4P+2Yxa6/coVHRUVu0zaI+dZijrWcWN6MLpcgMKKgtjIiwKsr4
Y21Xa720oge/rSGEfqoAEyQoILLhvrGARkYGN3uPLEmkt3Ic5ZOWTxMSn8wtoUcowDzA09zvnim8
596Oke+wf9BQ5CXWbxy79Q/dUZ0WLZlZ1aFmI5IkEiun4d/T3T7yM+1+x/6+kNu8NrLhJhk6yAOL
MN173xWZf2ixFT54mZ48rbyCrxWbxa+YQWY99DBO3OToc9LIoupVR0nl++KjYVSFCsditL9Y9HPT
sDKMRW7hLvXW3h+q6XYQk/bSosc2t6MmHWODIqMfQ/694bbx4a+NHPNgCqq6bG4zbw5ilNGFpe48
FUgIzp3o3Ts/buo8IlhZix8bNzXhGuJOxK9Tac3zINsk3gtVpHct7ak21DHEvBSJQzG+Qmm1rfxE
e8lh4mahb1rl12QNGVix1y2VHg38ZXpySlGWj0B/be1HYcnlphOJH/wYg0LkO3wZUmyU0hSOPtlM
wQ2cfv2EjpTqQDfPUoQJYqx8GzizIR8q4FtFKMymtHeGW7O6troBKihFKP+QYOR0AGgrmUULvORi
D6qim6LMB2n30hgqb+7wQctuK0mCd393cKLSyFlUDhpK9BbaM0s4vxuK4eWeOaM9wXpE8hyCbjec
h9iZGlCg7kJsjleOxcZeqnj4pJftNBuRjSnq1FPr7gbMTIYcp409T9ovIYPlbPttv3wf0EbN1RZk
qPjRwN/sv5pzrH1vxp7RI50W7WDYxEA0opwaJA18ehCkTid1O9R9VFupnjxLeKzVptBmVd56oO1o
sBeuPhfM2FmhR/2ydKgx0qLQnhmNqn0qzRpenmfo04cl7VrvBdCKBsxyUeQlFNaEXy1k8U4/F+CA
U3TQaINCPmbnRaflKQ9lP7YnwurFypBIzOfeVYt1IFaie8zbwfBu3E5rZFRnc/mrlZm0Ab41UttS
n5aK39aV/eepCMYeolomQIX1qcBz64D8Sep6lIdqMYIFUZiNqRbKQT/floO0u58k6GbdT6XZTfOY
Fg3h7ZEyYgU3uKf6E9liaI8VfF0Sd2c1zmGNpVWEWjCiYop7zWlOxDPY5UMxTmURdpY1/xzcOJg2
ZcaUHXbjnGmh6nIiUnmyZvcYE0nlb4zMMT637Vg9Zo7m+rukRepGwhfyHQ7QBXZPOAPDc+VSnoZ5
hPswTJtuSO6oK01wQ72+yk+GBffzF59/6t8Wie7d+UkdN6ELxDQ4IsRJPlbpYrghdGj+gcAa0Zx7
brJyvPlUdjYj5qa1KUeElNDMW6GVpBmKqi9F1BFXD9UTwgkyvl7qnwKxaO1mBACtYN5OAxGVXiaO
vtVSU+vzsiaVdVk8L6J8Ztp7uTS+fZIycb9VYvIfbB1t6Kazh4EOdGmrfOtBMPd/tGM+4btbebLR
pBBxRVhBC9jC7gRAvvVkl+wapx0SCnBtNkaJPyuqBMSF/tIQ3vweMaH9mFw9/eC2lnSi9XxLiqAR
TD/VkDP7EG823+Z9kj4tbu06oQpGJo4yTYNPmqYsuJWpnsu9yJ3lCO5+JiEpruPPU1JKFDr+kH2b
CGS78ySSyY22NMNdahZ+EqVIodTWH7TpGARd/aXUsLeG42w2Xuj3Wv8pQZDwm8oLsUO120m5jbEK
UR2ZvOxnYWvIU9vaq4O18FgyCQVVqaX7RoFaXxqjD/Y0icp507dKM6Jp0HlJSwfGGymRn0XstOaz
SSk7RZXqDOVDkBbTp95KynOeIWbESu7K+sHOsaifLVsL5lWklcTdccqr5Hc/22retlYhi3M5Lc7t
3I/U4zVtrr41cT991VPpFDu9agNzR/u1PaVro5k+BYKsbi5cIxwHV4LUxy2f7HHauyevMjQz9Ka6
+lB2ifYr9mpDHoEgjyMlL2wJod1pBQdvAGQRCl9XRJCx6nIn64RTctw3wGTGePaag6V4uOBQM8IP
oIJCYscJeqeckQ563OhgO6QT3LgFCwRRT3Yujm0sx+5ocfLrtxSdBh3nYKBRDsoJc4jKvJMnK4OL
TpYBZjs0mhSVIqcjEiTE1uaMd06di4eRQ7bc5HrV4Y7ohA2m33KzUxkkASJUPPDWyR7q+GfexisW
308zN4Rp2+dYOazuyRe2pzgYZWW+5eA//BqQtXztLVnZW1qu/YETrU5AvKBBixnQKc4iw48fzoVe
qtAAPpYjQeFl7bNRDU8F7RGwMkiGHua68dhj0bX5SuiDtzxUpe2PoZMrr0A0XYGbmjq2MKw4VV1H
a7CERmqB0XtMQ4Hx4tlZNUbTMvZ3vea33zXkHsXJ0sfulyGoJ4XYeTvxrAOVSXinlf/ZAozSRcYo
1K9cM6biOATSqA4mZlyIfm1lBVGDTtULOxPioQ95ML/102786aEIR//gSqf/ZNR90WyTrtUJay6F
ZRzcDMA+0u95ru8y2+jNfbb4/ZODvjHjBjkTbjrrf5Sd2W7cSpZFv4gA5+GVyZwly7Ym2y+EB5kz
GcExyK+vRdeLlTKUuLe70EBXoUJJBmM4Z++1Y2gEZMC0MfUT+JvzIFxxSltYeWHPGdh6UQTwZHuk
CqhzEWKO26DpkLpyahxfRvaTftf4arVHJSqxb51icnWg317yJbC7qQ2lK80cdRXHk42TgNoIzRFK
zFE1MBT2mu4jnm2Rh8M5JnTDDhHAxfWhLKZ0qwUoKfel11lPIOyWZotJvqUwOcycy4Jgme9l1img
1opj5JaSs0vRiXMa+mRNOd6hCoLis5ZpmIoS5PL+Riye/xE0vTGDUzeMWxEQP3jqMESp0JoNuzgM
ReK/pAHa1zDQ2tHdVarOm02VIo9nf/XNNkKyylsPmrTuT+AWqjGiBVenzxKyUBs28WDs9XohrhYc
dEs4EXpzfs9Mqg9ef9eobmPw0/FeCuBOiH/jLD8WcWLyIU6GmkKqjg24/jlzkWhXWtp8diHpTKeU
SQ/dvJYxEO1UawneTIwhwibc/Goyp/gMIJujoIOJzj9NpnKR5Zd8AAV6h7NeurwhcKyUezmdDnCo
g0SDYg8BdQmdeuFIV8ocIKtN+4wkU29g0kduhsVgndQgCAwwgNva9lP9PgNZaXwMFph3IWr4TIZ6
0E8ADEH3rIY55Udq6Yo7F1p4e4a91kfdzMIBaqHp+X47gbjwwemHoIv8VPAXeItTPdYom60HXRjx
hLy07vkAUAoHOzTUDS0mq0uNIzf7AfI9Xupe3ZkTDMyj6WBJDzH9VikLeCrAYY7tRJCAqbdiEzt4
CRGxmuiXQ4z43XMD+L2lyuGPSWSMZd7sSjpNwbaTg/apII7b+uan/DeHIjPbGBuDdLVItEapfewF
yEgUoWg0I1JPGJbMtKq57RrVcUypSu2zBLP04GOazs6OHHrIDlrp7bW2Z/3GXZ2pTaH1dXNj0jEt
jrY96lZoBA1vrjGmGZcDFSE82HUvplu7qzjOUGTMNWCgBUcvJ5G1d4/KRfvq4dqJv2EXaT/0kMj6
vdZJ3b/SXfpXzYT+MjUoCsjcfi+KF7BZ6m7oE/uYjN1pGcv+3jSkuYkHzd7p1fy7GzXzSrXzT0Hk
8trrcsemuUnHHuTy62vvhJZRajThjnRgvfzGQtFuRRjhUy/qABxmax+C3gNqWWme4pRlKBTTaB4K
RyMTcOjhoW/I+A4eiyRd02JYwr2QWm5G/g21WlzFSXqjt+nQQobJ3AfyA+z6RqEO+Ulxrd4RSjyn
pGwUvLweI4IWDeMAnpMkgN76LLw8M8+mmip1Ax+hWGnz5cjD6Ip8U+pNfedDIUBxp7Xwqr8VQthO
2Cy+/RvgEuJyg+yBRz3T4/mmkcp5dnvQb2HNFvIbkBCXwMCNtWzX2wugeyo9IjvzjUo6zVnrd2wz
U1/u7KZswQkqlwQPOfAtnDIsFstxTjO931EaWs6zO5n1zgCRa2zT2S0e58Af0kehYaSOuBKqGMps
YeXsDn18pd/wpnBBotPaLSakhpo1EcWv3yD1tG7yVnm4FtT25wlv901RZWaFeLhUlKgT7+dMtPY+
VcPD+xWwtxUarK10yKhGoXulDfl65ISbPeqqJj8FvXtCJxC/eBWpqJYBoe5KXe9N+QkCd4DEkmHQ
tLzxGmqxoSB0FcSpZGBUEcL7Z2xV80aAE3iI42uy2n9U4RmPyiVtMS8gceyiGoSCW9AHiJ2ji3Tl
YGZL/lFb4DxEZevOT2aLyNVjopzNbIiXkPwizoBIfeyTnmnLy/uP+c0LJgQasCwv2QOSRhfk9WPm
WGgGPcaAYy+X8dCKwdzlyl+9OgHKcVib7bduMH/kaRx7V2qN/xraxSsHxmhVnFzmFhnwMGkY6u4R
tjLnOq4vO44K7Q6EHHuiiuvhi8djOnsFuVXv/+p/vQJaAEgrV5UrP/7iFVi2BIPize6RdgiAJBzs
XsjSEIsIQjpmsSLNB3wysjVCo8+4XBedAofVs2t+KAOYKldW539MQZxi/A84G5ySf/BcfxUIkccI
Aok86r3L2O3FVAcy0pSmnwZVioxKWq7G7fvP4B+PnyGhI+AEXYvaF20QgAi4aJrJOTpDZUbZkCb7
ydG0KM3s9GQas9p3LSougF3V5/dH/sdWRH8fqRPfNiqHPy/nrx/bGcorCkWXIuh7H6VRkn+n6jrS
fQ6Qjknq2/Fiku38/qj/+r2o5/Gu8+nx0a3//l+jWmYVJ2v97NiBMNO+l2VgpbuRNLLNZHoTcXJT
TEzRMBXlLp2XoL0CAfzn8HSd+GflN18Oj29p6YGg8KMxP+5qRFhnX83TRzn1Xg3zrY1/JnjMD9B1
/OrKRvy27YjYAFQYOUU6JtU/+/RfP71WlFIpcNBXhdrmQYtnUdpwUSfSKsBek4c5brqNQi9z52aj
e0s8QHlljX2znK+Bh6gqaFnrq2rw4oMDgWoR0+Y7x65rzF01y+TYpO1N4dXLFVHZ22+bZECMMKug
3F/JWBenjs6bBFRX1pWBmu64s2pTq9khfQpnVWqX8gaaTFaErd4m3i6QRS4/oTTu091S5P7NNBrj
tbbcHznHq4MQDQ6Qs8YKmcZ8fUnlhZRcG0uS42MS0tmDxC3x2HHq37tlsJyVH7f5CUQuWKJS9uV5
0HEDnu3atedztZgw/1CkU/wzsnarIUO89nLefJA0+JmULP+sh+jML9QSATGsPNMhP5VipB7r5uOO
hqiMsPmaL4vdbEeAO9cwXm8+CAalZQgcBYUGAIJ1xvw1KZfO7ug/FMUJPgqQiNZNzA9Ib+Q5TZJy
OXY49AZqKHOeHhLgbu5/XQ4YntYPclKkcI5xCYlxdGmy59r5SZ/IR+0JcBTAgjpimFqwGoccXyKS
EScet1rijvf/cS1CVIHyjMO46yNzuBRW8OYnc6ELfYyTtjsRlmFUIXwxWgsIyk86UIAjKp5JbqQ+
6L/fH/sS7Io3ne4wywFrAk4H/XI1wMFjzaKas6M+1/MjcJy23utGr7h55bSqOyxN4kbVEn1Jh8U1
fppMcuoitN2kk/TuIKrI7rFRJ5ulHmT53fCVMM94ghJ9X1StdXCHQn15/49+sz+uuwUA5bVn98cO
83qyCBIVqP3ZgiNTfONSpPgyi7TfmU77a1SBfQ2x+Ga1WoeD64s0hGIzScGvhzNGRWtWuuJYJtLc
2hRWf/fmUuz6GoDZf+3Zr2PRSWIq4hxkwNdj6bjlctVIcUzsrPtcDH22hPr/g0oNIEbbCSz/Q5Zd
xSO8XSd5oiiJaLpaSJeoQ74eeMAxx8pIHFkbVKM6UVU1t71Vj7cZR6+vgD+n23Z2MKzDpq3iEMxg
99I2yEA36BqSK9KfN08cCSkKMXsVNVEEuXwKYtYotPTSOhoAop872qV3tpVYwbEK7LG+she/We8Q
Wa9hKjg0gSowp17/ctuXZJw1yHAobsHmA27fGoeMiecfNRO5AnyitsBKIAl3uWImeTORITNxpeJc
S2b5WoN8PbTsG5nVXHKPi6tKMzT5dm6tmt5UY453rvCuZDK9fawMh1wB5ofPFe7ynJtoKPWpqY3H
NnenSPRz/pEEkXyvpvLa+ertQ7VXoYvLZR/FC7r517/MscFBZks9Hs1Mz/eVbcbbvEBLVCWUOsOh
Nj9URtL/5zdJMYPqMm8R4+mbczMyEK8HvT4egzV3NsI+Vo6bkXDjJKRxaZeHZJHyJZeVupbf9Gb7
ApOzqjjX8zN2FPfisxVUazwfs9UR+Vj8bIPj+0S5lgxUKx717jRnnidxKVQantsgzszd+wvi26f9
R8PF9RgD6gq3e/20h6pqNW4n9pFkw0CGve6lYWmTOtJPhbnFuf8ijbi/slS9nU3oHD3WC07PDse4
i+8mwwaZz+ylxyYTxak0nBGOHqfndqNRX4oP7//EN58KFmqcV66L9QdV5ZvqUYACOze89iykmKrQ
zwQdLCg29A/denqhsssT/s9DrqYn1HkgrHEFrE/9rzNJVqc+LJSpPyPPM+h0TiW9tzLngICMViUn
kcj+yq9cn9mroyFsakTaHIBw97IpX8yjPCjqmIk0nHXInAaxLl4/HEVPw/Dl/d92qXlHVM1te13w
0JYz4OUpr6X1D3JdV+dcogk7gstw601G6Tb7lXTKvfcdiMfBZqEwB3mxzvyvOvO3uqWfkn+kSztl
P5vam9xQdxtvunI/ePuyAWVyBMVuy/EExdPrJ6913qhgy+tnUVGcDE2SNEITHcEnf5inQ9XN/7Ww
FXhAg1Hl2jx+Tr0X63CBgUa3FPlKVamUd+oIl/zQS+e3Mox0T+KQMXwiVEs/5ON0zVz05itaTfqg
trmLAijEAfP6pxrp5BA2SzQlNozRhR2CvRs8jord6kaU0zWewtsJtv5UBLUUuBB1Xd62F8JwfYAm
RJn4TWs/EalDOhKcdUdcmcnrkvN6JnOztgzEuyDOqdit//5fH49fO/RlQUidS0402bztRUNs6qIP
xXPlzL46aoiu2k+gvKrxpxvbzdf3J/jl+KtJE5s6jHXEZC7gzdfjj1mit2yF6VklWvXVKkx7MxeO
iVly6KpN3Db59wnSzN7WxjKJ3h/7cjn+M/ZaXWD/s+EOXhwYCyW1LjYZGytkTlZQKk+0QOgoemL5
0k9V/aTSVj2/P+jlN7MOygzmUomUmGvExY7Lxw7lumyzcxbz2YcZmqbP9iSJpOkVpuCc/npyZYG8
9GGyz1IkZdPhKm+z8QYXKyRyR6xFcIbOMQnZ206kMflHRf/R8jISt+H5H1oUS5uhiGtj0/aI1bzB
Da487X+86bWWgBCePDlm9sVikaNrkR3dqjMxadZzQJ/uTmtUdfZHG4GaE+fqFHjaFDkB0tf3n/mf
jfXvWb4+AC4iCEE57JCleLFedyh4jMXq8zNRzU15KOgAEwKW0MwK6yQRj22JnoveW6voDotlOYo5
1eJNkWg0zvtp/EkUkjnvhhl1FYp9nFbVRAAFYu0zrYT8O16oa/kHXF0uPk3+aCztfBRMTU4rl0vO
UHPhdNt6ObVwXD64auLhaBOy1RD+sG+GWV9bJ4d4ASC/EpnfR1K/k9/dYPl5WOdF7T22bCgPtSm7
F2Rd06OlSJs+gMJxtdB02SxuAhSL2VcIu5C446DJ4pvKSsAajTSbb9DbVMlTKu30RWVrDCi85+nJ
6vtx3MWz2R5m2rkovkWi/U5FrIxbSTsbBgDBxkLe0aAYbjDUwrwKqd7VedR1A4zsmR59sSN3XDiE
jBLyYu4xF9hQKRPdqb5XjTS2rKpa+k0ucu4+wIIeJLMSKcxmBc98HFQ9No9N7yQdOAtjIJS1sjpH
P9gQTV9SMh3ujHQZvtUK9FQoE3N8TGg/AadcMvW7nwyhoeZsC3ksXIubYsCSR0yW3WdnHMuOvR1K
b9o1sUOlafGNdGdaqR+fAhK3vRuoMHGRIqwZy4cG0Ut+1xo9wGtrcNoPE7ZfZAnekDqHyVn6dO83
dHpIXFCeRlCELKrbtizio+2g/gES5Mrh0+xKZWwMHFLwXkrkcLsEvVkSkTQtcjK4qAdEmV5NjxM+
t/rOhkPebJp6SXSEg6N7nm1HxhtnGCgKB8RLHgvR4YycGzWe+yTJMA7Ni/+t9obCw/8hVRHldDyH
KKnM+quZtrYe5hMeQHrXqfoxaA3N9wzp2Is/Yev9MEJ+AhlSmubnYJjb5AOZMeV8K1gn6rAZSbvd
FItCp1LNvXV2cyhtUPH8tttm9Ai+uUHcYYVfCKyLbW8mwjfJwA/Rw0+tkNjlYOdN0C33RmwzRZDd
gwxXfkc+RDuOyLSZaeamoPyu78A5tdUByz65Xpxs8Pgatex/jXMif+q6cPIt4e1G+dH2iH+8WWBJ
GXttdKRxG8TSoi4zuP7TAtdJHIMRqQsuw2kgkbO0jBuqiOVPT6UDXJjFpHOyz0fRMde4EMI0UmJ8
gd2XiLMgwg9NIHzkb8g7/OQ3qoe0+ORMlad+O3T6CiLUAi+OCCF344OVSEGePUASBApUp/YTNw9u
qWRMfxysvMq2tiWT/jiTFFxt82RBJQqhX4qosGXXRQT4NegEwHraR2WPlNlRHejGZz5czbqHRYh8
wxvTLNvg4bZ/0o6dyigZV8VTkdW2GS5D2fePCKHMZz9l2fuIZ7nfdk2pGw9ZOqA1izGvutHssbJ8
yUGJcpWeSbsJTmay2L+AzTAfUPvo7cYrlurTssD2qMokLSKcd84jpThVPJrc3wggtz3VhSWVz+4I
282ad+Rwl6228e1mMnDLoIUbI5Jjgvo7y3X3nT7h8o24df2XDtUp2xBfFMhvfVe0Df2Tzt8Ha1R6
VFixHPexAWgPacKwFHhNUV9jWBj5DwJcS1pCLqnFgKTs9M9lodbyoOqdm0mvMK51anAk+L0qrs+y
Vdayscn0ivyls8hD8fTM2oAJG+5UJyltS71dqq8anRSEoLbOh5Y7Iyl+fA+tuKGHGg9bXXoginXl
UnszISadAg2KWGixMXzHeS5I/kOV1octN70zXBbVbhfCZx2M2cJpkB1PEJebfInJuyAae0Nhk8wR
pHDNl9GehdxA/Wy/zIHgo425zz5bWRJ8zYfRtm89MwkiHZjKcNJg8O6DBt4ECcDdUB2oGDVgf0qK
uCexmFmxR2HK6aYSmjDVJgfUhuQTVtdnWI+zfWoEbPOjCaP+KJ1laD4JWtjCDFvE9UaElDK7Dexi
mE8DG/uJHJXciOo2rt3tqod/Ckr0mBFHtckHamdMQBTnxvpKuqZM9iJADb3nxpZ7kY84Rd/gju9s
wn87LU7CGU2HXoTBWDf3QcX29gwVyqw/iqHzulPrt8iEcmGK6k6y7miHJhXJS9w5xkJisTRHe9tX
hq0ia+qRH89IIbUI/4n0MfuawTOQMRLg9bmqvJC8d8OIkOG6pDwkCOiPyNn96ZClwOciZNo9+ql8
oPZzN/d93HzoYJlNZ0pfCxrqCmUGcqwmq7v+66SnIjtOgdndlH5QFKR2tOpU6Wmpfx4DZZPeYIO8
zKSpDdHs9sLgND3KowX7M42435vVUYxjn69xO1MQOdxb7rGABo92Ndk2PMfZS59jjqTTx1VM9pUF
pPnRW6l2u2SZVZ7S2TDbLw5VjmmbQnUAgRlrlRH5QtrFA+otA0izH6d7IHJJtsXOnRjfuTpoWx4c
ENfVEXPUhsoYo6p0G/JE3U6YDhqgbPE6/I/ZIvZqEIvgSwYQ0t8s5px4H9a0o/ZlcFPvJS2bptlR
BbP7g770/a+5S9ADN0K4qAxiO6cVbNAAbqJVR4GoiZvFfnEIef9BpRQknuuX9kvQ8KdsSB1PDcA9
lBcj5SaO8VOkrlHfBEsA5TE0EGWXz7Fknh7txTTS3/EQm3ZY0Gp+ViWWt0OSLRBN/bIaDwbv0D9a
WuY8laQDEqBQzTo1ASrA6dlzZuVs27rVrMOsedLeQEkyy7PTJtP3zMvGPsodTdfOqXTL5GwPXpls
giSzvZt49PU9EFYuYeA2M/1RV3qwn2nrNCGiE73awdxu6h8J60SyqRvwdaHnETO8UWhK3D1Bpbax
W18nUMAuDrIQYqy2B/fpeHgtqHp9YIVKskhPkmabjj0VuUqbl4JMlLTr3UgYgDAxjvvVk2blqDKF
NtjxrqotNnxJ0sMOVY05RWZWm+kePOKc7zgjEtuYZD1zdwSBOt/WM1rpjUZm17A1kjIhl6LvnWcC
UuZkA10RyQLZsl6+nZqg/CFnmRm7MhgRLvb46ne+nQLDy/wm5oQWSFS7lhY8kr7kdT+8nGSQgjO1
Pvz2Gg+pWNPnWBNHPaN+OKamn9+29mKYsLAg/d+SAVQ6x9nzs6iM19RWbVEWuE+rdufQmLzO2dRC
WPGWI/CM+s0rXBvlqeZl31aOCmfddFJ3BSVUyJrIIocoq/3R/0A9pkvvKq/Oh/t51Op9RZ4FRzo6
WsEeFqhXI51skhnpnOx8fNWhCOBT9iFKTu8jXp5C3LYZFZPPVJDyJ0EdpT6ooO05bQnHlNFkifmL
1oxo3EPhlpW5GWmZi4PW6aMXtRlwky1eNNT70kGmNtZYtzcTmR4KbyyyMmibMtWmn2bWJGRYisay
t0xuRGq+Wc0UJqllb1hwKvdbUdhFu41lPhWsVJT2ImV6nXuQmVufE/KAk42crO42s9zO/eAJ/GdB
SJaAI85NxscJGhpd8CblXDZs4PhDsFxK26JTMflBfYvSXJBcBm5PEhTI4bi6mTyyNZizpYbIAqn1
euKmyP9JIhVyODzaUoMziSSPldmtKrj1Wts9qLZ2isho/DrZZgQuUk5V9XDnQjqaf06LBlsUW8p0
lHrRorYj7iC4TWIiLDugRFpsfhTB1H1a9GQobrBXBC3Wgi5okxonUaPrN0tlpN9czUnbYzwEM+sW
lRETrF5fLCF2C86euFA70mB8mykaJn6peWHQSHQD4HVTa8eOOlSRn9MTiUBf1UlUJ1N5cGN4E7ep
Pjo/EOIL2ut94KV7rSjHQ2YFioz2tiiKsEeGo99My6RZG7T+WRuteJBqV2Wc1zYKmc0DQ1cgjuW8
NKdMtu60ZxJJB/tSrvRN3AVWcTeXHbnLTmdUVAxFSh7MqMaA2IGM45IN09d4qpZVM1pCCitOBPDM
6aMiV6jbIrAVBxcYtr6Fw8wFD3hEb2+aAvFl5DQNmOOQVpAWZ6EjAwlZiP9Tb0Yt9yqOIn0x/fA1
DiRh2fuO2iZBUBJjaiTAvhxMa/OR84jZH5bVTL3IwG1Dlyp9jAKWXiIZPVYPKYgro7ntMowHTmEU
/m0dJPay5SnjTU71lptGLxb3oXJNTp+rDyU5d3PVwXLsXbxNQ6+w/ZSVylisyGWfSn9JH+yxi3cB
p/ykjoYpaJ+82BzzkyRp6MHIZg9k1IwvlrjrHMt7aIohb7Yqq0u1GduhLQ/dKPn/r3VhH9iwoVUc
dlpk/YhrBycFAVOgfq8y1/kaLzM6TzILiDBCG8rJGSSbUFU49kvvcInUMgO8NmtEE2aWUxY3AFW8
7lZzzebWJ4zGPCSd75OQhmGJcy4Kwx4iZ6p03ls1F5txbOMvro/8J3TxnxEaxK0wdFGXyI0gUM87
JSnKqm2hxvHbPEDgBX1sqg4whxbz9BFcu09pl8ALmdwJ0C5bur/VLLXUkdE3wUvLClIQvKe7ffuz
L5r8q6x0Wz1VZYMlT18zEOsps37iA5HzrdehZt0DP0y+kbExzie98v0ZFHlT9J+6uO1Pld0aTZRO
lTUdit40d4bwA3SeM4lGp6rxkkZHsL/URIAsQepEiTM3bGRWNqCFoBqo+Q+65Y7taeL+9V2SLfFb
ZC5ektK3W3tPqka8U2xkFamRDpnT9WBpoxsKK5NEBImlwwbE+RwZpNnh8wsT5N6fDFMV+g5BaLmc
airM/c5bGqEiLjXOtEEL0jzOlUQ0irbCDeZtJQtWUt1Z7Gcvz0u1BYNiiK2B8NyIpJWZm4GGfPXc
FPyIXZWCRLs30S53j1LrpRtlSwU/JllINtlBQPY9SMrO4m9MLGgEeXWuUh/YhIH9sHJXznGkOM3N
19FRmMlCU4oFM/dM9DhLWZzsnj8frwirWLJJcmrF+6IgUDDMc7TdAI0DMyWXoSqq+sNUJ8bEIRFK
95aLjt6sLBB7uh2KtvuET6TL965bm85+9RmcJnI39T9JcXy0+WLI/WLUmY7qo9bFbcHH873NWCgi
KyAfdZcTbzdjIpCk9WxjK63Uh8CVvffERmt4j0lmcNwPERS1340Y0PhHiVHYuPE7aq6b1tPlcovx
yUD/DS8Nf6ongx+srOxjdaNSEUpqCVzS5IxUu+1wxWzLAcLfTuWJ/twh2dQ37ZAioI6rnnRQe56S
FzfJe517nKv1SWgbWazVV6qMb2u6lgMKhmI2GUI27dPX9eTWWArmmE6EOald413uGrD6MeGg6cdP
KfatRz3iM1HJ0AffLzK+HRmVg07RHlk0+qVLP71r5Z2fF6R1WyQ97lpZsxBpGh5QeOJ5v+8aWY6n
3G6hkr0/8BtNAO02LMiejySAJh/h869/c19gLEpMRkYVwhGOmzYwe5kIk554kug4srzqR6IKDBwm
BIfQbU13M1Bk+WWMSXWlef3Pv4YmIEpNlJG0cS86JZ2nnMl2tOJc+cgv2O6X5UTJEOq5MwjxKNEf
9+e5aGla4fz4lnspJQHkK9joDFwY7z+bN0VnFg/+l5M5Zy4H/MDrR6OpuUwDs09ustEpn8xyyY+Q
WK2QVazE/FMIdTB7cuTqxuq37w/9ptBvoZFCpUlnEl6qr18MLflABxsVyskrmuqLObTxTrMtnB+2
NZ4xX+ZXitxvfioTn7Bi9Cj6it51L7oZRgqTvbbm4jSlsiGLb3LuHNkYtwt/I1NgrUVN/TMfY3rt
jV8qFZFiIQhlbzXWOjUNwdcPWblcjFs7KE+dQtG+LWa/zT9ZzjArHJh/ZAxD4m3cGU3Mxk9VTZAG
wafpzqshpsx6iz/InQfw6G0x1sFzril92ResTvbOccs83Q/Aou1j6RtFHcX4jP5rg4TGMS/J44xA
WwZ5yZ8Gyl9dMOJvK2QnRf7YJd2ytXGzEjmddizzOLPY7wU23xuqMgJFjSiUi3ON8kQ4ul1wZdZc
rCJ//hL656t7BL3LGzT2ejv2NanyR2vQ3QKQVFzup2xJ94ZY2i/BOFvbzO6u6Vz/LBF/NUgYFjmG
jV1qFdghbbtYQjpiFcZMeeVjUWfiDkRFgRVfr6xjOzXkU8SrOZ/UiVGK0GbP3Lc+qhffGyoquQK7
Zz2jPby2rl18QesfRcEcvC/rKdiXy/5cHgfGpCesGaKq0z7ENUy+ZWcN+PA6cDBhKgePcyEGnyQS
9dxKCse5iZEX4v2Dr2T+S7LO/6ww/NShlaKh3JhlOuy7qZyuKIQu+/T8rR7iwPUBUkEz3T/6vb9m
EEcQh6j0dL7nI5E1h0LQWiHpJbTFvbbvppBOZ4P1Ki4N0ju5D5LogCT9tz1q1RfeTTefZ9E0TyQq
m/MVvc3b50ib3iB7GKc8ei17bTa/+tuwUVhDoAiA9Eh2Bnr82exIFQ5lLaqjwxO9Jo/754jWugez
Grn883rE2g66sdYGdV9mMS6tYkjjGwKocY5VVNGyUCiLhNP/tN7+eQP8PHtViSFG09f18a9fORRj
ZY6eUvcZNdDP4JnnLwUurmdjBrDMR2//fn+8i/X2z3gICnnfNM9d9v3X40Hg83veo7q3Fwcfft01
iHDL+dEUniajwNI48sVB95HLoLiilv7X0Cgd1u4gRDFwdK+Hhl2c+RwR53tytLvD4GvOiqVyfjZC
73bF4NhHfUz8x6q2+8f3f/T6o16vE0RTgqFCjoIRDn3PxciVgdK9Y2S29eITeAHZhu1MbVVLTOvK
tP3HWLTmsZvpCG+RWF5soImQwVzZ83JfDEb3xVB+f15BWAOMCPKcruye/5ixDIa6lrYDXKRL3h2d
vLFAdDzfF8KHetlzDDaO5OgMCIz1AVJHIaGpvf8w/zkmtoIAtZTHvy6+kqkfwbZz97xn8fgJUWsS
G7+zA23XFK0NHakngenK8fhfz9SB/oWs3QKG5F48U4PKEbkbLT8z69t7YTZ3dVdYT+U8/3j/t73d
x/gq/hro4mvEgblqgpf5nuV5dfDn+SZoofa0Q+U9xpOfHLBVOj/fH/TNA0Upwskf1SR+jVVh93p2
OpL8UsK81IPTZly8g3SimBIXgSN3WYNKB2YQps0rb/EP4fPvbwKKFsK6dek3VjnUpbChk2IxSs8T
jyiCLbB3y+BlWxWUnB4ykVcfG1mU5hHutXmQKa2Pnb9IQz/WpjkE+yS1OnlajGfPFe1zki7eR5v4
WaD1YrmRZH/InlAUj9QgkqS8dNhUyp31/Swt0g0WzdEyOggYhDeDDfzzPrFjdejjRLYbN+1ASSci
h8eC+sb6aMEhng5NErdPYwYNI2TTmb7kQWrFvyhiJMt30p7Fr2ac/RtlYv3YEEGcdjilTb+48tAu
bwlczbio4CRCysUKinjs9auyxejFM2Ltx5arAuYdEri80OxnFe+NFlMXsgKHBkpO3eIHzTzK3qUz
eZB2HMpULcEaxX/cPljWKL2A7qepg378MkVQFyLtPD/uH416CmzEFY2/M+KaOOWYG0wRVV07XfkY
35y61jGRAq33t1XrcamfSyi8y6lpxsepNoaJ3Co4l5scREZNuWiZ7K1nFOOvIBcE8Em/02+TYJoU
yIzRHg7KWJoWrVJFk+3Ks7hcJda/y0HXzkfEUo/w8PXLUQJ3hRVP4tHrx+o2WYb4gLAoWdYNjZLC
f/toGQyP6p+MAg56RB+/HowagdvF4BUeidG0fsTx4P+0E2tKIlokEygBz5+qK7PvcnFiSGR8qxSI
OyFAA/P1kJ3VI1Dw5PCoVbSC26CWT8jx9F1HKsLPlhWxOZdwZaYrfsF1zXu1UCCwWy/EjA6Png/g
9bAVAEP6bbb2YEE67fZm73p31uB3Xw0vB55WseizXNVecwYk21x7qX8u3q+HZ2KjmqSCh+za+/NJ
/nVAamNgB1TPvQfoSrQ/HOWX6uuSJ7MTOa3r9Y+dFdRnv5ocplwTP/qGpTmHeU5hIJl2X3yvyGwK
9hNRxf6edm5378851JbC7Ixuu9ijWWPYnuw6otliEj1DX8Dlkj/47cGOpdIm7g5Y19Q+5bKA6DqG
8aPRKDSmIVKC+gbYAz149OdVi77EdYutJzHyrWaPabEvGmYCIv9BDtspic14T8dK62+VSoPpjq5C
8MI1zhcvUz7P9v3cFZ745AA+YNyxnTEIh3pTJO2tGxPe8us/TmLmLzotFw0s4j4OEK9fbaYPnvSX
JHiARAGXwgM/89CqujoLMxP/4+w8dtxG2jV8RQSYw1ZUVrfbdrcl2xvC9vhnzplXf57qlUUJIvoA
sxl7MKUqVvjCG8yNU7FRFs7NzSZ2kOAk4wDLjq2ZYs2ecgADOeIVFEOHLCxBO6CL/tKMWULP0zd9
oexDZ+Sr4mNzv3082bsjc1apb1DmUuccYERBJurVXfaNV6/npFCVlBu1fbEyRf6URSOev4m3jGIU
F8G/+xehe+J6A6kS4N74DM0uCiuueYh5/URLBEniqlaMCyIYlnMsu3q0tpTl+s61y0mlBinJJ7ug
0u22yKAER5yCzPDo2Pgur2R0xH+ldKeXgqv5ulDweqdjc7loGr92dr69IJJzbcilb21sVvoKQE3x
C1HIKt94o44XhzF6ryU6ANL68feYX9fv40K6F8wGsvc5PSWoOsArQ+afJcMrwOPk6DVUnf0l7IJ8
83ioOZQUn3jmKEDpPFoQ0OceWmOvgDNQJOlbNRT1qamb4lfnyelGClXFLZQy1DapnTqGWyedHOG1
oZiHxrDqJWeJ+V0qfofgP+MFgErFTWEv1ungR5gefRu7wdb2E/bP35M6zeil9qje6AIM5GZ+O6lP
achTuXD45pEmVDyV+UNJBsVr4zVzfd4nxY4LCwLoefBkfFOnHtGfLvf6S0TrGoIunbiFlb+dsBhR
GLWxtVj92XH3Ve4eCeGrM+JP7VGPjWLdp33/KU3gvq8qjddZ9k3MrhqaDbvHX13M5urkMVsQmIoK
6xFG8rzAjJ+ohexFE59LP5F3ct3LT3nSegACGmFqVvXdpok048Wy8mpDbTxbSM5uN/g7T0gnxCYZ
BIR/vdpxMHo2+M/47GOEd5KU3NoZANc3catLS8/kvXVmb4vkiCgQtYfrsWqLdomnhMl5mHAexdM2
/VFber9C1D7eQbybflB6xVCySeKlHPT2/nCgJeFdIgvlDrg610O3ZS/Rhnbisz2ZoP0rJ3qVg1YY
NqbGcaqd8uJJ9GMef9s7O5nyLegaCytzQZu8HnQYUto2NcVxFLRg04JgQgg4VNBacMMwiocVECtl
id5wZ6YisadJjp4DUeaMyCEpaExVYZ6ewfyZx6admjd21kQ0G4cmKY9mfm8myf/4NkJMx2FhqdZY
vNPXU40ax5tabcrOIC2ONPowPOqprmzU3kPt6vGy3jkylGeQrKa0JoQL5lt24rCiL5uec8/rfqbe
4GwUHS2bPo6KAxre6qmgLvXDR/bmGQL30le9Pzygo3e2NnXk66my+D5yOSZftR3S4TS0lZ2toJJQ
xU3b3PpajvDlA8WjWxiQsK5LuYnMhTvy3kemrIGoNf70PBpi5/0TbzbhQLXai7OzB5fwzH9Rr2ML
6dQGb9gQ8PPorwYprz9YG+Nm1hAtIsjF5pH64+wjYwDsVH0RZudpNP296QyyuUHqut7lRW367pA3
pStnDoydkgTr8Ue/d5ZInQQnHzQOkeD1jMlYo5jDmp2tEbyW2wO3BWlSD389pKeSTT6hy7uwp28S
aeqQ9H0sji5FCLLI2XyDDoi5FWrRpZCEY3beVzBFw74JNo2BIA6oxQQgoa9In4aOSGFHAG0crQpW
GSgjOUoWcpzbAEH8HtjRpI2IosBGvl4D1QjGrmqC8DJ6vgbUMe87bxdyVLhbdByPXSyZwmHjxEVo
beShwfqz8gd+eUg1bMkf6eYYcIuiqS4CFVw4KUhf/5hRDj27UzWfODFq/owgGp6CvgAy20YDWilN
LZf1LgMGZbitqUbRIcMcb2FT3P0NVINlkh6TXTH7DdqYdJGSpOGlqo1p3bN39lIRJr/iuPvVy5P1
LdRSFFAzL5hcv4yDhfv95hSyBMIThvfsXTZn9p7lfdHnBkqHl0z2rQ3npYzoDXvVumsa54dCy/4J
CbVwISS9KW1A6qKXJGIGJGJpS84uoLzs4qmOKumMBh+m8yONHhf3v3iXYAf6LdUHC5njEv/DQG6e
dCAH+2aMh6/IEfQvPRtzoZZ87yPQHhelen4RL871RhhISGDSWP5FG5AKWQUZpIphzCcZpZFIXmnp
aD35Xlzt89HO15zbaWEX3IQVrIfoTYg2EfnhPPlWDEHDNSckgc3QfwPF45yFOtdTYunJN1PSTdR8
wjL5M0xxf/7grcTQDqkax5IUiC7n9dxB705Jb7ADlKHO96gh1XyJkmJSiSmf0RX27vF4d3Yc6Sg9
K2qiNo3v2b2vTaHSgfAIL0RY/WsrJw2pmCq7ZmjI68nw9M+Bz254POjN1QuJEDYTEESyQ2obYv3/
eWxiO0bRuleji4Po7wvMb66VUjGRNq9fqklaYmfdm+O7lyDRhMMzI/7+n+FGUgMTVllMs9q30RaV
Jlel6gAvNEBn0/RBBGtq4ixcriJouIrDmSRvuei0O9z781ddKnpY6YMdXzItLRCsDZBWaycZ7kxM
veXxgt6boWOJQBQEA4Zv4rf8M0O9rblSYQ2cOytMVgPF6tdCGZECnyILzJ0Rk9Ricvl40DunRFXR
1aA3gBoBTfDrQafAlDS5S6Wz1Eo4BfpOFF+0PrPWfmJ0a6J1rXMzsJ8nKzKthRN65yUlFqUKi+gR
nSBW+HpwBB5kNTJM7+znfZytVCg3FbynSg2QeVY8EKhmtQ4SpNdRyvWyxi3y1KYMC/96FTdJv3u8
FmK4q49NhZCePPktH0FE6Nc/JyBwHAtw/2fEwOWDORqgPsO6k+110gA8WPjcN+dHjMa+IgER+9qc
nZ8K/8C4xqr3bEuhs/G6VN6VXnxsM9RiEOMendfHs1sab/Yqemo5NAO0yXPrx+HfyfJqzM7Lrk/R
8zV/4w7eqP+PGaKZRiZJxk5kMvu8mBQV6PbowTksi1++1MJNaqz4rQauxgSz8PvHJyh6ewZ4MMr7
804bTeEootwYneWmDr+CBk2PqeVXWwk7XtslILSjw+MRbzcM6aNCYUwVbGoES643TGhiN9aoRXQ2
5Ra7CadTwCTKlD66IpWXVvPmeoAtDu6H5YTLq8jzGqCNrKNCzTU62xF3nQTU3ztmndUU66HCLHBt
W552UALA1tvHs7zdOAwsmu/UJLgq5uIoyqjGRm0a4TkYQJW5Y+Ek0lrSw1jZgMmvv0Ezg9/3eMyb
a0lMlnYiNpscEOC61ysLhQEFUa+Nz03T5N+8EHIM0GHH+WRJg/3mTcn4n6dVKYYFSRAv2U/dRtRU
uejYUmiFf0TsMPuueROGuhRr8ZngxvuZVjZS2mmg+Tsp9Yzf6AGGiGuUgwqdOyB3r8d62EAiKD98
H/EzTES7RWAPXmIWSHpe0KYws6Izjamp21SREfsbOe5HmnSS9fZ4xW/iNTFn4lURQaIzNt9ekK3H
2imkGLaLjPawkw3172qkbmtzhW5Dh5LBCshe8TPLfDDvsDbi8+NfcGefkTu/B+xCz3SOPkjDYLLj
iZoTSgSt+qWYimAX+7SGXJwR/K08JYny0SBVlDN5gmiMc65u2m4KTY1B0oz4PJVtVa9L36F+bdpF
/ipBUNtDqXX+QLZp2l3Uan7Da+AFCzimO8eaZja1RKBCqMjOw9QEVwnJwBrhDEwTS9NCsZLnrpK6
PzJlZWdDM6K3L3BM84VTLWr3148dWTt3Mm8vQEK6KNcnDLonAVzlJedUj6J6E2WdOu7BT6YLX/XO
/Gi5kplQjqByO99XZgvCPk397OyEtfbdaGyYgHDU3Rru0BvL4b8MMJAXXp7bZAhkHfuY9A87HUpP
s8euVAYMfLwoPZuQR/1fsacXyQ7p0JYClKT5r4SSlb6Wedbb33Kro7+goO9Wwczt2gMK6820kco+
WkqK7jwYCObAmhAtWOC6sxcReXDFRxUsPStaGQSbAnbRiraI3Z2Q/66GhQj9zmgIAiOfx/JDkpg3
XXMdqENb8EVhtLXlF4DnqFpS87Ti/wwYfeHCnX1vOJJ/IhnQ4LAhZ3c2PbEqlysQdVDcOtjkGjmW
S72r/p9kGeaPx5fFne3L+rF3wfEg+jB3plLqFvcYPCggYhjatAs8nISOXpTF3x6Pc3dSmjBRQxWC
KG22kZBuyCOuhvw8FnHxQ3GgOSFLT5c8V7qFG/jOm4eYAvUbm0BcnMrrE4nCKBo+yE+cTXtqMZBS
yu4ERUzZJxPmTlltKm8oXEfbZNLaBVm5O1cv7wzyuSSu9Hfm/awMkLoWaGN2lssUMwPdrNj/sWft
agitry02qwtb886twG0ndgnRL835Wag9jIBDtcTKz5bsq18d30zWNVkYOmRJ/Bx4Relv6Ed91KmT
x40SMF07AW8js5u71ypN2YSjVhZnFBVKF4eEcFNocb7WxhqQPurSu8e752Zd+Z5g0VXaC+C0+Zfr
T5qMsJfKMVHOOq3hE+YANeAWnc47PF+IqTVM0aV+4c2GZRRx1ilBUbShb3g9pKTblNlxoDj7KKlu
g2SsX+KgwYkA73TA1I/ndxspsaI0bUBFok2PRODsFUm0JgfmrajnSBnrVysr+892D49tm6ZAkJAM
LIxy3ykKbNlESjDEKq0DaIElWayb7ST6klwFVMCIHwjdriet0XZELkHRzpibyXvop8MF2yNIB3aX
YT5o7DAri5bsHG8QyGI7sdgU0vByJHiYTT5L+nz0Y1094yOVXKKgQzAQjdjP7VirMKuGofwtDxpu
dHIzXbKiitaDb2FVhj2i600lWgVjFQx/H3+S2y3H00dMA8xJ1IPmdbc8jmtZbg3tLGVJ+Lurw8TD
1aJ3VPjHnp/uq7AC/PF4zNs9x5ho3qEnBboMZaPr5W9I1qN8MLVzkdnWrwhrvk8lagvwxwJ183io
m3ufNaeiRx8Y5CHCSuKn/FMkgag4iQdUP3dDrzcucitZsq56aUl97N6OEvUtrkSCQ31eTfXtVtbL
0TcwRkuKJ9r6+k+/wy2k9pX6PwPbj2TVatrSE3Dv4yE1ChYKQAMgrdlCmtI45DG/6Ny0cmyuWqOD
exjW6LLQX7e+D62DtM/jBb337YSSHNEZd/8NDLdqStoYfqWdoSHoT5Jv6eUu6Qf0MfLOXtKhvP16
dEyYGFEClxOjXX+9HE9dKY0j7VyFmip9slDK0DZNVcvmn8ezunlLyZoAZ/AFadUg6jk7mjBTAcxM
BmbFmoxAsd6IfNyJPflrwF22zWwUzte9BssDCVsrWdikt5uH0bkXEe0XkdDcP5iqYZEFrWmci1BB
H14qkPvqy3KPhlC19qFgSivHHMvt4znfbp7rUWdZaxKXYZKoEqPKY/caoPhyyOFDwctQjf9F8KQX
Hrd7a0wUy3VLmO6g0Xf9MStUDnrcC80zmu3JJrHVYEMpMVyVpl8/I0xSupGHYDMWMO3/Y6bMleIA
iq08dmKb/XMJRJ2Pn047mWf0q3DgTHQ5dINsqqtN7iDuFow+bjgfX1zR2aJWR3h7U2LvBgubxSox
z2US63tYaN5Gb7GyXAMpNMHHxmb5+/GI9zYRTUaZiJDuHufmepLSCEQxxqLr3BSmfemqQU23Q4j9
jhv5KuRpJc1p6jY1SsNLPKD7QzMsqEmF/S/+/p/1HZhRaaBydQaNH2CW5FV4F1Z0D6tKqQ84NLHy
YPSX3GbF7XaVkkJwoNwiik1oHGO/fT1sPI52FmGseEHSQ94bSP0MwNzyvzYttWaVJDCBgQpba8RK
fBTZzI/uZ0CE1KEFnc+G3Dmfdds1MsRjqbi0oa8iyFQ3FyVU2g1/5rkFqt7flGrUTlZaBQsj36y3
4D9YYHJpbbDgc+iClg9GjRBfeYn8KEOhQdE3Zd/lO60PQzRYCv8Ypkm18GjfWW2QTWCDkGIEajtv
N5RFYUO6q6tLUMHZqXK/fEISsNoh/2RvcHNSNpjaFxtsQcuvet9IC2f4NnSkey66g8JGWRef/fpr
F5lvOBlKZxcTBY4WxQfJ+WuCyp1eZG2c9J1FsIRtqmlINaFLmGV7Cb9z8xDjNrpwX9+8gfwUvjg8
JgEhMOYqp8UQ63yAuL7AmML41J80zCbH8Fek9MZCxUm9eQLFWDQXgJVR1wO2eD1tv4qQKqv16gLN
snBcn7D2deytVtlgelc/VWMr+RuCWQ+tpSjIMG8SunMlJj+Un4IQaqQ+SFGN02BC6Z67D2oJzkk+
zrWRZH3WAkPytsgqmohJF1EzuU6bT+EKfdYWPS2Y+5Yb5PH0mtRQRj94YzE1Si68tmCMhD/29dSm
BAGKBnOAi4ps6nrKhQGb6VTrEPO2Q9MWn4jrigUq7M2jx5g2zE1kZzhE3B3XYwKJBIhp+c0Ft1GL
uQo79YFe0jQhhyfbxcdrw2JAgdQXnAUw5bNLCmyRU3lG11zQatEvRU3zkctf2vqWLB0pGAJ26doy
2ijRlKVuYGst6iLYJX94qZkxbVDRDHDoNF9Pu0PCIx/kor2Aawpe+KU/2iT0d50+pBu5rdS916hL
YK6b9x7BcgNQB/cz0tbGHOcz+BHcsUFvL0mJUrebc6bBkBgIzLSjrB97K7V3moqz34qa0/fH832n
uV2/DaLaQ67FP9iXGfPvrBY1lPMuuVCdDr71sZzu7aFqLbfM/Ay6cFmPW2yE0cRq0qB/GhSn+hk0
iFdJFdpfh7ZWWnhznZT/16P0/hLhV7VtkXHZI2Hsr7Tic5BvZUl19hG8vl3YAvVeiCBu71tmQMIC
eJwrnkvv+pPFo9xVOKokFyMeox8N3KynBik3daUjk7GREiVZKy2NBTjBwaqcNPXweAnvnBSYL/RU
KEkAJJ+zPpzGq3NfztNLYWvB5xJVtU+BhIUqZoVoGPmFtVBTmru5gzZEPhvYLB8MmWF1/snaJE4w
q1eyC0306qlWrXiPHUaH0uU0dbjF6fmL4/jBW6laabvyulGW3AzZpi8xtNVPCcJLr+NUDS06cTp0
48kqz5TqpzXYe2edGGazBrAofaGHGbervE7a2B2MydtXeBi9ajDEXGuc0CNNNd63MC31pzgOyKQe
L6sqwtzZzhTtP9Jf2Mj0yGZHcZAcZFsLNb044JDxq8FiFgsBs8qzVWPU/U+wUg66+zGCOvTpNH+D
iXZcHASHX9ti22I3btoV4e96KqTvzhTo1RZimm6shoKahwDKjOEq4ZgdgeugG2WpgflcqEkmuY9n
Mnc8ef9gfCbqKAIvQ2fzeoeW9HiqHEtwwp6wqja6GiHSWCB24qoUjfej5eTjGvK48YleRiTeF8U6
IF/rvflYgn+pe73/pck0z9Y4VCeInqaTuVVlKXFRcfnf4x87O01CYFkHnYwpF5w2IC+zFAAIOODS
UveOgCbKLY17ZU21IEcBVYOiVZfWukNxa4cyCWKwXRNuHg8/O0zvw1PrgIaMFQnM59lSRV5SA/p3
UOzU4myXZ1jhxEpKxcO2A2L14IMiBVRJaWpzbpEPorBHjHj9aYrJs6pMmpLjiMyQCYarV82vmC/b
shBOtuo/KUrJsA6TaJH6PAtO34cW3C2eWfqQJFzzocfYyxs/QdU/lT8ha5GGrgYE45uE8FjkZnr3
P18OxoUFnmND3ocl7SG5A6mogAy/Hjb1bJPG60gPX5ZHbaX1cb6zxyz6GuR9hgYUTMadWVlsNqNR
7U9x2sGTK2g5/DEr1LYff+67v4aDATQEdLEpz+vVhoqxlMCIH5taCrBCGVJv07WJ9qZLCIGv8B5U
hcaWM53pz0bc6X1RRy7u0lP0Qqm7WbhbZ0/x++LQIH+n8SEd9E6Q/SdBM4u+7eRUTo9N2v8Nzbrb
TFmFClfuaVSNaDGtLBVtTjlQkct6vBTiOvvnuhNDQ0gX3EkqcCKKvf4uCf5+coVo3VEKKO2agZKP
K26H3zqvy7fHQ71L0c/HokmAQga1ZaDds1OGLFXWdm2c4zsQpAdNS6DdZ0kdfoEhl+dv9VDlP3zZ
koIthFXQrW7RKP53qaEAfNIpSKhrIIC5sQKgXP7tzc761mpBrGxlVC7G18c/9t66EPxSeCc+4o0V
F9Y/nyQpp6YL47o49qMyvtWlf47Gqn3WPNNbuKfvjkTISwhhk7vNQ14Uj0tbyvzi6Euyup1M30IQ
lyRukxZ+H28fT+vOTuPKYVYcfAhAc5SSA0Fz8DSlOGJCD6AYcbt+OOD04X/qpUpBRbvT0lfkCHRk
SqbU7hc2+p25YshAYZ+Ctm3eFvblaKKQFhfHpkyjlzZIzc/1VPc/FLnX9h+dKQMpxLe8YAAh5gBD
Ka86vR6z7kgkj/5xg7OolEnGgXAieZYkM3imjP+tVf2lUvMsIwSzCUyUQ+XAgKE5PCexlVknWx6i
oUgL2+FT2rKfVyJlX1jKm3uc+i5MPupmXKdCTeJ6gzZ2aIaqXLXHyUqUzdBIKvrv1bSTpVFym6qq
94NfXh6v6c0rLVi/dMBs6HAYuc07JCZJtVWYRnGsVIDhrt0k5SZHmfVNHnB6RNYstz7nRWWgIu35
yIbFVdL89/gn3Jk28DOYXGSJwhJt9o7UyGwGKhyfA60XC4nsvsDSXp2mU2T3GLjklKJWSZt1C7vp
9qOaFJIs2CgKcfANMUHO4sjo0QI75rjbByulk+IvWoPI/OPZ3T5M7B0CNurMFJzJL8QB+ufakcIC
aBTG3sfAwbTmWw81AZkvwCv5uZocZViNYRSi0u2EinSIbTVrtj3qZf7KtpMsb/ZFi5vv18c/6var
C4spgUYHjuygNnD9myqwi53aS90xaangUasssRbX4+HALZNpK88Z4r9e5PUbnGyKg9ZgPvL4B9wu
Pj9AQFsEddKx5jm61KLJ2xpJf1RkX/tPGyWtXUmJPn34RFEKBognSkcC7C2CxH/WPjH7aqwLqzt2
iF/+SLTkTDHH3gC0LJ5gz/V7Ie66GImIDXv1KNJxBVhODAK2hQrE7IuHRYMcrKkOx5Fd+xl7v6Jw
+Rhyu1JKoUkJzrJ/C61GQ5awGUwCRMUrtxlmZOMaMQ5KmwPbNfxkhFIAgJB8hUwjGQxXM/qI0C6u
a2udKtAsXTRR0WaEye3hT4Cjt07YVeMPalkVRLk4Aiw1pI1yahQ587DgHOwuXQWTl7zAhg2K19gG
skc/YASsbXVN++Y7Zsb/ChWy4hVR4Qo9VUqc+ptu5lL7woGy91k4xspPBecH5+/UKTVJnaTBG2rD
rjefBNFMWVHdqsxVp1CLJ5sMIMOixtmwyaS8uaDFUZy9onWKY2nk2i+YKjUkzTQrR3XF/aBka7QC
TMMtSqwK6eu2ya4Yiia7EHNKfzNUrJ298NpELpNlyVcwIZFX7NLhf0E+OE96hoXair3X2GisW5Oz
60AQ2S5C2t2TM4RqtcKhpPqmR2P8FndU8fEw9xwsCboaSLWHTOWwy7H2fZNgcbFe2CvoqwnBfIxi
8JoKLpM6eCqIMz0a/sZRGJSUoCl9oG2JKcBBx2fqV1IbPRr/laVJz0h7d68RirHlD/q83WcPW3Vv
TQZZqKvOmvzppYANUK40tbL6zyqUEGlFhSd89ZCmi13f9JJ4o5dFaR+UssHfsoxSXPDqsA8wazHC
tPofi4T0cElXK3PbyKawh/mC/dNLkjZfiG7mWSjPIbeGQKMTb8AaNGZ1kgmJXpPYsjraWi+fAxtL
+1XooZK6ilIQZCoS9qMrRanePIMgGVTPRWFHbLCilV8Sw/GxLvGadsCglCrsNm2Y/SEKJlR4ViYp
DILSjlZMSxexiHtnx1L8WgjDtMTAUc6e19gOfSoYYX20EBRbm9jPdqtUjXJE9NsWBKs1fEWmL8cp
q0o/1dhmwklSlWMTV/ZP8H/TEgTuJnJiGR2bp54HCAKMM3v3OsRw0kY1K5TpcYKPPB0ZylHq0a3y
lXHhsZvX8sU3g3jGQycs6MAdzJICGMQR0XVWHznefCjen6FH8RH0JB327nOqIDtf2STJVpKnX4Oh
DLZeAhhqYe/cmTOSEIAxuPjJUeapqkOi2HZeja1gPZo7HCC657Sqw02i5crCUDcFAJoXjGTRNyEO
hzpxfferIKEJOXr9mFZq+SWJMzwPOn/kZkjyoFTcrgiK749ftZtIBioKeQWLDLidesD8uSkyq+lL
tTzqSmB8yaM0PwAHl57VPJ3+SpKPdD6g3KV9PStvyXQfhcefQMkKjPsclRZ1mZo5zaifcOShtIsI
vPkTSlGHFq4Jww9P+NrfGqFRVy7B7fi7j9CXWY9TI4XC20ReeHNv1t1EmMwCcw/sj6RgToyfkqYm
qrKMU02X5jCRsGybRJfWitpKrjp0S6h7cWyvjjXoQhuALGAxWvoEFdffeepMQApVoJ+qzjA2vAf9
nyhRK2U74eqY02Gooy9+gOrUc5bGCDh98JOL0fFpQ+eExw/+0fXo+lgHg4KrzskzOMQtQmqIDVT9
qTIMxNeR2E0/604uydvHw95ZZFtoQKKbQ5IPtfZ6WKMcNLtrbfWEM4bjpoodVueEQPFPEviZfI5M
9Awfj3gTMgp5C4B58BpES3IO5xwDDHUlx1NOVjiqZ7swsq0yKeoOlRHtDzaWDgY+2P4g7KyrO53S
XrEAw77zneFe0XSGucn9Pef++H0NbkrVlFMF9eB7OrTaq1TBc8CdT9rH6SAfEtMvnwtZsJkfz/3m
1gJAxvdFexSaDDW22blW2yblDx3lFI/NWK+wSJ3e1MpBCNxH0XWh/3h7VTMacCYUDxgPoOlsQ9OQ
7HO46cqJwyqkeSVEHeCiq6uAGHedca/tIYJlf0t08V+x11T7w6AO0YeX+/pXzOasdyDpkfBQTmXl
+RcjN7kyC2vS8KjxhukHssS6W6S+X8FIy/x84b26t+LIPYB6Bw8Keni2BmOK9H42sOJD69FBQt4f
yxkV5CBtDCtc+Ly3OwtpTKCCwPtFEjxHYfupmcpmaaqnQO5j7dTKNg4meeofsDs0Qwwm9OaPJ8VT
+Jx4eZstfO/bo0yNzlCB6PCxacmKg/dPjqJFwZjjQ2qepMnDFcpHKn1cj204vliFFa5pXBgLcgB3
RxS4FZgFglwxuzxso2+dnFrpScvSYpNggF6vZDlTvhROZW46SVU//jXJ7ykx8SILGXLxbv4zRb1F
VAF9WetUKvA/tanX0k0KelnGMKkpFwa78zUhlMNlIMSjaDNXOzcl2cDt3lJPMazGl0GLzVdU6Kej
2k3lKpazHjlCIw7XeeFZC6nfza4VzSVwvcQ1eBTeFHD6DqH7Kp3QKst9vd7K8SATGcdTkcPTRMFw
Yd/efEcq3exYLgTEdUFqzIqvMh5UhDZyyUzjQtgohQeEgeJTCFT8kKB+9NGVBdfINUiTF8Y4zfzZ
eGYVoXeHDdnJMCJpW5SczMIJGzegl7lR8li5xFIQflOSTvvywQuYkYkkNJgSwrNZn20gp5OMzlDH
6tREjfpFNiftJQam6EbYXBSrx2PdBHGMBbrI4OYFaQRG+3qzBik3uxPq1anV8U0y/CY+VrzmOOp0
gBYUcsGVGpVLVdw73xKcPfuHgjE4I202qh9Cwcn8QT3VaWP4bt2H0ltVGs5rh73CBmGndmHz3D4z
oGnQe6FXwlUAB352xU5BaJsSgJ2T5OnJVzwhvOqPKUeWwpY1M8p8KzPUo7NnCLWfFNzRAYEgL3Co
S4X5ouLh7dHRSIGQJyFLofU+/zV4TnG0Ans8VWpubeVUOKH64x/CtqX79rYgB6GZhgy1ZO5dAUa/
/sB5k7ZBZSnTyaeGkB7UySQ572Sv3Kl9RmUX5XO7Xw8a0hAlkjXVmzwRzmAik+vjCPQoKqJvj7fc
zZXFL0IdBJaq0L6E03j9iwo9AYeNZdepGBofjSFTqRPXC0mRTjiEISGITrcdun6Qhc0uI/O23x7/
gNs9z0XJrUXbEtTMDWZ7TO3Rp1k2nHQcOgDLA4lx6WIk5n4qQ1XfhrhM9z+hhmmLxYRZVs6jB0GO
BjuZ2nv3TrueOxdWY5Av+C8tkrTTKbH4BNYpbmuA+isJt0bkYdI+9+NfQ5vF7cb3pzxCwi+JnVcl
Qv7cWReG0WBowdQsZeFGn28WPonQpxDylOAy0MWcvc6DGAIV2f7Fb0ZHr5+GTCJxBOfV1NbeziVU
FmUtDXRK84NvKpvJo8CbrKbSKvOD1AQNuDnujGnp+M62DKvFliFA4sYgaLhBYnpT5qD55WDSSSFv
XPWUsOt9AJyjWlcmCoTdaIzPhoKn67boRjX9YNIpxqe4+Z7FE47fSK/VdFMV1kV9Km2t2KV8BpPH
AJzxny6z/J1adEOydcYkjtNVovRZcUC6Sx4RcPYGF+EbL1m4z8QZ+ScNfP9BZCfIA/Acqhzr632U
JbHkBVKkPSWY0e0biC7jKsBnbOl5EB/8ehyoSXRKMATgFrl5dJPGGc06AYtjJRLOhjjiDfEK6QfL
cpMMD+tNl2a56Wbh1KQr0C3gsMqhBif5+MTO7kumy88QvQsqDnfM0Fsa2aWWS/ZTbGB3tUolfvSq
KhFDgBgMs3JhuNvtxnD0LoBf0mKEJnq9uk5iwEQdTPup1dVha8ejkh90ycM0Ng9it0zCYW1JirmW
a8SXFr7svbGh3dLfpJiDGpt4Ov+JHsO2TIuhS+wniUwfOSJKV/ShvF49AHn2pX1E3uesgnDMXmF1
ouH0eKVnd6NYaXAFKK7TRiCom7eN4YJF3UhC+iTVSM7pcEzW3FjGdpJwLajGUdrXQbgUDtyZMyQa
JNCFriQxwSwcULjwjVhunCfS8ahcJ1qEGyeNpHFt6mF08useMyTw31+0qlfUhcN9b8ZkuzjVgKSk
Mjkb3Md1Cew1M+aYFhurc5L9GHnasykrlzoLug0VdHv7eJXfGUhX5wpapUrnkyBCyHXOuam4AvnD
NI3jsxz7WrQeI722fwMlVN5yQ0eY2zc6R4jwdZ35lsnx6H8fqoIOJX2Y8HNqJ8Yrfq1J8hXkmj64
ieGPhrUaByvzL43ZelWxmuRJaV1HLsYdhinTkvbs/ESKzjQ3ghC/eaf3iQvqn21adbaU242iPWGs
l29GJ1IiV3Mq57mVw1FaOI/zT0QhhlYL6Q0EKBZr3lSU1XRSM0piJx/3x41SR9izK3l/NKNuwk45
Ur62nbFUBrm5+pgYERNQDx03HaBt1zMcgikpdAlsW2tFir9SC6W23ujdKq3sWhHCOG9NCrqMppQ3
0OxK+gBZO7cWLKwFTPH8eDBpQWMWfVV2DAf0+pfkzoAzInX+5xEbQly7HWma1kWu9J25laSx3xWl
1df7McPj7Cdqww6Gdo/363tj/N/9KohnCGATtZEpUKOYHRIETjJsoUv5yUFb1F/zkQsfyVXAzquo
LS1p7flTfIpGWfYP1G2Vb1UP3Y9ur1bDWetz3OE0Fxn+PvpUeVwBJf2v3Jpc5Nccz0OnPxzafeaV
avaCsZs5uAxo1m+FHwTmJlE0PHipHwXal9TrJ2M3DN3w3SiUdjhYXivLblRXbbfzjTTvNr4eaIHb
qLL/UhPiB1uQ0w1/kDhoY9jaBNIcrbVOlUsadKm9xkQwa1bkD5KOCy1qifycengryDibYkVDMY7X
Enh8jDs7AMf1Ru/7RPkCiHo4VL7jDy+KVqvInkJZ1tc9Xo7Wj6ifpjc5AKm2UoIUhs7j73FzIODk
cU+/p1BUY63ZI4FbqBUg1Ro8IY4tK1tD7coXv9SkTzU2imsjTct8TzC5VBWdpW2cPu4qsQV1aGQw
+cVG/efQa5Pfp7VROE+2Vk5uLsX1oc4ErD4bB/NLjGHiBzsojEjAR+VCXMBC/mS29TMHZRGUrZyn
NjPstYe+9Je2Mfo1ESfmxI8X9Sb6ZTA0vLHJYXIISM6vmXigPVZXRfAMzm1S9rERgl4DtC1rq4nW
5khNTs7tdRmNjXDHtHDZtppRjtfh/3F2XrtuI2m7viICzOGUCiuv5UzZJ4R77GbOsXj1/1NrsDcs
ShDhwQyMmXYDpSpW+MIbrDh+kqc43zj5lwvOLwLpRBtZrsGaAtSFLu1vyGMvpdta/wis7b+SotNq
76TDl9Y7W+2Fi2tdLgHXHlxtmoZQP8+/MNHenEAkjF4qy+ifdIY90tJMHu1ptjbe3YuhkGiDTAYf
UYrtkq2cDzXEY0ieZevPLRjG10FP5lelaRMcVKG83P6y66sc9TJKcfQNSINpxq2j5VG00QCgyX7K
vaRRDn3XeIexDy3bFzbH21fq3ntAehcVZTOev3ulcD7c/gVy3c7uT0IqqShMxZWjY6/5EfPUDnXT
5sOLGjt2tc8R2s+fo0YU4uftgXQZm65HQrHNQ3dP1gSt1RdsIph/GTb1pEOg23fdYjjP84TDx74u
QuODqBCv8Ruh1TFJHPIfu2jSC+XIu0sN3IeebStftAHE9wtmShq5RT5M+DiaFQbhbmrRo8dM1va+
9eTreGoBaPkWRp4xOhuB6MXWZ8VQcEXRjaIfyObVPLS2HSjNwtykOtI/Dp2jvaFzpD2GCKD+O7TK
Fkbnyng8bpK8wk1DE3W1HbWx01oNx5SXYVyqXW6GxU9eKl34mVF8KOrK3rjCL7Y/lWhoDxKSBG+c
wPd8+3dKao2Eo/2LuyCC2SV2yFtjZ8tPUtHhy+1NcfFcyLF4LkD0cbbpnJ6PBQ7GS5Eb61/UptVf
tHRWjp6bhk9a1OjHbrDmf/V4Fhsf8GJQ2tHQEID6cG0z5iqJmpzInXBgRmXSWSTrC71AW5+yO22o
wdcB8XF2Y1ZlP25P9eKgyVGJ2lBHobREc/p8qqGodPy+e/Wl1hYQhYqViO+gDOOH28NcfD2QU8RE
7BZpYsQFfT5MTY/MxBtDe3FaFwdbvTSLJ+JX+6M+Odrh9lgXO5Ox5IbkNDMranjnY0G9m9UEY+KX
OTHLR86AfsQPZnm0EpSa8AQq62+3B7w2OVkzxCoEFBmJ2fmAtZpQB0tHfLGR4FJ9di/K8gtAqwfk
V6atffKODz67sUjpeQl44lkgEJGrkw7JFhKgsLLXJYxMd5+2lIf3s5cOtHs1+L5L0xgeatFW+62q
7ewEAAhV4wjBCsuvPIxCUA32MCiJ5v6TAVKp3hU2lCoV+vnkU2dzlB8YETgdVBgsoP7TzQVbUbRO
Pv4gcAuL8pgPNf7MYz4U36Zscj+1s0GMqBYCvD9W3EkdAIpVcJW4vc7vWlPnM9ctieGXvBFWex3Y
h6htgGeItBc7s9XOI4do3QWPKtI1cYiM2E2eLKyI3qi1RXhjRpH5ITVqLOhTk9ifDmlXDI8QsWv9
IUtml1JTajmzXxRZBw0dbTAPMwxdz75VE3px5aGliz49FzlaFd1OIDXcwqZO9Gr4VHUs33ciYS3Z
h10/Kxu33eoyeKfyEL4QUXBouPH08y01oh2GQmlbB3auKSdRFeMrsqm4vwNEOsRhl93XVlhsrO+6
6P/fUbkDqGjC+qLheT7qrGcoAcZWFdCyyR9mAuT7EefqJ6kT8Kwa5fItoxCKD5lqPc5RXuwSgaH2
7Y98ZebyUYGuAuqIzGl19/ZzoVYqFMigBVHnI0uJPuLk5t+NoZ5fDUP0e56jcKPnKQPxPzaWnDjJ
Mv+lbEd9ew2Y0MycpLYxumCs7PYw0cOGAlWJhzjWv8ZiWB4sDDL9shDjxqUvr4bzgRkQOiRcKMgy
zPt8xT08sQetq6aAxZ0e+s6IHri9lMNcqz+L2u02ruHLecrqnOyi6DRSvHUfBew7t1I5j4E3AW91
bJgujXDnfeXExj4y8vRjh+Hxx8kbtsp062SBJSY2YXCOLxUCypLnM4UIoOVz0ougDr3xccBBnJqg
6dGky7WvaqhmxzrPCpg3DWFmqrhi30GSup8VfStvWV3X//0lBElIQVCNoep//kvieWmKaurnIJyF
/rsn4Li3jDYNuqaxNj7vOrp8H0uqEpB0IjNKKHE+VjYmip1bnQi8cfbIyZNlges4ooq4yxbHjf28
BuVI06xMPD+x6uWfYdQwlehHGhwPceXFX4myvGI3hGnzZtToLu6TejaUx6yYih+Whaain+paafp8
0j7aTUNofb19Iq+tF6o9dOhlYRtQ/PkcXFc0FASsOWBN6eyJGswJtqyivkMVq92IRy4PhCNF8Ek8
ZOOHwu75YPHYVEsPTTNwnCRE7KUNs8NSLHhYjk6PVU6ju9MWgUMesvNDSJrDg0KI8o5CWB1CKxpz
MKGDFhS4Ce50Qxn3pIqR8FWhuk9xG2t3ZYNmZp/pS0RdJJs3sp0rkwZoQQVbrjBidasXPUe2zkbd
Vg8mkotDqtvVc1EI1Z9q1f43Sarx0+0vennH0t4kT0D1hQ96wUDSw7ZZYrRDAqV3w4PtZMWuY9CD
rbXeUYnqaO/GyL3fHvTqJN/RAQD/bBoG51+WVAGhZCAQQQ059S4stfyhGIr+1Vr6+lCynTbO3uW2
BQAhW5bsXMwELh6S3lPyBcJuENFnOsE66jvfiAbto5hHS/u7jJlzzoaVLVK5bSW+cTW5ZTHaMuuM
wClbLYaV4VEKm5AaaH3uferkVU8aGZlT2hywNnA+FIni/LVHjEc1gugISUVwApyi8x9Br7JGNciw
A3AfWuKbqLjfCeCYOyuqVOEPXYGEg7Up4XDxqDCsC6eK8rwUBFmnEIWCxKkFRyQoF3gGNnkxHVBM
EvdpqliBg/jVk9Pp4s7Fd/H+L/eUJ0eltA7KkXB4nTNxohUlNhYrQI06/YG5XfroidD5aNZ6eZgS
7Ij+h/FA76DPR4WdesH5CrtidgWPuBWYqVlybTu0f8B7pMmrO1bxXYud6sYML44qMyQoISCnfgiy
cRUOIacD/YOzGsyKMn0t6wo+Kl4BR0VrafzE5fi1BYa2RSW/MioqB5IHiSsJ1Rd5lv8oXGbFMuXA
gJVAJM5XL47CXaVpw76QCb40G/pdqH23BVW+OLBcweRtdK1xneA+ln//x6CU6XNsC3UlgA9R/Kx7
m3fQaOqv4+g4X29/x8stK4eiRipLdlyEq7vIzVSTrGlSgtBO1Kd6ius7Y47NU2vgIDWZJslNP5LE
IfW3heu/OjStYZBuUrVnTdKvxnrQ5iSOTgbag+JTnnTmJ88q8JLNIeE0CMoo1lHzCigv5QTzZ+Oi
uriFZRX8HTfKZSVfm/NFFk0qebVtfDLTuvrXLcXwOM9O8xHSq2oRfLlbviZXBwSvColQlsDXCpPm
7CmTV+vxaY6jIvZHHfUP2DrfEbMsfUXNrY0Dc2UXSSlLRqKADJtjFa3kfWsUS2R4gaiTqCNuIpjY
KQPub35hcgVtrOe14bAnQT/yHVS4LlSONraNwnBCWp9GdrAa+pe+qofqvd5OefO3TyhmidTaqO9x
Oi9RDHnt4tEZLjQ30R/W7od5NI99j4jozkL7xNrbXd083D4pV+bHkCRGhGISB6uf75c6s2sC2CQ6
1dYAZ96IR+Vzm1fzDAKp+XV7rCtbBRVK6Ap41lGLWtM/YhrehoMcwqnNvHpPEzF7A2mW3fWiT49g
rH//D8OxjpRNTRLOda9EgdxvCa7tUzMsKcqQaW8+6mnbHyPNWhR4cHBg/pcRpZ0s0AzqRKvDh3Di
0GppHp9yvcr6XRsVyfjYpaWj79ulTDO8XjK8dW4Peu0LUqeV6Q6ry2t5/gXH2FSWjJZjoKS5or40
uGuWO/y+RH+E+WttPclXng4ut3fUEQoHF9gEIJ9dXHhFfMI8ly4i/RGlPLbeoNwt6dzULyguvWQ4
kmzwSi5nqXMqeJY5++9mZuez1Io2IXsukpPb6ngNgHG1dlU781JrYusYXh2LuxscL2W/i9K3XmkZ
nkNNcorKWH8ApGwcgaMPL4hXVBsn/vpQ8BlUBkOYYHWbtb1rCqNumRZq2tV+rlT9gK2C/dFTw+7v
7zLWkKv6/w0mn64/HmB1ql2lUd34VKfT1PiVM4rej3Q7Ve7dtNwq6F9uFEajeyi9EQhu1nz2VtEG
TzGYWu2NptgNkYvgT4GTN5blbvW6IB7yVHJdfPnb4/AOo+SWkYCdC16d1kSxbNkmJyq2yb2WD94J
RCNMoFipthzSr3w9Ch5kWjDnqe6sH4fahsA3xXpyGpjWV682gJ6EjpRhqHLzb9Md3gRqwVye3Cyy
ln/+8RpdzEU7LfFJFIb5jJGU8pL3k76bRLeVyV2bFugfhzRD2uysVbFRsMlRDlLi0xLPBWet60zM
sYepi3Y8DE68cYFdPgtScQv+BYKzSNOtN0rKvhx0O0tPLfoLH+yp+jrFtgLXY9C+JNMwfLq9QS4D
tPPhVjG+sKvYQssgPpXTAoIIRGHB4zNN3g+3s5s3L4JD9KWbarhcGT/ocHv0jcmuMxolwVXP66L0
ZI/JSD1AH/2Q6OmDMrUL7gZmsbFtro3HtckLz8mneCv//o8zX4YhJEjev5PXutNT5qXK58h1RtwG
hfWzpfS/VX27OiC0HQh5smGyJgBWvV6VPB/JaRRe+Fmd9fKlsqN617tL/gDYevg7phKaXpDB4aXR
d0KBBBT5+QQ9czCaEUjeyaSgbPgdPHT1ZRBxMx3KQS+Xe29oVOdpSuYl3dGf25JMvjZftHakQDNg
coCh5+OPitNHIX36k1ubE83LmvhJOE1QlGr1i9XY6hxcO5woTElMssawa8JjniuJEXdhcsrrdvyU
TwO1DgNU4IMdLeWW0OzVwfCHYo2pYkP5Pp8cfdIR8pUanyol7Ia3th+bB72qRf06A0rcKNJflpCB
NMOAgmbHo0FJbLVX8TjQJqCt6amgLxXSc0aPbzfPiQUYyVt6H/2T/IcLmGenx1PHPy2mxB90LXue
ScQ2AuMrz5ekZUE/A2d9qShVlmU+jnnNwdEq23ozIm+myRaH3nEK2dkohgxxck9pDRjU7Svi0hyF
dZAsaaBtulQ8lV/ljzMb9kVi5EOfndJSD9N9E/biq2mH7c7uMs/0Te59/tQE5eUuqeqgnJqS2KG3
vFexDONLr9dbQH35oc9KqPwk0LMcXCII2WA4/0lGXTgwpsL0VBZWIXZjShnMNznYd7fnfuU0YQrq
0OIh96ZUsBonmlFIsEAannSznknQVYTjl6XL0UMRsKiHpnM+3h7xynPArUjiQVfIRL5tFbPrGc87
evHFKY+K8EkIWqUYsi4IP4T68itpPOVTF2odRC7X2TAvvDJZCSLkcuYsyyb9+aJmdlxm84IWpzGW
p6ZTe7HT7KTB2k8pkdCyN+/mK18R6UDK0FL/ih7fqks/qiMNUgC9Jz0thulQNRBJfUQ47H5jC1+Z
GRJklAQQQSXhWyfpc65FoBPr4lRnphr5GWjEvdkmEuZoNbiJ2t0W3//a5QEBmxITGBKwgGvi35Aa
VovIV3Fqk1A/tg79YNEt+m+qi9Fjb5bJPcW3fkcn2bR2si8H/HJJj6mmiK+3d9SVm8Olxk/8RFYN
YGB1fMdGjxbBtz3Fre4plErTdJegywdyoHNOiergmWhk6uH2qOslBw4L5ZCbk1xXhc26OjlojQ8O
1VIRNKNWP0yV2T6mycDdWU/jbyfzor9VXJcDoiRBj407ikBoNeDSjrxFzJS+muE+zWnUP1TT0s4+
/ZbhWZu95C8jezkgmbzsn8g8cK3gATAtKvD70QMDse3yPkaE4TcyQkq377Jlq7MnP9KfF54cjL4e
0R8FaLCucrn/uINzKoMtBndqEC5Znu4ppBbdJ8VzonhvNGW+bNxC176edGWSaR4d43XIHZaVdMbR
liDOO1c7YpRY5M8IZBjfnMFz91FmzP3+9oaR32c9Q95aij5IaPG0r75fM8aaN5c4n0DoW/zYpq3R
qlb5NI2kiLtqIYVHh6/4TtlmuRsSD33r2z9gfU7kEiNiQPlZBk7EF+dL3Fh1XY91qgWwP6zC1wfd
+FRYNOOUyDP/GZUh/TCaXv759qjrO/C/o5KXQieRzZTV6YyWwRqXXmiB2jRa6dcluZaPc4q5sbxX
vqiJZoDMQolnLhhJooDBkNSJGizOZHZ3Vt+1435APj25S1Jd/TLqk/23DhPMTTYvpAYmZQt0Mc5X
VOkL3KK9Sg8KHaOFIzaItOF9TH6S9HEIqfD5lOUq5fvtFb2AlTAs6wniwHtn0huruoKxIF5uDJMR
pN1SfYhVs9irCDyVyMo2E/8zBiFuwtobhRkf2nmC56e39kb0eOXA0hx/L/dLqs56N6VGpw1ZM5jU
hZ283XWuHT6oMQ0t38rtLe71OmiQMwZ+7dIIBEeLi8/5QuNfNDcY1RpBForFe1Q1pdnX0Hd7L2vR
7rM8ajed4VTPjedsFRmvbGAuCE4M8A7Q2WvhoKQuvJpGtRmMwhiKPQj81Dx4fbSlZHZlA/N2QzN8
V4vHheB8jmWuN2QvhglYyGo9HA7S+A5P2tA8TWJJv9Mfa7z72zvp6rJKahuta276NZ6+zRR64UnI
1KYpEnddVIPC7KHVmH5oGMpzv3i5th9nMzzl07IFYblyIaJpJTHJVOJoL6zuIwhIJV2HmfcFUdCf
NbCt9m4uCz07ous/Pc7KVIqHbvSmT1YfkQykFsI7f/+KoxhKxkHVkStxnXBBnalHkKFaAJsizZ6E
As3GRw2u9t4K6P7ac6m7aCXeXvarE6dWhzYDumrwuM6/dBLBl0GaVA/qNtazVyWci32nYmN7MPJx
cnZRkiwyAC4ra2/xL0ueSKydbv+Ia9uNxsf//xH6+Y9QdOTMFq3Wg0bV+jcQVcX3gvLIwS6tDl+E
wtiY9JXXh1uC+EWKNhAyrt6BxkEHL8J2K9AVkBi8yvmI7pzQv6Q9TcKDyCPxq5g9O9x4F66Ny3NC
dEzNHpT/KujvRd672pgZQVy13c8YceTwJS5URTkm4DCLYyhS94cuOVx/v7488uTyBsg/IsTV+k4d
UPXaNAJKzN0Bqqx3DEE35r5uL8lhseYt+6FrE3XYxTKjfzckOB8QyXQ6dG1nBm6ldc+ZN40vlVOl
sFaazMUguSxjwPaUrbZ8364OjIoDAEOpproO3TIciEunrYxAmSrtmOA86U9T1r546gQruE7CCh9R
ocf5//BlASkgBEXtAvGR1TEqzHnUzKg1ArsyutdZDPOnsRjp9+hNgxIITdkZ4Vi0ebfoHNeePmAw
MoPk9gJQer7SWhNXyZSogFMMIJ173O3c/k6dzW4CptzW0/8yT6kcAdaPDEddnRyrz6MJtI8Z2EOc
B1mtLB9gbrqhX+pLzVltY+NQxbSh7m7v4KvT5GKmRExn+0IkYtGzuAKnyevgxrBeNbHQf0oSr0Su
IaeMs7s93LVthCoCYRQvOfhNeWv+mQGUppittjADNTFfFcXF2xq48JEl7o65sSxvlaGI77fHvDZF
slgKT0jWEZavxtQipQ2HkUjKU+f2q6E0i3oEn5YfKcR1Wyz+64MBT/LIGCVL4HyCaALiujs6bJtG
cX7jGqXnu2UaQYqaQu3n4+2pyZ++SjdkfgM0jNID+L/V6YhCTMI1u7MDiKvhk14PVbGv5uqladuT
Uqf5ncat6D4i/av7RRjWG8Nf+ZrcRCDreeEog6+VjsEPYWDkVHbQiXm275QxtCN0EM0paMt5ae9R
+oC4ZhaJ2LJnvzJx9ixuxwDxEFxaN4nCdHJs+OuMbJmTlP419mGqJ73f1+G/BBl26keRToVrmis8
KeYqMdW/P7FSj5YqJgBIspHVtkrRuq/MQnWCCv7n3VhouBQqM72N2LMW5GK5Ko60UbdEGa486XSq
pPAkkQW9ndWwmkujD3VPJ2gmQ00OjWVko6813r9KGg26X9uTsfGVr621RG/Jix9fgjWHThiLymdO
nGBQpmgYdvmcxv/UQ1rEe3UcQuVolKJT7jxzqXBabh39S8s/2RKJuDZvKtkSKCiBieuHYNZ1oQrk
koK0LVp/6SfbV5o5bn0rDT/hhxxv0ZGvbe4/B1zFTtjk9EouQjtQB6VKDz2YkU/J7KnjfQjaZO8i
aVr6WhopzeH2ob5yhZDA0ygEZQi61lsVFFu9m+e8bPjCZVzXWGV36NYNQB12ZtQPG+RPGaGsbhDA
s7SUwXtKgsjqvjL0Gb1qM7SCKGvN0MdeOjH90h3njbrEtUmRYAEcQxAT+MjqpkL8GNkXmNwBTp/N
gvAC2ocf47nGBSiZDdEGf7+GEruBopYU8F/vFlPN4dwshhVUAiXaxyR2nW4X1jaNz7Qp3Q29uSsp
liy1QIbgWQNAtVpEx4xSlaveCuwSrhDPJ6gmferVz2VROF8tb1DfCtGWn9AVnDduoatDg7aHtkXB
50I0xi5z6gOTbQYzby5IdkPtHszMLNMHHcBR+6gjsQWlPBbJL4X//5cKDe9WicDcEWnlD/yl5SH6
4z3HY2Lssr53AiNGljoex/SHOjbmTjROu4H3vjyPgKkw32D78NwQEp4PpWPCMZmJpgehGrXTTqm6
+hdqNLY45rlhDQdXTeBKq01JN/b2Zrq8enRqP6wwRDwe2/XndZV56CcSiaAs7WiPKFxU7BEXM/XP
0h7ifrH6ePz39pCXx4Uh0SPiVErFknXpUjOKJpqsEYxuUwzPkWImxa4hh92pShJvdZcv7wAQ2Liv
I/kKquQiQFK9BVp8ntiBPlbJfzRHaN0xyr1mS2Dp2joic4H6icSrEeief8FZ7zU7QsY9sNylLY9Z
5iTLPhWOYt3ZRuXsMzuct0RQruwa4C4UQ4FwSk1oeX7+2KDu4NidlbVeQMfVaI5dU9GUSpvUlkid
Lnyq3dH9De+32SpVXr6aZMGUW0iHpX3MWuWKRRT0dMGMhlVleTu0zKNjQnczObpdZPwsOnfZi0lb
kp2ixoO5R30126pBXFnwP3/DujXV6B2C2FGUnEpLzd6irk/SQ1Zjobp3BzTMTYL98K+vQpn8g22X
hXe8J1bf2J3cfhhRHzvx5CzxEzZAo7FrEi8zfBtfcrT40rr1U1H038K0Hzau/cvbUI6O1IaJnAMF
CLkgf3ztRJA5V1Q4TnpoaV8EhYBwRzhhf2l7E8zNXKYfCFErZPgLY+MivnJiOa1ESBT/SaXs1fVk
NJ2d56atBDPVmCdTgW9dZI7yuQcPdHf7crj2WaUpFhECfP8L0Zgc4uVSzll0Qp2l9dE9iT54aSj2
w5J/1mfP+nJ7uCtHyJYNBSnLAYd2bSsNDkbFZypTgryMcWpF8WcWh4LFTw4mHuhz5LcCLFrkzPZG
L/fKxSRZ6wyLmCK58SoE64YIlUY7jE/U2YV9zMYpcu56J7H+hwWl+ItEJVkw5RX5O/7YNqNRp1UT
W8lJw/H2jkdmRpUSqlbuLmN3l1gKJfbba3rtE/Kk0AujuyoFb85HbIsx8dLZSE49pMXpmAAQKO88
0VrxPSwCp30oUAf+eHvMa9+R3hABPP1c0pbV4SiyEEV6E6Sw3iPXMC3qvCsUDC+sqvc+2oPVHjqz
2PIXvnYsqP1SHWN16cuvBlUW6CV640anGBbs7Kfchg96YhQfuxbK4u0JXh0LS3eSfQB21NnPFzWl
PqeAKgI1n0/NBzVT612Iloy3r4ZJLTf2zLW9SdjF14PzAWp+VR8qHfQSHSSFTpneFz9VLauiuz5P
mnL/95MCJUKMzurBPlg9YF28tJ2RFV6QJ854xAHMCXdG30fGgyWWzvny96OxNWgVYGZL2Lzal4aF
bIKmqB7loElFrLOTbrxmr5bJoUuN+Nft0a6tIcksDXamBiBE/v0f524OayfOiTQCi/b+K7pMQIAA
RbXZ4fY4154FHuJ3wBXX5lp2Q9K33GzIw4Cuh1Xce5GTvNAocV8WDRgrEmhuOYKEQmrwZ0SG124M
fy0UoDpC2krVFpn31aKq6uhCjGmUIFs8t/AVA+s6CPbVU9WNENNnrzmyxMkddidZdyjKrvx6e/7X
Tr4U22OfSt2Ri5pBFGd1mHKDx0MdvoTw2l4ycpbn0lpymg82XaG2MDZO45UOJmYQwCQRlYDqgbTQ
+dc1Sw3n1TDxAi0SbfZSVW3odxh5GncYuZj4B5ZhEbk+8mq6/kS/rHgNLUyiTyUyEL9vL4AmT+N5
mkuJDFQx+QPpIGXA898SUXYda68KgyLHPsVvWe57SPN1iCCD1j+qoxfdRVrWY7EqrDsFTHCxIy3V
DiFdM7HLnSbbN1a5xbu59gxg1sRpw+UNbNbqEok63VroAYZQqqrC3M9d3kwPdaYmULxFNNwrGMI+
3F6Kq0NyxLGOZifQEjxfCfR5h0ivTCeY+wVhNcVo+hd+3uQeDHM2CM3iwvp2e8h3Dspq9YHtvEPv
gK+SS52PWSOSURbTYON6XrtaEKsexsXsDEU7UmRuOx+OhW74VaoU7S6OxwglUEP9ni1z+DH0VBR6
syouH7wmnMuToQwYutz+hVcuCH6WJLaRwxMDrF6pxKm80LCikD5OnTa+J4rB2wny6KAfdSWd/Fq3
ioNl5K71wao7YyuLv/JRpPgWJRhEBggIV/tgXkTmdviZn8TcWS+U34e93brlzkxJHTTbEltwyNWE
IX9S7ZexKhsArdv1jYBoTgeCASVFkcXNZzO1G9XPFFW7bzwQr8e8Ice+Dx0plAxHxF6Ot9db3nh/
bAg5PO12JHaRdURsZg2gxpvKjYjpwheEoCqs6PQhnHajdPagYYzhyu3RLifLlSc77hKJKHuh59uv
0RzpxVPpL3WVlDsx5PHBMePi6Clpcm+5WfXgcSvsYU21G9nQ+g5kou/FEUIfg6FR8zkf2h5EFw3x
or/YfZQ+tXOTUJeJ7V2feobjg+Qo9nXd6y99oxr3tnB7H/eJbqtKs9pe/ApZl+I/gGfgM61vvzJW
U3NIR/M5xGDjrRuQrAgT4r0wq8ROxzRsi9m9enDgiVKllVhTCYTS4SCcT3v0SK4r0fPKFtnyu2nT
75N07c1m8rEi781duqTu/e2vfLGn5AEC50qsBFAP5ffzMZPeVSIw3OnLVCnJUzTM9j/eYP9IPK/Y
qJleLKcEcMiJQZ5iadcNJWGEptpOavayZFWK8bIW1s3eKCdhI3QTDT8ghfZbB/ba7AzJGyG6lY+Y
/Ps/QqWhHruWdk/2kqd9+bBEg4IF0ATGDPu26Mvfr6TkhcFMh90ALPB8rDF2uy5O7exlDpGdciNN
+2mA0/jHKJNxKzS7Ni/oPoj9UqTh263OZsXoRWRqGWezRn2otWjkuOrwAIQ03cgmr302YnU067h9
JNrxfFpmPPIGhEXOpVPLbT+oL8mUpndWitnKIY20fsvP+fIYcNtw4zAm1UNtbRtsGCmRZsdHSyjT
frOS1P3mhm4X4pWX9pz+akHeAGjVltrV5bXDDuUIAvin/A3wRi7FH7tFqDk1UdfhC3pj/LO0MvMw
5h2wZNz0+mMthPPDVjwt2RWpufyg1zB/03G8PtzeR6u4l1uAXwHmhhYdFSGAZOe/YsgtaxRLwoIP
6vxBZeWtuPmVRfOoPrRu1fqkTouxxwAn2iGUuiX4fPG9UT2mLC+rftilX/RRFgcWtZtP4s3s82p8
QmHV7A+A2dLGQjJWzSNu/NEK3Y1YYu3lJ5NrepOo0TEqgJR3UPUfi9/3SWO2oDTenCxpXNsvGyX7
bBgNAkm7pq3HaiTIivFr6SkSftKkT9tTFVrQMmylsLWdCN30F0aTVe+PYzV5lg/s0pkencLKxbMT
JrrpUy8Z/rn9tdYxMr/7PUGCaQuSBZjUqoI1OTUy0WMzvCY4iO4rIQZsE+Kx8om9DHdXdfgmOp0S
PsWepnxOssq7Sz297ncThinqTjWr+Esf9tHGLlpHj3C2NWq3tHEI0EAFuqvNTHndCytlHF/HRAz4
dpZ5Hu/yXrHfojrp+8No9u1XhMziTvjujO1nX9tmRzDduukOlFc9f8wsOJo7NdG99E2bU0XbuDEv
drqsOsJpAWoFRh0y7flOT6rBrNQ+zV5VMdfuLjZ0xC4HK30tOoyk91U6debRCwcX+3Y3bLs7G8Gw
LcTKxW1jE+NgIYn0BZh90urzH+Fa1YRQQdu/2gWQnAEK5T9W2qjdwfVKiqFVNu5L01mC29vmcuoU
zlACpdEGBuHCzaG3hrYdFbt/BXk1HOcmHB9skc623yPi7yT6rrKKdK+I2v1Y2864cadfGZ0WCdQZ
0MwEN2sCZxXa0zyo3vAaeSqytf2kDkfLsSb9jpKaGv2Eqd5/IDGsaY2N+SyVs9DV3SisXVw079BR
0LESkeBc9OCqiCI8L0D/qit2eHSVmAxCc8Uvt9PCXaMr7ffbS35lPOluBfoARSDgbqsD0ToUeql+
pW8dqXzkz6I1k51XZvUHrcir3zayQNnd7SEvLwdeaDpfnEEiSGa5ij+Em1aoyQ/lW0SY6/qiCkWk
+ASVioHG2xBip20bccuxqwtTPRSzYg9HQt+2rvwBXNc3S4eW+Wxkg5Fgqmo2sTpvXBTyJ5wlFbTL
qXKAAwRBDK5f7pU/7l1RTbGnN1PypneiKF7nTkTAp9oh/JYhWrYFC7/ceUgXsco8LOw/yo3nozF8
as1TU795TilwmlammD/po8Pi+tz07ncEjg0f6Qf7UTSJuiVQ8O5Bv5otrSUyN44djLZ1U7JNizaF
fRqDmErSt2ycDWMH6bxKPsx22AB/nE0xfIsBdJR7Z8jS+jUeMzP3Gy73712biRApO8v9xoXWRrth
Cb0IizTSsWOuFmQgnRAWsGC3plVWzym2upZT6fOdm+kV7QarJApdQBX4nVoZ5mvJPn9BYTP9WHiw
1P0hScqP0FN1766xpqHdO3OyzPuuQcbgEFZGXkRgADpcM6FF0zjvQuVzWiV6+jGOnP6fEP+L5Ytt
pKCUo8hj5yzoS3CPNJn+JVec8BtmWp7xaC+zSA9O7oT5b7ApXf2UUbg3vpaJCvHLM/LW2FuxGYV7
aEtj81j0Zj7ReZSJD1iHpj7CALfmxxrep/NoFF35Ohtdneys2Vm6BwUnYONhTFPRvrGFQD7O40LB
cKq8HIiPEnUObFG1jpXj7fN2ZXeRrqJiSVMdcOlFWKzieBmXafJm9f30KNpq/qLj4PccUsfk9Jld
81vJGksgZKolBdss36oEX/4CKDPgbEjh+AWg9c73N9XzgdNNFINO6fCpVfL4SxwX/b51VGikXY71
WqKo5quZ1OERaO4WvOpyfE4xmApUDthF3prTnbfOgvi5HlIUBPZ4TCsPDJuHaFa+091MUqK8drHN
U+oOzcuAIFO+9+ipZhsv+3vF+/yckXBxx/I7JC1h3UPNLVsslacnb0m5LI6PL2mifnZbo3ueprFz
fU0vimfeZedUYv/6iEhHfoLeG7mfFh5/O8jTuk6/aCENne9Wjpj6U5p3irXlXnH5Jrgka1LpmaiT
BuTqOuoadFkQZ2jeNJyVHoWewmyNC54mX6GepiCoplb/ub1H1+xAAjOXlictCUraMMjWYyYFvkSe
N5ZvY7do00FRp/JL4nbl/5F2XruNI9G6fiICzOGWkizHlt2R3TdER+ac+fT7K+8DbIsiRHgOMOgB
pgcoVbHCCn+oD0UvGLxpaGAs7iZKE8Vf5tDRsp2aS8PToMQVppeSFiTG9+u/6fXBP/tcIkxkDSg7
C4b+stZjzDkiDkOmPNdFnTofSj/s2ueJJF59DOS4GfZ9Ezqmm+a6E75MxmhIT1ZSTlhKyUUv8MRx
mH5GcK8YdnLb4zeiVlKbHPp6ypOvmF4M5bHNpsH5PJbdFBwKxNU/1MhAjR9RPM3Gm9LXAnkjyHnV
b1xMirYBSnG8a/yxfPC1qkvsLte1Z+zR5zt5Cubfdlfk2idL9YOj1lZO/C2qKs6lEw6Rc++gQJDe
6W3XftPMqkj3IUaGj6ae6vq3Og2rR2ugXHHEkK6THpU86bMvjhFF08fMoty5q3Mr+5b6atRvlGiW
JGyB+4KBwYGiNMQLuSRFhOaQx1aWdie5Qd0OsqhWIBorF0XwsR8aK3KzWXLC2ywyBiza065yWyB4
n+ZAD7RDQguD/3s023IjZbu4a/gtyF5jwAjSRjhPnN91URj3XZ714ynPCku5RR0v+DBHVXHvQ63Y
JXmafa98LYJoa/Xj53mwo43Q5eL08gMYGwA2ZdnLS6b340IdLGc86R2WjC4OLPqfzKwjYzcowBXk
NtzCm1+WCOi6iWIZiDxgGggAnc9ZC+k26xginWSI8b/kob+f5iC+EX4kbkxa7rijnSCtplh+8dyQ
6D5ROtmC8V7myuJXUPIWpUKaU85i5cdRrbSWpOQE+Qpd3a6q9HYv5aN6L0FLCna9lCvjndwjR12g
O5U/aKMdR7PbV5k2CikROIejNGvxk2G2vb6Xhgaut+Kk1OwHo4EnZkzKltnr5cXHr6aOCheWjJkL
cBEMK7A+QLlMlFKbEpvQVO1/8X5k86Ho1PmD386/LX5kAjy2tg5SIyH8FQ/5i1SY0jvhwJwo0Mdo
HBF1A4lDifX8M+qRHnRlIhaw1K2bMLb/6OhjfJYxEP6QpE3pvLeWznivauIQXuBvLms6cyTIXK09
nbjOaxT9m/m5bGz9aEdq8CnsZsOdR4fzYXW14V2/2y/yWwHiF+xWUMhU1V539Jv4npJ9TRm7N09z
07dfez9pIvTFA8U6+PSsn7Um/RfB0Px6fdTLo0mmRZ2X1gGjQyM7X2DMO0enbAzrZMOX6l3gd8lN
b5nz96xt4qeuiv5dH+8ii6F8QEQv+HpCjX8JlG2svm4GKTRO8wwYJKvU8XPX1t1OeNK/+9o7H2ox
tdlMaskuYuNk5hmeenZY4/ciAwfZh1U43CACGB0TJ0sPozbGJ7QAthifl8EV1rOUCanbA9AjgFmU
LIIC9eqYDt9pREQxudOzsmxua7+eE7dzqvoWhWegN2ZsZ7/zdigMYgZ8Au7SttI/9HSOfmlzH79U
eFF1O4xXo5s8Caet7snlvtMEgg/VdBJgHGvEDnmz7ySo/yNBqHoqpQEhdXns9rJZD5+RLEG/TJXm
9OjTyS3e22XAwUrI7AnRKOpxyx6K6WhjHROhn3A8lne+bZW7JtStl4JK6y2FhuDu+sZ7JWmfRRlI
DqBIC6oMa3bRhzyfp9NEo17CXTlN3KvKMSGs0Fw/SU3FLWXALvdhKyMpbcvmeKd0A8DbNmgciRcZ
Gsiuh8Ev7eLI8PsjNtHKiSxqHB61uZMws5p0+W+pRvZ0tNq8ve0UefJBjBVV4lb2aBXZzlfleF+o
WuocwAwNxrFrFfy31CjpFepIup24apZPgsdizcG+USUjeTE6Qz+iKdAhPCVLwycKgnX+A/yq+lXX
ZombQXCR3D4qh7uw7Sf/vgZw5mVou7xEXdP5jwNpcuHWGIUjXZ0PrfH3+qpeHmd0B4BcUR6k8QCA
53xRjaYpuqJWrFNLvyzc+5nhS4ccujldz67zt/hVr5rJy49ILEMZhCq08Fg6Hw9ckARhQDZOSoer
604rdKK/hNaEW8uGfLQqq5mPyhR1mUv63xcHree6vgMAJ92GkaW2P4YCrDpiazP0BtH73XcAcxQ3
cjCrQwIkUSjrNRlx2/WFWvvlBLcCnoE1Gw/LYqWyEs5QMCTtyQ9A+VlVpoZ7dW70k0XF1Pgc6J20
AwQuqf+ypEsOCe0r+1mp2rxyzRzl7UMEyuRYlxQLgNR2RZ+4MvCJ7qfkFMUO+l6efmLFg3mrvXwZ
PQoyN+6OiIRg+btUXw+SqDMrfD1OHAnkxqIidOXc0u6boijd2pGcfT5WP5wetX7ekHe3WslK2VwW
qGrI6xe3E9ZLdp4MXXuaeDlfFMcPfxTAYBFyjvTjPHX117rp+y2+vNhGi20GogkIAZhQgqDlWyy1
qTSjMFycmhHTjT1yb/7eKm3tthwbfz/addPecT1mt1lQ4G92fatcPsmkELQEeBwpONvLwQu9MCLb
SOtTBp/+Vq5gd+1k2ydupQzp5YGc/Lw+4MoLAN2WR8pAgxTI7WJrIuNUmNkU96cCnmK/H/1iVIQO
e4CtQDjswr4MSBWy5Mv1YVcWmbqHoC3iLgLHTvysNw9Pm1TzbIfdcLJJlFKPH4Bpp2Xh/bcfgqZs
/tTUXYynfDby4pPlT+3G3bU6PnwdlQnS4FiGuV0t5YRhRXey8ZNIAIJgudxpE/Dbyan9lB1nwvKW
JjQ5joVkyFudn7VlFxAVvjCtTF7f8/lrA/6XqZL0pxiPlQoYYhzZN7rd+y9ajsQfOqMS1e9RijYK
Gyv7SwSZVBG4jKArLD43jS6nLyeHec/AsdQhgtUYYrDyS/UjbtPBd7ZCjJXLD94QkALRM+UZXgqo
5GaiVeze4TTaVjTe56OW/+OOT7V9YplJ84Dmf/InES3Eo5I6/u+htnppX1dj7+9UqTf1B21QE+ko
5bWEU2pgJiX1McvMXORVO5Cpuh0jet5H5uH6Hn2NCs5vAsF4ohBEJZwEdlmnG9RYLYopn0+xEg0v
KoRHbV+iLUYvX/PLxzFI4ucwoDy9m1GSDg+SSYC7n/u+rR+aMIwKmqGIwbkFDi5g7LA3rdzJoSe8
Q9mqdG5L+AqNO1h1qT3kSqEmXtmZybAr0tH6J8+t8g2aPecvog7tHLViQJB0mAP8oq9P9HJTQJFB
IET4RArM0iLRGlNLKTVLQkVBk+PbmkfpS0D2+ZRBO91zKvqNcOyy7UkZi8MnbAIEwdVcdM9bBftt
R677k2JXSTq7XT7GtILNquldze6y7o5rUE/wN7Nn/UfYRcMDZyl0DgYKu/FezQ0cTo2o0r6hvdtF
L4o5m7/euybCWYr7kOKfwHouDqiUoeI/Nvp8Up1Q0dwOU1T8r5zovic/vkGVGVO/6yNeXgmMKLSc
yHTBciwrYfVYOvMgDfOp1evYHfRUvQ9G6bNvl1xQhdzJv3NuouP1QS8/PYUSodrC60opesmyLuw+
s2von6dCLaZ9nie6m4wwe+xUvh1Gq/58fbjLkPF8uMX1gyMNnoD+IJ/6Ce13eDbtD4SZvSye1I0H
5jJyEXBY6i4ktmT1y+A0sfVRSetSPpXZ1NxY/eBbN9SejPRX0wgrl0RtUFcA2oYuZDEndrKLxmR0
3skNJcuhkIDKktA+wBJ0mWJ3UeZYU+gbJ0uZ6tmlV6+CAwzkQ4Pb2saxWvmWIhLnageax5UrFv/N
m6qHdlXkSFicmj6dj0AqJlQfjRRv3rox78h5MuXm+udcG5EH1AIYwAYiCTgfMfRrHc/kUTkplQQF
1ErCozPqY7oLsi7Yz0OzFa2s7B9RmhJaa0CAQAKcD1gHjdIA11JPeT+P80HPjN5+llPdwZtHVX19
I08VF9/5A0AYKHhuQu9FqPOdD4e9m+r0taOciogLJpMQejninFirG1Xwy2hEoAnpbhCIiAxnAU+R
wnIGNJSop6Etup3S6DSCUmO4ybCJ3pFVyXfIH8V7vFapI7/7E3JCSKiE5RFa34tP2AeaNlaUZk9J
WiX3IWpKd5oP8qSDnLlHzGgTNirmslxTGBgwawli2KyLTxhVFBdxLFTxW8713RjG47Fwmu4xT4Pw
UfFjZ+fgWPyCz4n6hCS/s4vqbjogALZp1bBy4QolH6o0gFsguogr5M15Icmucg0ruxNPcvpprpXk
T070f6tz7Q5urmT6vFck1ZY2zunaJqY6jdajqLtd1Bm7oZwiISZ3ouurHZ3B7iNXEjeQqfnWxjO2
OpYBNQMxZ+q0y5yZApSewNGUT0ZR9T+qWKo/4XEIILpXjGDjAVsdS+AoyHXBpi0L3gUqDaE6Mq9S
y8Y/vR9gn0tO2+s/i87GfP76xl37ekIqFLs8WZDoFvtIiXVnrqmknhDIcW5RxUc1Ls6bG6eR5+80
++FE1nP05fqga1MEIQIe6HULLwtXRal3XVfPyilCMf4FQwr5PlMrjA9pvNBB/Q+DiS4G2gUUTJf7
s23scvJpdJyKZI7LBxndyYNmS6gKR1JqbCznylVOZQZ8HN5C4KwuEs/B7hA9irnKTSN29gniTzKJ
tqP+qKpB2neoj7/Tnkq8jQbxJlcA4QefcHH1zGEW6oWUaidLsqs9RAUth7lsx3uhPOEqtWbdsKWV
Ddz6yicERkbligeS1sKyITZZdTd0s879E5Xqd57tVPlJLaW55ZHT9ffCpwAWYSlICwigLFAH8WPe
XDE22YEzTyb11ahO74a8/1s2MDzalAo5+zPRttyEVk4FAwrZf44EAeziVFh2Xo4RNa2TqZVy97sX
8nO31CCN7sie9il/q1iV7lsU7ecNYfW1oYk9LPx8AfizsudzjVIjRm4j1k6SJZXPoLey5GhpU2Yf
Aa0lP8iQBhi22fBf4h4TtRykGSmaUHFfLLIZJG0ecoefZslM9nVjZd1BiWb/aQ7s6iR3aVFvFPTW
9pAwdxNatkLOZDHVACsnWWs09UTZWHqOsPux9lXRx8lNYs5ZsrGwKz050xJHUqA1QGosG2GjUkIb
g6n8jDhXcG+HTmburaylbJBL8z0BWnTTKwmqZW3W3kuaFUQfwlIK7qmnKB+v30mXYDncsQi8yOMF
DwEywvlXtrU0SGBGp89RYPKti77VdDfKx+hjUc/jA69Ke9fEU4mkvjnAUDdGZPLKsf4DbpKaNZYz
xQ6C/ZYW/GUERY2ZwoaQa+LMLVtLSg0YzjLa+tmHC5K4kV8SVgDWegQBRD1YHaRPCdgqN5rwjN94
917vxvOQhs1HNisoP5y6paMOKLYkxLarZdOXf9GHBoEfGsYjGjfWMVSS7GNe5/2hVSPdNbugvh+M
uN+4aC4Pn61CYqfnJFjlF/LDlMaxMc7t8ZmAJu52YwQGbqQ88oIuRey4tgoHsqlkdcsi5vLZYD9S
nAXORIsL9sH5dsjLNu1jpxyeJ1/r/862097BCWqkL8D3eYINPbCCd79UIEypXhGUY+BwUbHUpwyf
pDa0T1mgHMM6UVW3aeMCCltmf8zmyv95fctfHnaRRuJWhloeb8Dr6Xxzh4dzNLQIO1u4GbTF377v
Deqjpv9twFf80/WhLk8XtsIAfIifhD0sW/l8OfUs4LHNk/oD5lrzXaeP+V1XFVZycIbMv9dTfzj1
YScfwjbR6l2F3uUXQ2vDApl0JfJCbSp+R4lStBs7/CIPgnEB9lSjawvGBeDa+c9Sa79qgbzUH7JO
rf5CIx7hOtHLKG6vz/9iNwl/KPJIlFSEiv6SzNw6Ua4rfjd9gNVhD0c9DzkxekuKbjRB/jeYTfPm
/2/ExYL7sdnqE6qxHzqYGs1OsvX01g/a5jECD3OMIvV4fbzlZhI+FXSAABgAKmcXL96qymwkSE1R
9lTmenLHs6w9FZp/UsLk3dTA16FQHEakhT8oY55/tLTKpjwos+wpsnx6XDoex0D80sIDRIttud2a
PxUE5KZdoiDacn2ay+tIjE3rBKI9BW6wnsr52F1jjOrQ2enTONKTitLKhAaY2W5gdkqJKpat/c0R
n/5+fVTx9ry5hwW79ZWiwJ1OSxvI4PmoVqO0sjrK/rcOx4jsl56XvQfazb+tpkp2nmJs47KPuA4a
5rOCXpWzq+ZgS9NgMfPX3yDK+oR7Qr/kotpNL6v351n6hpa2H+6r3JHJRCoA4n8GqpklkCuz8oHu
BHV5uD795Tv0v2NDseX80OWmhXU+f4U2s9qjeu/FY98f7C6Id6XsGzdF6EvOrWUk1r+K4O1Do+f1
Uc7bMD7MZi1t/IzVFXjzKxb7rm+aoekbHBAnrWiG21QrR9CtkTbXL2YUjX+HWY+R54hrfcvLUsxv
+f1pZLHVRfPsghWV+hm+WokmfYPwhXN4OenaS1OSTfDsYxt4fbUXEcfrYgOrIzWDpwArSizDm2fB
iAy5qoMh9AAS1/JHWc1VyR0V7Gb3RCDBg960dvKXmHU45mXebF0ki6vyf4cn5hDSseh/Lvl31myU
xLVV4Pk1ZohOmcWnOc+r74kDRp8oKzc3Yt61wwUtg1eAZqHOQTufryZNTjAUVoBfxmAP+5ni/gFE
W6ztW640+rG6ZI37PraneNcWEK52VJOlaiMWXvvE+ArRsxMIIp6i818xV2WnFHMZeBYO3LeD5vh7
bWqMfWUC2r7+gdeHEoAlcmzSGvH3bz6wZKSMPxuBp4xD8rVWhVKO6sD+Udre2srb1gbj7SO2hlxH
wXFxYWoK7HizxWAXH8/xiUKjnt6UaVXi7q5Ehvq+HPh182DcDqSat5z0ZbGKvOXD3NiV/y2sagWU
S6KF080gNcF8gIo7WO97ZF+HA6VOvv1KIFuKo6lNOwaFUFkyKvQtB0tN9klZ2s9TOARu4E/vF/6l
9E8QJYw/UCxcsv0orgVpL5fSN504zS0dC/G8tA/yz44epltGMivnwibjdoTcANNbNor0GvFOCaPE
byBHwh3znO8VwGZ33VzeNlPvfM61yLrREmlIXLvAanzjXK7sHEJFLiKR//Cvxbcs6YABoGoCr1Wm
+LbppvahC4FiwEPimb9+JJaZqPiSDEYtnPYCML6l05RBTYYcs5N4YYs6/2AFkvUnLPM62vP/V4ds
iOtoNycyFc1unuViV9kCZJeDzen3VVO+265O/CBQopDTRNsMuMj5IfWDMRvTVGFrlcpwhFlBDSkL
EWstx7a7V1iDLXjI2vfmW1PehABgXax3lkRS3YRG5ulq/y+wsjnbU2R1tF3D3XdrzVJ08qHsHHxf
s29rbWv4tc8tZPdE7YySwGsG8eZWCtRMV9LIx5LJiLUfqT0gph3O+s+ci//P9a+9OhTVVZj5stC/
FH//ZijTCrpGc+rY66JQ8ncyGj65i0zrULqjnFYbad3Ke0rITw9a4fGmj7XIJHV1jMcWioKXzp1W
fyxKI5Ofzdgshy/UcS1nNzt9n/32FaU51gYlmJfrs115UG3ecR5UUWqlM30+2xLgsx+kduyVgT4B
ikDo+B+5pv7Z0hqjv8nMMdwCOK8usACyiV4IRexFvIoCHh84kWJPz81p3JmjYaVEbHTvTn48Kj+u
T3BtNFEkMynzCkD6YjS/HWttjKoE57DRzyjNV8FsnbLMztRf0TDo739jkP0hdZbBbwk5lvP1TLsM
/JBsxV6hY1fmDtyS+b5tivm2sopwC2WyPrn/G20RdPoqPGoliGJPa5HleJmqufYfgEwbf+w23NI+
WBvs1TNLUDIp9S2mZgCA13sJb+G8TPz24xinsb2bO8xpX1QI3cbGrbt2MgSMGCowd84FJoxCXyFN
9RR5qqT1mWuUSOaoOeglN9Mowh2DwXYKDQhp3/xBHHho/8PJoDXIlhEYPJw0zr9kSde+CEor8Zqm
tn421mQdlXhIDoXUaC8R4NStZ2Z1fZG5FIp+WAYs1Sxa3ewiFdC0Nyi1PO+dBO0AV0U8adhlcrXZ
Al0djto+GiTg4XlCz+fXl2HfluhSe2aowXRtamVOdo1sZbvWHuoN2yGxWIschc6DyPxh2FJUWgR6
k982eZvGqed0g109yFM0aw8D1I6N6HXlOnNgitHZhI7Ex1tcp5rlBH1daZnnZ6OZ3iiRbsSjGw31
dGNU0jzfF1aqbymerA6KMCyyjyoiC8vAa9BCq+qFEWU3+jnyZyOYHVfqxqHZt0WimTcK4rhbVpMr
nw8nVzqcyKBRlF8mJgFChoZayYknGXWIaoxCAVSvybn9MoIgm8O9uX6Rrs6StwqyGsh+cG3n+2VS
6zGYmyLxjGoavjv5eDsFqlbuykrJWkrcQ7uV7Im3Z7lpaJdB1eSLAtRZvE0KYPR4QqDGm7Mi/6jP
3LaUeGez2xkVt+wTHXNQ7bLcWdn7X2XUhVFkRaydp3HZ051hpNmYK6Qepe2sujFKhGSspMm0p3TG
RX4XjqoWdW5Q+rK9q6Wst79eX+y1rws+QaQPjtDoF3//JghBNK5HzsTMPDVLij9270hPZq+Z/g6C
+nh8/1hIA5EwiAgEhOT5WI6EbG/k13hrBpXxGCl5/oXUyPfdWG5/Xh9q7RoQkha06uh2EE6eDyXp
LaEIwvde7gfKuM+m1goOcLq2rAXWlg+AF0gqgmONK+d8nKI21UFvrdwLQtv4Re/axlSyy5HtyPHC
vT6n1bEESpyaiJDHWbwTiF+ZGHM7mWc3RnqL+k7xjLOzZaEYoW2x61bH4vYEo03D5SJfDjo096CN
pl6V4H51lyRDc2xzroijArn88/WJrR0/lTiNWNhhGy4rqWgBhE5h4E6a9LGJ84dsuDaskVMyIDri
duP4t9a18e76oKszBJYC5pJ4H12s8y8HG2EuupSNXyeN/pi2afdnMup+2hsteOT99cHWrjRqtQhV
kadBy1l+OgHaUmR2fpzmqXWscy2b3EipQXDIsxpg/53Dmb+5PujaDEnS6VshNStoIeczdNBcliId
B1ZbrovIHR3grYU22Q9lYG3BG1bHEnxuRCWoCeiLsSj/mao/+5nnGANtaBNu2KEwBmylFC3cagiu
rearCiBTA+m6PNyRbkW2mZroOVIIz24QHkozoMB1fVCyOrTvyYnf2YcTiTk0dcCj/2/IxW6xAViX
WLLlXtagTvIYpVr/A8equtrZldx9HCqaRte/3uokhQ4UlzLdmiVgJK7avhnStvBMGV8umOfjB1+K
lNjt8XO/m5Q4//QfBiRR4hITokn6ogllzM1cKk5WeKEVZseBz+maZiTvuqxuHnie5o3rbHWCb8Zb
bJnBCLJUD/LCGyqePWbIR6T0qP8l9s5/pkppb9Q2xSFbvvKU7ak2gowB4bi4q6eG7RI0deFZclZn
+9ocVXhxhV1thIZrZ4EIQYiOI7PDv8/PXTl2ThdQwMFvuKu+p4om3TZBVry0k/M+/OTrrhToWwII
THZ4785HmlvBcsn7wsMXMFYPKTiNn1UaboaAa59K6AcKqT3svi660EEex/jXFF5s1cFLVlT+p3hu
ultYdh/zqtY2gqKt4RYfagDFC2Q0LrzaFg58fZY7bpErUkH9Xw3KvWk1/yHlhAkFxEDsfr7dIjQh
bnbmTtVzrwaIoO+t2NJuTD+rq09GrSZbOm9rO5GaBKppUNeF+8r5dwulvEqCcCgQpzes51jqIgTt
qtLYeOJWEltCc4JLGoTcJMs8bxj7xG8mI/c6JPD9B1sN5e6YlmZ1LMlcHlsDF4td7YeFDBGo3BJx
XvuKb0dfvHmy1YhwxSY0mjX5JSiSoLnJMqVw3AS5AnnvlDgwXb/C1tZVLKgAm4rm4OIKy2sTAaJY
yb2xy+LhqErKUN3kvbyFHFwfh8wP7h5qpctGYNVmFPRJFTzEYaXytxMpQ/nsUP55pzTL6wEXyiwo
Hwth1KWvbWyNUzFHHSehijLpGGb1vT4is5Tm1oewKPz8Pzw6bH4RypIG0WI935h1OfsSWWDh6aPf
V246+MV+CtL5tq7aztyFhrMF9Vrdo4Af4BGAGaRddz5iXmlJWTVS4UnSUN/bxdzscnBa/2bagkdO
a/OCXVh6N6q8fNc3y1rUabwZeXHk6zYftCFNSm9uYvsgjcN0m0pN5iZNHh5nDCu/OaUv7f/DoEBA
Beyd2vbynkFUpwywFC88NNDQIcJe0HbLAYJyTCizl7nGu5096FtP0uqGtTAWx1kF5IuxSHDLZCjp
lAdcODa9k6PUJZZ9EJi3jadvdU3fjLP4ms4sU5GITYKWoTrAbI1+Yx+oCNUpmvKHCI3ypyRo28fr
i7r24CJLzvtkEn4C4TvfQxFqZSD4RP4wZ9J4jNGak28qbSy1R9RSjWnjWl0dTkMmU1TuSVkWgQtZ
Q9ONtZN4aKCo0i9crLrkSe6M0uxd0S2Ov1+f3trHQ9FLpv8CIwOY1Pn0Wn3k7Q3bHNJQTaFOUVIC
wqp2zC2H2LUbm/6AYGRRdEUh8HwgU6mMAvPq1LOSIvrVFmow3xZQCPObEpIUtDxD626vz211SJH5
6UgVUB5czG1WJ02enDbzsOTKwpNjgG3/1xdK29wHLUYSuxQVtXojvljCwF6vVWYIFgOS7KWVKD30
ypIjS8IQcA6Mn80MaveGaCpT/ip6X8z7TE9T9dj1yJ2e0iFVLNRA61Yz0MDTh7BzrQLu1rGumjB6
nAj2vlxflbUdRl4K+FoYElMEP/8QTWsGXYX4r6eXwfwph9PYu1OcTndB5jifro+1dmTpCwEl4itQ
L1nsZrLfNo80KfU6uJj1Xg7DcviktnrsuzKV+J2TxD9se87MjXHXdjVYNI4QE7wEWCCp0BKFcGj7
ukudr5CYWynaKfisbqH+1vaYCIGQEhZU02WJKx/rVorLKfMalK/8vRr50z+MlmVkff38h9Eo0/H6
kq5NTWi+UNNAIOmi4G2lBejhKWJTS1k7voTtXKfHurDzYXd9oLV9Ig6PZgqA7AVmhBfMmJOcrLRN
Ui10e6WOultbnrrmpgmnwd54MVcXEtlIjiooFTCU59syK3vs4E0Qbnk7jscIqa4He8aWzY3ayLJ2
cTiO/n9ZSnzBRfOdUtbSeKhOAJbJqpR7Soz32WEufLohOpDzv9dXcnVquHmJgI49uaytJVmJNnBL
8mtKbUT7pwtxX40QRx12ajuG5j4GT7dlnicijGVCKhZTiOwLVsji6GWJViQTcmreaGEfYshx3rm+
OTd7a7Yn2Ln0/x6B2/m3WZyUz9RVy1/XZ7129klDKMaSrJKpLj4orkrc7nQMPBkz+cj1W1kp4d62
AUymEriV3JgVwpmRZX69PvDacoMwZuIAcrnmFrFXPMU8kyT/nl1I8oFgHV1qs28dc08zuPnSgGCb
N4KE1bkScOE1KZRxljG7XJZab7VS5rW5NcQ3iQNb9V6Syq7+KcVziORh3eIw5SIxl2wFuetjcxMI
LBs3wmKdq7Q0BoEF9WaNikBgxJn1gCOJQOfYaf59tMNGc3sNJN1GN2ztgqCpQM8fIvglZ0Q2p8ac
pIaKe4zkJC7gSTM+2CYX30d4M3G4VaJeA7CA6IJTBfCJY7vkVJUNcst2ElN3rwflqzGGd/qgUnWX
uzF4DK06+VHHfXgfy1b9VU1y3FoMNfukdJPxcn2HXS457yfVMxadzj8PzPldpURjYc2ABj3Jbyr8
wSXrwW6zOIQVhL6lW4IpAbHvjM3z9XEvdzbjvoo689zAVlgEND3oi6i37NDTrL48qqnuxwcOrtHu
0qibxacuk414dAWXKsaEw0JjUHBGFveIPI8ITSHkSKbdJpbbW3N6q1IUHb44klbXLq0l07ofI6dJ
byY/+UOa0DiBq8ZjucUavLzS+CkkADh70zS44ENaFlx3o7MiL67IbGaIK3/LIZqj+6zCpebgj+bY
HiXs6skQpMzeGW2iW8frn2BlE/IjkD6ArUHJ9lJSndJAbmQ09K2YCBYR7aL9nWud4ZZJYx6sCFsB
3DUBrbGJJy8yB/5jGiA1TpbSbGr8XEYDQndTqLCgWwloWJzRNx22Up1bBEXH0JtH20SgQi+V7IZa
HjKD1+e9OpCAv4u2KWXBxaVaTDK4JSUIvSqEZovQcBINN6mV1lu4mo2Bls9GrdamUcUVA2lOdRtR
pEBHGUWJcuNDrp0lUDso2QmoOxfK+crZtSwniT1GXpOg8eZS6ZLlo44213BTmRDvUSmUqy3XV5Es
nj/K7Bo4oRBo4NihrHk+aEWrVsoDNfIC9EDCByjE4y9HSYMPY5GP6RFURTi62jD3x3yqzGTjG67u
XSZCQCBIjeZShFaNjE7Rqgp3x74rvlpaODz2YRsYN2NAfchNmxDF7KCIzfkQU63VXWXsBzOHeWAr
f/NSbqv99V11+YSwHkREmug88o+4aN9s31aXY993ytiLByP/mspzTa8FT7qDmXGOro+1trEQYUfF
lCITV9riqIRNqTTKHCdeCyVofEKdRUUqvK5HZ6v4sz6SMKsQ7qSXQMsIDcg2bJhVoJvTvgQ52/7D
GKLc6qqsLR+xMvU7oAX8uahNxKnaVJaUAO5R0w/yGBbfpb79Pc2TFWxsnbUpCdliYlgOApWQ8w+V
+gjRZfg8e/yMIT2g0tqhM05foNlAnq3d8Yj8YcrCgwMsZPHcZCY4+BxNdi8KQ2v66BRDGv1ETyqK
XUwZy+hDYoe9DydQrrpjL7XBqR1Mf0tUZ+2Bf/srFg+8rPVYM2RV7LVtI9/2dopAYEbgvG+HWr83
UkN9AFnR9Rsp19qw4nIQhkPgCpeAjZgmrtGVYexZ4ZAn+yAI9DvkcuTP4Kxwo5s75CQeIa/OW7Lu
axsJSXUwR0Iv56JnEHUDLvGVGnsR+PgHwJTEL6qFcZTQmze3IOWro1FHfy1BAMddRKxOOEFTH8bY
QzcsPVTT6HxyonKihDdGn64f+rXtxO0OZkvg8+kvne/bos8r3SiTGN5UiLAjRgFl60ICjeNd0ASG
umssDRBumSRp5AbQUHeyEur2x+u/Ym3CiISIhISUBNz++a+ola6bewhxnu0jgrSTx0gpX4osGixX
6wtMb68Pt/a0IdlM7/qVSr58ZVQoYu2Q8oSWFHr+9ob8dehwQYgRTfwCpjveGG59dv83nLg73lzi
QaVPypxl2NuaWlIf8JKznJdynoFXkNxGW6/Y2iF5LSkJ1LiIec6Hy5rWVmulCDwTc5v0MVNlv0H6
EZ+b6FjHjvTD8qvBOIRSbZY31xd2daaUKAB08H5clM54BqcRWhRwfcMcPmKCJBxVpDLd2zmaj9fH
Wv2IsJLh/wl2wkVhdhrA3taMFVbKsMPszHioyk52gemH+9AarXc3sAXdQga7DTcXdZPFDS/p0YTa
mxR4s67n4z7MzMDZS3MXbFzwa2tI8E45ncIE78nigreGFry91MVe01bRKa7rTBRdpCSrdq2qdurG
tNaWkdILyEIQuAC2FkfPyfrM7yrC9ZH+EyZNs278lKZCO9j2EH+dR+1/ODuv5jiRtg3/IqrI4RSG
mZFQsmXL4YTyu/aSock0v/678HdioSlNefd0XeppOj3hDlffjosT/A1odHmSicxf70+joBhqAxL5
WlfJdCyn1BOBUjQD8qCI8xze3yUXB6OxvHXVeDD3RDZsBJIG4cX0a6obXRWie9hIX0diZEC4DvGo
90e7+DGBUGHctvka7dGado9vfZc56deZFsU9lgriXgOxeQCFk1tBpmbEin8/IuVHkE2bBj1Z7+uP
qcHOkflIfoMkb43mzvCv1cXFh7od51Cbp/TK57w0wT+G279MnW0rY4O089cG06pDvS6kcUhUhOTH
2b8r1YRf/2V6GxfOAqL9pkE5LvDsMSpi+ZBT/AkQ7t6SNvZ39WhLPxbW9B+uatqDVI0JFjczytef
s7XjrNVoLHyd7FqTgVBa+akvhtg7EekbN+9P7lKywxGwNlI8wh77yoGOMtQ8U7H4WmqtGurU/M4C
mH1kp6qn+K7RNwhrq56/YtHz4/2hL60jxU+IxFDeiVt32wZzulLF/av4KgfjW6ksau7bSV9Eprbg
aZqo5Zf3x7v0JlHr5MNyw1Br3Y1XFFVv1coCPcOx21+UVof6UDVFHU52Y5wJZ72zF3f6Gr4/7KXT
T8mL/zap3TecacRSYLY5I0DKcdFvlplCVNDZkJjqXCjVlbNxcTDSjM2jGQ78Xr5tcJqsT9S0BKU2
9V9hQHNCLGcaw84xx+X4H2YGFpVMANAMEOLXG7VUs3rIrRLLmgSqBMKn1QdXKWkY9Vb6XwKK3/g7
IDOg+/cMx2pJqnVCQOzrooztenZw8flhi7R+QmPI8geJi4GvT4l+jfF8cZMiuAP4YtPd2ndEl8Vx
clJiEtK87b6Zjes+EMiupzVDM/VcUVh3ruyX3YgbeJIzTx2PU0FytYdaFQTDnlBSKlTDqkZ6437R
zD7FzGK9mytRXIm9d4fi/0dziCk2hTZA2bunt8gVkCfWUN3b6ozvbIIis+5LHHjiUGhJF/SQtW7X
1jbGKzv17cCw69g0FGc5atCYXm+eNo3LrDCX6j6PU3mb5M3nkYXtIdnE2jkrFsIOUS5/12xmtlQm
6aMDG2FB0WN6PWgFZzW26qS+T1xXAjYsDa8/lpm58I5YsYH739w3V17HSxMFoIc0FXIbQH93E53a
JNZzjso9t712NMreO6sGtlsJ1mtPvbTLAPH5a4Pu7oHfE0UrBjY5SRXh4m7QJJ0ktCFR37fS6MMp
WzUzTJJxvc/Bm1zjcZt8tT8KZtR5aagYJj1kjiZmB7t7oG+zGDCL5YWJBqJmE06PoQNX6nIt498f
DQbyQGrTWqAWxVnczao1tLicqt4L0xjFllia5ke8yCd/M/l6HNyhufISXxyP+HATcrbIS3fjzbmu
KbNwvDBvhHPsa3ZmTSYYAhtaAijkV4bbL9rv6W1xxlZboCa1250aN6ibKroXlq5ov2fK0IZisLMT
heprLP8LSwY+jnnhhkKYuC/gar0FHbMzsUuoGuvQJPoQ1Prwl9wWNgatWdqaWxkTpOO+p2q1cx4b
9eKFCwbmfmI2dmimWCroWl0dbQU1rwae/AkRHv3KJfp2foy8vUyIVfDa70U3cSus9NievHDKDe9o
a/OIh19yjad0bZTdxtcTD5TGOHgh95gW0eGzj6mN08D7z+zbXbjNZdt/5JiAGLZt80fqXsyaIWqj
80KUYDezxdmkRoKcgGsNY5gNvee/P96lWW2oJuogWwNvLy0Dp67tTCzzwn518mO2kj9TTtSP749y
aVYbotiiYYX5wH4UNVZFN1SJG3ara58LqHyp3+m1Q4ffkMTyoF/+dl5YAAHiB/2mbW53e5yL6qzx
uAxacVwnt7kfbNnew7rOD+/P680hJjbBDAP9G64qtvxutZJCswejwAyrXfU2UG3e0KWr8xDE0TUl
nDeOaJvjF9ctrxkKJSij7fafYgtF6XU8hfqkzT+X9GVPljcqa1BpuvPdrMbhifs/C43eTVN/aKz4
cbB7+1dS9SNuREivmlf26v6x234RfAywY3xjRN13sxdrid1APBdHL+2rm8ro69uFKO1AwwVNeXvV
biUa31fKB5c++Z+DblvtzwOSJU0nUKQ5ombbHQetiw+xAqFgyvHs/vvVpVdADo9oyaZe/nooq+Pr
KilDmWmToXqD8Sm+3IOsqT/n9TW9oUsTs3jwNg8Y2ql7rckxLkbFGEusP/oMQje5iWtT+3R7+whM
v70mg/jmSLJ4WyK4SdXTgdnro09YjsihqosjdOjsQUUpDG4Sqi85eg/HKnf+ErykbZsFGBEzQ3aR
J3a7iP5YN1AQ8WTqvALSbHXkSeclRMmjPrQJUdn767ZLc7ehoC5ApSEE2+BSu5Oip6ae1N4Uh2bt
JO7nCbZudbaKtOluzJJGclBiPaKPmKVbGP9M7YwX2fu/4MJakpJtAFX2D63MXaCtaoOROPmohHo8
Wz/jzs61w1IZ4im2sqa5cgldWElKd0xTBQ4L5G1XQlCTFT7SoBJJFM0CpKbOsNwZnA1vn4/z7CFW
1q3iCqjy7TfmYJB5EsAAbYbm9no567JAlcjdEAZz5QR6tQ4HMevjcYWM88SeHQ9D0qWIl4jkynT3
I2/SLL9PydanhMO/i9OG2MYpCmRNVGHusJ42V4nvmWf0D7DE4PPhe9l7ga1XXZQXKaKJf7eyW8Od
nG/LDuFKgr54Pe8udxInxio0UivX7QJMKNt/cDUxwolG7pX7dftbf4bav8cCdoxLO+0SstLXY2Ug
OChjpFOU9JOeht2EWAlSwrK9KY1MHw5eW+T5R9dO5pshrxPnjpDBS07vT3h/yfMjwE+BkuMCJFXd
x6lGqpRF4eVzBK+iOceennzwcul+zEXvfQCKMhytSvc+vj/ofkszEjx78rdtc208ndczH/g1qyMA
L6UtCNFfsMMpHx09yFVDqOTaOvyouUbSvyvwU4N7Per2q/64otwiNXSUmudo7vK1eNFWp7QOM/BK
64tpwyYOSKvnT+/PdH9TbGMCWkEpYetLk6i+HlNVGmvS+1JGtdKvboi60TQd8EYrNN/N+vmagcKF
DwtYhmjvt9EY2f7r4SZBFbWePRnhwWafJmtIPhcm7/Yk9VQEo8yzayHS2/0D6JrmBcKJNtHY/jJW
NNVr3TRbI23lpvAtbQAf1vaDdqMmqmKfJ56DhwExgitdjT20YltNAjLwnSQ9ILP26AI8EzorzuQc
DYmmfHa7eBz9rMoc7dCt9ZPutg6ENqCIT3Ef2/mxM1Ptc6ygGXMDVHG4Zkn59tYicuPm0JBWp/C6
Jy14kzk09ZQuUZuPyTfoyMlt0ai/xrlRnjlUziOqx/lHnqtrNa23l8gWMm49TpRjNouY1yu+5mPV
t0o7R/FSL0c9M5JDAnL6BYyadlenaf5hppt+b8Zr/6hoNopi72/wixMH0Iu4HlcZahavx48nYMqW
wzJQ15qe0Zj3OqRzJ9QzUNSw1yBNsvKlNdryF+jF5uX9wS9sPhqDNCmI0EHW7wW2UuQyx3hh8mW6
KiEGNMV95y06LHM5DYfZGnqMANXuSmp/cVSSuE0eaMPY796IBVUkBCacOUqbNAul6cjIwZDgoKuF
6CizD/WJO/OaB9geF7htePS6N21rc3ui3pS8NTW1BpwUAUKg2S830h24rawJNDv1nqp4ycKpWZKj
VViPyhb5aVjRnf7DBwetwJNFHkti9Hq1ab5xa6J9HylpPP3w0NRKUzWl1k9T8WOcZu3HQUm94/uD
bqHj63eSiQPj3vKQzXlnNyiiL8OqDe7Cg9/ZJwXpD+Ejxxn/fH+YS8tKWEnjF+EDPu9uWWHCb8LT
Jarc/dJxezkSCTpVUUWw6JmTBEZfaI8Sj2FxJQ648EZs5UR3u89QDN4fYVOWS1xkFbvYEeIYV0P8
NLfdp7qv6is799JhZRwb9R7KteAYXy8fKaI66v20RAIHlU99K+VnvSncs5KU+nx0HDk+JnrnkXtB
Ur5yYV+YJW89JDmU8Lgq96sYr3hcUrOVkY4ku88BmiN9ypvu1lg17Zq/+IVbkeosFwJcCmpWzu6p
N9LSXZOsl5HWTTo5iDAOqTnoN6TYgJiy6qeuusa/9pJ/Mo1c/PPXG+l3ERxhcYTv0Dx9/ZVtkvh1
0pw1MqdYxkdiShhsfibaOAkWOXrpXT1lo3pwgNJeUzC5sMJo+QK9oTe22WPtIqvRyKE/FgvPMS41
io+VXLremavMwEu71Ba6HONpdVDU1s+zqb7GcP3tmrQ7q1yLUD/JqnE53X/40SziuewUVtlzJ0aq
PUs5JAbc5Ptaz9Y6mBVZNmnQ0oepAyTVEvWmXrVcHChA2DpCt3nahuamPv9drcusjYqsbA6jPjvq
dOXpunCvuDqHjt4sLPA3EcS6qS1mhr5EajfLr64Zm4GjtvlfdtS3e5sOMEwlg3NHHLjbDpNVDpaW
VjKitJA7obaqVWgaqArADqny+rRYo3ole7uw/aGgbPbxtA9JzLdd8keki6ixyHNdrpFHWQhjxm6a
HtbcUR9qdK0fh0FLatwQHKO9KVJ7/pF1Kj4i7x+CC8edHilSJcBAqEDs+wgmLH9lsHKVnzDBX1KL
MfsUYwrYohU4leVfVo22b8zNSdwL6gu3vN0TkUM6BF9cqVFpN/JeGCO+0XKTwrypk6q6Bve68FKQ
r226KL9H21uHYcqQlTFSbpFrJPMpd83lY4aK8YtqjOp5cZfJH71CXsleLq0pUoSE2OAUaQbvrjRe
zKXRqlSNcjwzgr7zzNteyNTXhF6FgO2QKATq/EFxM/EYG21y5RG+NGdEfTbvq9/F693w6eykQIc1
LaII6fxTjatzR2covS2FpjUBEXbaHGy5eW28v4+2v7u/UAg1ODwUI94Wel1FT5Oim7TIFsYcZyhH
rOX40PFSoz8Qu8pgBrpwsvjf94e9dI+iosXrwcXAS7k7tIuh1pmucDBTpTAOqN4Yz65Uu0BTYI8h
aJ6H3UJ30SiX8grJ51KcR+uNQ0uDkYL9votrqXQ78rlfo4nyVRaM29HpqQt0mvOp9Iox9/MJMvq3
AVWn9I5uPRDKAkY9+oax9tcGZNsZphFIywePKjSPdtUnszY5QJNYo7Tu8NMscCGD6pT6UhXzQc7d
4M/q1J1QxPRuxhwhlrgxVb830mtIoUsJH0DATVhxq0cDmXt9qaG9n+SuxS+plan9IUdb/FiKRQn6
PsnOmVyMg6PYDTiXsaOKvmayufUGyijanHAi398eF04DOEESbWAMSDzuUa4pL2DuzjprhBbZ2aIy
F3LbrPMBzUnxoBcqrPy6Ttsrh/DCrgT0wi33GzX4FhSe2k1Nd11G0lN6FRJzI6egoLKThI3t1hYq
4j2Ghm68iENualQNr8z7wq1ODZIeD81oZIX22b6hULkbEWGMUqmaRxGvrd+5MFbdytH+PlbdnEto
dyPIhiHk7gSazdJNtP54wzD3jWSfQ3XjRAp/5sK713usTP1e5kWFpIRhtKf3F/jiKQRTwDEkiKOt
tXtClboxe0XVWGFtyoLJlNaDphVF47tYy98uStMeoD6IR6sySbEXauu+1TZw0d7/HZc++OasSr4H
igxM1+tNX6pNq1n9tulNDZe9WmaHREgdg/pMuTLlC+EQpRyKKZvwOFGR/nooAyeaER6WGpFs6R9a
u+xDPdO0D+9P6MIz9mqU3X2StB2wjIFRBrvUvgxLGX+tHd09ap2LGqQ2us9OHZc3oLq6g4Epx5f3
h98fXHjHbFH+4G/ZKC7q15MkEsysxV1lVHSxd+86Zfu1aJf8iyqrLOcl0b3aR8fZvBKf7GeNwRWG
P3RGSCuw29g3fyp6Pp2O3mcEcHMFCQ9Sx/ONrJWnohrEeJB2Jii0iva5HdypO5QF1a8rdJz9Vtp+
wxZ+QvEgm35zZ3na3Huy0JxIuvkEsYKeqXnQuhyUR1n0zl+CvIg96Wa6yBSBGqCSv881Sw+JaliD
TpQQ8X+uqrwNqj6uInv15g8SZ1eoe+41efl9tPB7UKq8fGuW2d7fy4k75sKsazcqwB8FnnAleLJh
cJ4bs+geUAJ1+vBvNxRka3SGwXCzvAT7rzdUK3qWLhVuJGNI3uo4jB/SRe0ia1T67NApffOMf0C9
XnkJ3u5jhv1ND6XkhjvobthitBrLLFM3SnLdutGMEVttYlDvw5iO+qGqpRPI2FmuXUf7O4Lvu4Gt
trbw5oewB9E0RmmjVu+xh4Q9InPjpJ53qGwTs5z3P+uFzcpAtAcA4+NLsM9jzW6MhwSB8ahyKMAg
1z4e29jSbyqIzleuhItDAY7gUsAe5I3MVN+0ZubNuRtZ65je952lw4hrRTDrSXNls1waiveMxJju
oQux8/Vm6aGVOTAtvUiMVnuvqeV8BAZlfZkn55rF24WTwFy2/u+Gj6DB83ookkIPcf3Ki0YlmR67
1eH4IfsdzXGSPvVi8W7eX7BLOwPVEbDqVJc3FMjr8RatQVXO6bQoz4oBqsFa/BPr6XTlA17a9sAo
afpSgNoQuK9HgSkEzISoLnKdBktxWfU9SBNnsG4E9OH4ZFhxfZqMzL0Gz9hW5s80ZNv4m/jfhjf5
XaZ7PbAT9+BRx8KIhD5oq4+Borw18To795aixQEARP1U2aq8G7HqVoLYqq6iZvfB3++fgFESTDW0
g95AXpqaveMlth7NY2vCTTOd5tCVTXnsqmVCZ8ouBVFCnpX+qpf0l95f30tf3tnEFimQArve05Fn
roPWNBMjctIen8BFdOep5oBkSto9y0xx/R4n4CvJ36VNtd2s26Th/+/PC9gbhXJWqkUGQvWHjLbd
/7Khab+9P7U3sR5fFs8vSsvWhpol6Hu9uGrduClAfT2qay+/rWnShPbQ46imDHpIj90B2qaIhzbB
hb0c5Noc+sy7Jt184QPjhmjyidlj6FFtd8cfNRvdQihtrTwtWixzMpMQ/+zeDJBMqbSgWoylGMKJ
/lWiB3DsOCPB+x/hwu7CIpy6MM1vy35D8sqMaZzsXjWjcU6S+6xytU9JMzjHFIGsIZDrUv0ynFo5
uO54rSp94aqiprAV97kVt4V4PXPek6aXRWtGWQZF4YxA3mgFPayer0a/WCIN22FW9eTKVXLhLkaA
hjUHG8Ow7g79Eyetp84oI0ULwmBhbK39R5gVLtRrwz6//20vXB7kMeQyG9V0K76/niACDomYhdAj
xcjr5jh0+mwfpi4RpgXAFkHMICWhsB5nU6mz5xYn6Jt6Fp74+9OEYgmLy6dmofffGeuKjujI0/FG
9krPHzKzDF1HmOuVrXRhPZHoYCWxPUXafn+cXDnrbm9mRjRkXvJvQ0Gq81er7cOkd2d/TKdrFOYL
R2ejE1DypB3HBHYbaHVRZGr02oimWV1/lHNBG7BfP2STcE+gi+e7NfeqK+W4S5PkvKg849vAe7yT
qU8jrsCpEZU9htruPJngjcDEatZohiTG10DgF8ejwcsOIgGn/vF6D6HjRvQ6Ic6a5WZ2cGJzgf7V
1QHSn+WJAGa8eX/PXrgPKG5AUGY4Ksne9nv+uI4KXoJ8XIUdlfGkI6RDzdhbvqWpdMcQ12ltSc5x
79HsRe4+VZbjjFbnNZDnhYuZqj/4Kg8e7yadti38Hz8C+ZNGpENpR25rukIEWqWl4vNcjQ4hRpe1
6p2V59Okh4OX1/kngCNoBwa93sjRL+OluBb+vv0opE2YjpHcUPl9I6i5ePh6yKa1o5oKexkmTT/e
Frk1BYlhFh8KdJ8+uH3hvbhG/R+ef8YG3k1DiYrIW/LKuEJKYnNFc7lOS8Bbgs5kMjaFEyhqI6a7
2R2yKaD8piV+D9b91/sb4u19yWZHfoeXib43umGv12LVh0bLlNiM8DZvTH+tq/k0Vaud+61qlFeu
qrc35jbYpm4JEBY8xfZj/lz4XOclNGsrcupMhm6e1seiTZ2zMffPBCDxi4ef02NtpPVpHae8vnKD
XRyeb0y5E84PBN3Xw2djJizsnMyI8eQdiDQ6aZUVf5xTDXUJGYuHdAQOe5idUiy+2ZMBXwm3Ln5t
ZJG3r8BNvUe3eGiVOc7q8BxbVfVJquXHXp+bm2xZrh30SyNBZyXyAbpC9L476N3a5K2dumaktOkZ
74j4nyQz1aM5LelfVvTAh2yICSQvsTthZXdXGM9tW6NgZAFV8XrxhM4T2l1HUAPV8lSlI+6QB/yJ
va/gOdUkWlH9ffn7Lby5AvH4YQL5xowsM4q8tFrbiop1NqKu7JePatqOftriJPX+UG8j163hB6Kb
nslmdLf9/z82cCELY2wmz4qUBNW1AGY50O3ENuov74/z9llAapOKDnVxXvU3b/qKNYYwRetE5Mvp
UXOXD6hAT6lfxKrhN/F6rZB1abdQO0PmgOuPCs/uYCaCt7AdGS82J7n4fW+QDQ1zXZ/tqRZXNszb
d53JQUPeigA8QvvOqdIKpyXNcaLGLe0X6PFzF3n4uFQ/pbuY3Q99Rind7+KhMa+8fpc+KxcMko9b
I51S/+vlc4dxttQitqNOpWXuu5biBqKxrECpyrzwtab439+vI6ES9yutUs7I9vL8sV86o9XdJnHt
CGkkMZzd0ig73xzK5HHqKm8OoUtdq5Vd+roAa9g+hN3AmXZLObWTa0xSsYn4RfvUTvV0Tp3WfrTE
WJ7XLFH7oHSz+lpd8NIbyn1GPGwQVbyxqOHeLBBfZAc5nSmCAVQkCWtXlHd5JvKDZg1ShjPqN8/L
qP6l1QTPNhURsJH4hBC68Zi+/sp6gydYlmZuVMfKGKRrqYRZlWbHuVVx7MMN8co2unBaoE+46CBs
OrxvAv9RV5teUxmPoq51A0DPvUMHqvo+G652pbp7YceyezZNwu3LvqnuOgtJrNlKKnO2MEJc8RBi
jKGErKU2wS5yrhGLLo5H5ZHwDHUzWlKvP2U+lbHtxBQg62FqYUIr3sNqV+J/qyr7h6qYrsHCL31K
aslooRkwcqC6vR4vcyZ8uRVpA7Cs60O/DLzGOcDPxZDKNXj/m1Yj4d0msLjF9tDpUNl+PVheV6Iv
vcSLkE23jkOVKZ8qN8futW7lMbe6LjAVo+CWdeR00FAaTXwntrQvFGWNK7Cpt8eFn7J1/DYtKNov
u4vBzoix6YN4PFcI6kI+Sr/U0tKmcM2G8sbWpPFimm3SHFFpqH+8fyntlZW3MBdSFyh8LCnAmBq7
V0zv3ETH6NaLylVXodjWde/Pjtf/6NVsKv3FrKYb06vGUIkbZfStxsG70PIGszxIc3K/1LgLPTqK
e+0cc03t9h+abgTDpCbb2aJntc+HklaIoukUVDA1HYBQYxWFEVAeG4YgLZLK8O0qVsvDJKXzobNI
9P2hkwvdwxEjPnSs5q4+WIo3fsbK2DLCMQUHEHjGSF5llI3VHWwN4akYBRErXBHDMoJlMbEARgBr
OcA7kevL1uc5a6JUlGC24tyQATqo+jIEee4hlRNUpl5qY7AgW5WM/rxWWr4GUz9l8UO+qnXxhW5X
N/1IVL3NjrVNjHCGv5KnvS9y24pflFHvBt2PK8NZEKQpFZng++N23fxraraPfLblNCs2Sq/VPH8y
zS7J7hf8psdjiuG0+o3SQiMfRdbU2Y0hTMX7as2p455jVdJE9HueAG3yvXaK+1MDNxC7K31NvOpW
dOWELHae2MmNrQoTx5rJjbUny21BvBZinESQZslir74FL0ugUajyhdaiWH+NmSrL0dfMNRc3stPh
bnnS7bJTn8xtdSddMZmPaYKFQISLs5mddLMvXYSpdfS+fKjO1bkVnlre1DBOl89AM5YqqLWyi0Pd
k7aJfGAni3PmUuoNDSw3pI++hGUdla6P3RAzB60KaP8kLZ4wid5/mEdNX38iWaQb98psYRgNDbjE
z8uzZNU9KAvUOn9y6Uc+jbadrj8tpSuyo4tJSno/jDg1HJdCUYcPTlKX66mwUYQ+QOXf2FRaBYkg
At02JcsN8NfVC7qyXNyveEA2yy/a2ouGxrtNZnhb2mgO/4MlQ92IwzzMMrPCGb61GTQtdrS9rxlr
W5a+m9ZJWvmgs4xRDxZ6bJsmcwNn67M+IqSHJ3SsDM29V0oRH3AqG7LBL40mUXK0kdDSulvtmvaa
0izDfNYhDfHP1jJrRBbQEbLT7D5eB6e7zxQoaFio2tIotUPW1tp6XuhnYfrcgQdVHhJja7gHxlDY
SRqIubLbL7JZtPI2X2wzPtZGCeAvXEclT87WgvxGGxJLd+ipUGZ1h9nXZDunMxzhFWTdoeo4pJVf
97Gwb2vPgUy80iRpbpDc770nTWRGbgfaiGXvwxQnSf8zidciC1ATyXstTO1q7PsAM25AP6bX2gX6
zrHCxeTNM584oC+RIvGsNSn9usNorVodWvm6rGGtgEj1l1HxnB8K+kcbPlFr7rtJ5o0fa8Xg+Rvd
qHopemUZw0EIlHY88lwK3FUnihdqMq6CYHs8iOPa0tzTA0NPbf3BocW5HuKpN/W70bJb60a6DqnU
oWwAkJx0GVft97iiSXBbV7a7Ps/l1C5poMh+1Px8Xovkp8i6EViPqsWZRzybt+qqBrqi2v0J+n0N
6klxGvxy1nVVY+4qd0zEOVdbZ7yBGpaX94va6/Kpt2Tfz6Bdk9iLli6xVr9qcsf8WTQ6ZuW+ms9T
7meGp2xw1MlR45+xWSnyhyEa0b2gNbqI2w4hxeJjkiUoyEDFSVD3oupkUndHcMxvvdX0nuJOHdXb
FEblGuWK3ev6TdpIJxZ+39A8OOjJgKbHsbJs8BLIJVf299RoleSfbJw6C4QQrcsw1cd8PBVCqO1R
Hyc9uWVxO/GPQGqiu8fdV5Gqb5uFyllAdSmd/zcmdbEeoYa5eelrozVN52RGkIJnxh20f6jvq0ni
Iy+pyo9K3PGPDDeLi3OnSxT1Cqp1yaPo23F60NJWmW5U0VfLCxvEsQNjXtoxsDuzF6fJ1pb2nOqT
mp7lILbtXnfL9D/ZoB+yRt2Q0Hqyp1LLb4ahmXHOlZmYuKSEQkNIT7pM+zEBYOhvcretx+MyqPHy
oxY8KIELGAk1V7txN9FNI+k2aexZuH3/snqNibBw3JowN9QkNdXv0EKFdVunUsrhWC7IW31FdQr5
h9nlUdCOPDvVePKE7Ykeey8gnWEK4WJwArHmeRPk8TyLM29g235CGKPpv4KUU2UT2iM6yt8Xyfbh
sVj62iHJAb8kHnUtw2KjcIGgPTh2Sm0T+j2i5fR9l9oLEC+1m5tKHTPlhrEd+3md5Zx9ThNO9Y1K
hrqchaJnQMwtq5GZX5pedjcNdjyQmfZu+cOyFXuORvogm0TvUEjrhQ5AUX6VpZhtHf9azsy5soAq
NDyaRa+ditaS4+xLatr2aQTyM3ykxmw2ByL2htpkJyxhCx+YGtmK1wIUfJLUteuwzl2AB35lVY2L
02mTYc8kiKLv2xwn8rCYXMUYfBDLSXaooFwrQa24dj/6w0IY6o8IizTnVI4dj0ULfDdgbXUkOKrM
tM8J3iWrv3mveJFXq00aFuicpd8su/HkrWEvnTmHi1E58y3Ad9f7NvaTkn1MJk8fkVvtx844d50T
e/7SDzCK/LK1hd4eVM4pZvE4U3weVRDDd+NqxsppWussS0MQw5kjUKa0s/VH0c+i/LfvWpVf2FDp
9p4womnXlyZPzSIPBBnzGkizwmsuWMyBNcU1zVse18Ez5BHnE7pL/zOUdWrNgHdyiZ9jZAuOGK+0
A/CyfklPNbxE/SHJZNpE9M4guB7gfMQoA2nbFylBUP7kVqqXcGiq8oCuAaRMqa8oVdfrWrZPeauw
VHLGKzEAXqNaviI8698yLbJnp+vSiZcbA6bbcZx64rNkGaNikfE/bdbThVfw6WtDmTqKCHA/tr5Z
uetmD0LUbnEqe7erT2NdEICraGDAc0Y16AixEyPBUcQ69VAsXz1+66jVD3MXWw6jAXc+yaaPNV9M
w/Qzc0fUpF03yb53Rpy8dIZUgTUmzqQds2osnw0jia3HpVznPAQEMqKqUwxq450gu5jFcZROO94t
RdUlZ00ZQW62Gc/obVXW8/NiGPHy1Lau4n2L60LLfDjD9keTArLyUUG9cv6nrbDj0BptMgLCvvhJ
rhbLuRiTpUWqWo0/CwhwRVCawnzuh8Z4wnJ5NX2v1r02QrWwOMiNCHSjNirKHMJZhvxQaYNNJIwW
J6EdlpRLIBOpNSdu28Q6C71fTGxojf5Z0AXIeBT4TL+6xmy7wNHQsz24djwmh8YU6XM8sSEDzVGq
56xpxc/CdYf4pHtjI7+vlWOUP+WKrmggncJmN6dCU5cDgqN4BKUzncvvBJij90Ep2mZ+GXQ07UDu
Jkt1XpHNQZyzUvLqjjhJUMnuC4KZjse8JV6PW+cDz1um3s40J82D50pz9BEQdtVjxnZdK99Icuff
GOwWyZlHenhKwK6IU5sTLQezbOICTMBkjk96RwvxbtTEPH81FdpWvmjGuQ4xvEi8c9HQNCCIWpPk
lI92YliHttJtto9lLE44mKmDVZfEEsjTuAbvpmlUs5NmJoqdEd55duOPk6V+LIty+ZWrdTUdLH7J
p8JQvCHkCTN133anST6usdQ8siiTMAGf91V62WFF3EAEVtm2xaGQE4r6tJer9JC3Gk7Xips44tzA
L/f+j6MzW5ITx8LwExHBvtyyZNbusssul31D2G5bbAIEAoSefr6cm4mJcLc7Kwukc/71B9enjKqO
W8q5QqYZW+fWdRenPCYMYXDVqRyvfZCu9Uuz9IH43idLMlbH7K7BtTtCdyrOJoqWC6k17fG8nssG
ozSP6/QL1GQbKifpueJEwHH2Q3V28u9vGsAWk8JhsjsRHMH0PQj3+Epf9IL0RwbnJnPZm76psiNu
j1c2i+QomRnTDqmm8uy9P2McZVskpLmvH90p7QSvddAlD5wgSF3zaEmXuOh6tV0EUv69jI9Mznyj
vob79o2sSxp8jqTAateoq8WopfMwFb38Pi1usF+kG8y2TDaznWWfTjX9OhTduPeGrrq48oeFxNBu
7rEjBn0kzq/2WBKXHr1hOotxInvc5RVixBJ37FWn0V8tKCpCChTa2YG0d/W03HKni8XQPka1STz1
6uwBV+1R0M/o+QDzMXzEsKfuQ6IHLyxrpdbUsBI3ImGAxXb+pOzukcfFUUTeYGjmv63uA4Vh0D/P
51gSgP/C7jyGvxt+o7LcaBfgeds9zQ4nQv5TazYiM/XMFr+dNerTsts2liBD/NZHikied29xgo8z
DFpz76l6gKzxmyO498Sml4fZDwStb+nZj3nrrtkbGYvRN4rGz58Rs6ybG7UTYzlu55ziTfHOoeIt
Dpaij0+R/qKlzu0KZ4NzwZE6WNLL5z64D+wQfpbsWwAlq5ep+3N0KCVT3hjEOcEhZ1rOy7TqvDUO
Aad1mhlZOuY0aTHN0/5p6z1kQl5jUDYMXe3rx34KT84DLGJ5Bz7ZlacXLE0+3aqE70zbi6Bopjn8
APHI2svUpjoohJxHVSiideaqszMariBtkpCa3L4Z8zGV8UmBoOSasxKf7LqObpyHvk7/ZfsqfowN
AeZ5EjbxP3fJxO/YJlYWR0cUVZAts8cf1edz5NyUCe4Q7QkzR9Y51ZyFYsj9WUQfB4Twv8bsci8a
ekHOIs52+bOnN57VqeUYKBGNT2w/czfW97ZzN9pmJxTEfjC0EYpPEJVShy3TPm30oZcHZC38joxz
qLyHZDa5IuHia7ywnOStb+KuMv2QOCjkkqEvDtyjeG6PrZ9Lx9Grw1mabJ/HQy5ZUYNiPDk7cXv5
LjdvrVR4CrLYGTKdPFjPW7R4eNZbMfmLbHNpt9ErWpaTpjimJUtyEh2bT6NxzyWPiT60150d5FPc
NzfJeR2Z/YK5nqJs5gL9RL8W7lsTbvYDIzB731ErCzqgDJHagpiQr5vfTVNxJGH/h/VswiXsLOdy
Z27v3tNOp4dXeKptKWDbM5zE2bl6r2lge+IR3Gx/dcKw38r2PKl0H5FLPR2k0TxjmxjmIuOAJCZR
rPM/f+1it6oppJqJVnKmq5ac0SVqqW4tEtoGuCwNea75IFiLc8dkMKc2G0lxXePF/+e0FDsX3kqM
SsFTNizFTqrsl5BP5lVovURTafc0tmzak0i9HtAiyft2k1/n0TdHnpqZ26FZGehLEbfeHxm4Zi+3
yfO6sgN45LOILuZqRkj1ugWGfq4xdppfk6/HHltv7zo5Cy1q92gbjpKJUouLZTl5RmoFCkqgbsRC
Z3A8VIRXxTu5sD2WkTTR8fdjYsnWqTCCvTfW7/DkY5QHkQ18TmcbGLLyXPSVR4c0sDYrUWXZqvkF
d2vKgJPahp3AC7qt5ju+TXA+nQVNOen4v8S5WVSlf7aF3yeKTpCT98b13vtmTW+bbfR7bjvvp+nT
o8yWk1gdtx67l20HbOE0qdOvSpxLe1mCmAu3QfGjcoXuBgxkssEH8ajegJUimlnLwQ7ueM3GgINS
eTJfj9UEeReoMClH356Cv/uQFeFMMy7/gKS6HOFSc5SeFdPAt8M1ka/G82p8cDLE0zueMTNoQsfF
TVAfH3mt+h0fqvB2lSdz5wsCBCcpS29M3Ze4XbXL5ewSR4lkOvMLEXfZf2EwtXjZOPg+Wr+J2jyu
EzIXk2WfPjP/aAKyA/pE8zOmBTn3mQaOz4gXawQCJx9L8eYqkJVgILdUnw5Dzzyro0jawYSf4hpF
L9+I519w94NwedKN6jJqx/Y3E4OP80Ztzn/HtPZRZYYlfhu5lGUxbc3Mfu2mzT+305OugJ/On9Kf
tqmUG1tbrhucaYWlbWV9Q7gs5Kcm0WZ9mdxAPSR73L613ZJu+dR43fPGJT1ebIrM92HQig85bok3
wS5s9VyJUdYUex66KzozDxHDfQDzGDLH3/WAiUlBxDs+PAzhcZ3zbNmpkAASzQU52zBdQnCn8wJ+
yNIyUfWa0xxqudenvW6KkIBqXYgID2/FcLF0jwM4c1u5MCrZV3e3NbhmfAwsigQ/n4fTppUi75Kd
f9ayr/zN7T7HrRO69z5vzFFgjB23P4PjooyehiXcnjwFxH9fb3gQ7urWUkuaMQvMJSW7y9sc2A7Y
hZQmRBajr0CF2ZJ1oc41YUef/fD5hE33cjOS8YDWOo78qzAr7RPnvjX8IzoJxT2ziHGLVDrW5G5A
QkYBYQrX5I3UNd3NhoS4Im0jfDq6CfnTYTv2mX6j45TPjmNHXe5hyBvsU6rl3rkdIsB2meP+Svh6
10GDoDkqsDy6WcFGvrc5BHuzXqXaRtavbDmijyTqkv2SrOBBxaC3TubAoVr/mVsTQSg47J5FJ9JE
lmMakaGZ23RsUx4Ad/JucPD/h6bNfrXsNP3n1PrHO/K1di7mOeY/NWqKN56bDnT9OorNedMgvH6u
Frm0MFD7lEzFbh0PM9ZUx/9Cf+aCG0l/kblqM1bgkW5t3nukPU51sBWZwvqrfz9nWqnriOziXaC5
lMUusHMrP5rspY625X3ps17nJ09aVw7se5LsEQidipseyDCY1iapwkQmnyQNM7zAzaHdSx8PnHYc
93OVZK3TF1AL5xdfOemHK5y0e0iF3bxXXynJfOMzvFW4k9cl51ZRwfMNtVVUDp7W3icIsr60eDbW
8lgbJKO95KW8eHYn4JxXejuKrGH3vceEUr8qVwtVbXPkfeHOzURZS3f8WI8tUrm9xbY8tnSOhtUY
Klaf7AiCLwNoaZvPdBL/7hM6OmjM4RDAQL3NwBGt4A/F3PhBscWhuqfh0W6FCOX2j9+983fbsnHO
e+aBf+RdstyMU2eH3F1CAxehRHvLjYJDuGTdILpK93smqm48prQYknX4MwV2XquZxBPuX3vuL5OO
gt/hbfHJV8v6cGUZkAKieJgexpRduzzTxq/LY963H62c4l8xfOC/2munXyJzSASsa2fxcteGvqm4
XJiqulUChq2SQJanno6nilLCdSp78AB+Zra6fI7689Owr4ssdHdGn/ndJicvczi+hyqZehJPmluy
bbNH75JlxyvS2W4h42ucbAWfTU4X0Y87uOGacn3VhHSM+RTaxlQbJ/Tz7a38RgBWvRQpbjNZ1VAZ
9hID9Lwpk9xSEqLj20JvkSnbXlp1d/pme0PHMjZluGj7qlZuuCodp80+toDCZ8Waxa+rJcAhK+Tu
QAX5NPIJvvY97IqYJISl0LUKjmIGIhmrhfYgnWcbSrI8MkPDqkYkMt9zM8ZtYXVoX+R2k3tJZl/D
L7XLFFDB2iZlsqi07Iad0J2YAMYLWIIvLqG7mj8ed3pciVOK+52YsL4cDeQIxNxKJs5RN6AfXTg1
ly0c+QZHcmunfFJt87ZNMZg6z+74MXnGMCsd8dEXkpDHOdfbNL5a1SpVkiLefYNqd9sCltv+rXcW
o1IMwxIVc9+mb2ZSKrkqq+qf2eQMD4ez6O1JxGFz30bNGjPee8e3Ljq0X3QoKwzUkh7PEl8Rfd+6
bbr73qoku6Q1kdBFBHPksNnp5gGs5dB5BHX7oEI04rm/2OUodndtHlEh9UsxxH49lz0XzQPbsCJx
IFkCXcqVlpliORGcFGqZmxvqlk0uHgJwTSDUfYLK7cWtlkRZ8W0lqElVEbwT8xiTWFf2wtFvzNPT
nu8BDZr50fQ+hm8s5/+COsUi3PuTfeYHt81zFDnN8dCeO6u+LyPxKyWHycmXHRC6uBUBP1OR3XF2
U9L9Yz5TEPS0NVStdWrYPuxyOnV+ylTVxQY2cV4E5rl31+DxdGHlftRN7HwLhVv/oqlgTZl7erDq
02YYdYFf+xyH8OQ+LIGYKL70mugxYCbdiyA8x292EfU/wwl85izR/acQH2mQg/tPW24IWvUK4XrO
j844pKr3GStggYzadpVDHxv8XjAZP5f1mA6F3JybQK/3gZ/6OSPjaI95EMtjx0VYhdq2jHrnHMV5
vM2k80yZSNoSC/m2lmmQQiayGvN+mG45YEacaJQ5lie1l8cSsQu4S3MGD9GmHK/YtxWEaA738TWh
twvHrdG0iREjJv/rTDaiSaql+Uj2+RCXM8qcvQQv2ut7Ryyj/+IgHh0uIgbs5bpukyeCsQ8fCEe2
H95GhiGDrz9J0AL2RBod1LlfvHDwsHbFLjflvHu8G4k6FXPnadrvwczjd0maRqt8smPzN1WpJb7c
0y1/rUiasHSgS/n3pX+kdy0bTXrZogYEzXhtcM3CZmiuzgC5cF3mcd5fNG7SJPfHAxAQ3mNnT16Y
ZCucQyotmGa7lv2NM/qC7qs+7mpPb4o5xPe+diZp7BXsmkF2lc3RlwnZNeZTiyGYN2eQwLa3B/0L
TqeFrPzhWDwuCTrMB154iuZAAjN7HLmI42O+tnr1K9mESl+meaPG/NzSuc9BEDL3Lg6H6DtnKg8n
tRQ9T99wiDMP4i1yuOAZSrClL+fj3C8ahPJw9Jk7IFZtrmH5wOlFZzpSBHWaFYcbt6rwu4b5MWNZ
HvJ6zAjdm0Cmv/u8rXVpFp+ui8lslIfx6PG/Snj9g+zW7M1ODq8zkjfQx320NwNXaLpfJxQOU82I
bKFqxOl7d523nJapLqp/BTIjlDYww2ZLN3Gah4T0ne+6aVAxe+nCnoC6JBuqLj70zFiP5AKdm0sA
d7/vrVPALETvmHO7vSC+oLfltvnhx6iEIdxGBekzAY0M7q53LE/wF5O4Qhp68iFNorp/duS5iq+4
zJRzh9iEK9+z4Q7xP3vnj6zdFJyYJHLhMVJtp7/zRKx+vkSa4IyOyQFsvvaPrhjTeIfwC2TQVW0z
Jxz3SbunF3HUkFxOFHzJlrrxK2NGh3+6j1uXaGgxMaC7uFGfbwK78+UAgJHvvIaN7PM6O/zzeRi9
Tr4d3PnvtfDl+UZ8IF85kViprAKyHn6HS7DKCx+LUlBKEerg06px9P3ojafVc42se7sefrNW6c50
fzeNkitxtkSl5OESxj/NFGhipCUv3d1E4npw5x7z6L6FyBdseZ4yXKs1jRcOZXJjTo5BbT+7rZQn
FYU7vFFuvaWJriPAlZerEULn6ZxBHvKQkVVT9mT43x7k27KUE/sU3fsw6snHkCBIwbGU7eZ1Nppf
qFGpr8FLu2h669bGkYXdA9U9UraWBZeZjofs1e7x7lx0PO1zRYqinB6blPK8PPChUO8iO7o7VHPQ
6mIaw2N6atoB1+vtSzoex8xG8deDqHrz4vGECWYZyLzozUYrdR0V0sdFdVXYshgzTNLs9Nyb+fwz
npJ7a+fauVtSv34/wJ2wHu0GLgzmPU1ytS3LXta9WH5vO7RfBTfW/7QIhJqKBrchK/f4HPEb62Z4
2aP4lPfC2bYCOGgvlNt8ZqFeONP6T9w373Wc1kUWL8vv4diWe0606IOy4JCNktbPnxbPnfPiHSHL
7ooDgDcm/UU57PyeHNH3npQOoseG+ZvY0zbnEVF5IDcOrjLsp/HaLmJ497QJ44s7DxqooDE/k9Bk
GXfVUG//DYHXv8QuveyoN6Z4y0OlrPOwZW06FehywEK7ZSG4Ru9R9tduGqoCN3l7J1SU0aFoAK7q
WiR/VBCK8MLtn4VfpuSc/UvDtGZK2Yme6EW3j/Nob2P/jjYye4U0Dx7Bu8D1wkl+8ZGiXsA30jF3
2mb/E/qkm69IIzhvwk5XSzp3++UYJ20uQZv59lMnyQ1qIiJCKhj/sXKjhkg27GNRmbKVQOQkXfSr
GxtggHS7HS9CnPVvaOz5V9qdnxCaZ2PZJxRF5NuSjVyePva6fHVGFGaO8pNqERpwdKXpfCvtofcr
jcrhUsTalZpSWu6ovKGl1S15dLIp53RdBgZJVgtt7O7y2oYsCxRObJ/3+ljv1xaHL0tT1v9kQJAv
KF1dVrB4ie4WnsmAbWwL0GbOok8vw9A2/0jrioG62eZ+BOQpeaxn6flnErgViqOe279Jwy8limyj
P+M3TXLkc30D+baNL11kkuFCd9cSfKgzHf8es+kBm10NMp3o5vxOcq5gPbA3ACjyXOepl9mSfZwo
gIKXLhj3j8Yu2wjSKI1zVw/b0CHMWbKDYwX1Sm4j50hKqRze/lT78IULauJrUNukvig3aZdn5QxH
DN3XRH+bdHL/QxIr1hw3vut+OZmKsO8E7dG9nYOLdVKme/qXAkbenNp0fTWOZm2u0ZHAvC4MYU9I
qvoHNFYeeScCNUfI78qBxzBrpaN+mr/wCLIAztL03sXV7noUbUzpSHUw/KoSU9Kk/+q52Xa0OD6X
jcP57915+JiANBUgWxnAluxP52KUx39OZcjHuaDFte1SyuHZWnTDjD5G66XxInEUCITGbCwGJCB9
WScenQpDZhjhFxvzqeKa7W9IkJ1dtuwM2bXZOeabqXpdS9v0s1N4nTd/jwdENPnRhhv5Isp2ab5v
okbckAWgowFBFxnDTchlkDpNsuYLWn/EYEfctw9i8TKTm3mO/jp6H9eX09kZ7kJLSiRSFJqHemJJ
/1BGpqdiDRej6TsTyGeOFNFqeY56cPL67ObtYbD29C+3zQDwy+Upig8Q95xbN6wrfXJ75ZlJqLoT
s1UVtAPKj0x3GZKjcGsZHB2AlFurE4qXDnURi/SpoDJmKleXh3hqbHyX4PnTpY4Wcd4Pog+bquWH
iS67CdMd0icamzweu+i5Md3weW7M8p2Fpmbhdtzxi6i96J67RrtlZjfFJmrHG1S/Dc79Iq2QOU7r
qavqdhm/nNC4vztzZi/hHMwHc8zS/tOMlADOMLBTITYIfYBuu/t3yRkweyFv+9S55/7Xddp+zw3i
uSCXKpOP3dTpewXQSAILXNdtMvWohZaD/5elXSI8DHz5dUpk35WL8qDe+lUMXo6Ky00KL9Xmx9BI
c899bx+pFHXhNsNGDCWn02dhXf4f1MmBpdrx0nJIh5MY5qPhi09qFzlb7E1HlEN/nFml03B58Lvh
eA9JiY+Kqa4nU7XHOTwYmLnpgcTRISSR29kiTI2qe/XF0e+POwWN/9oRGWWOK59sWh8CLKBO2Vve
T3+KLysuH9QEtPWkl5GJ+hZ01XasJo5aEyCTvh5ybTOGcd+087co7eRfzkMEIL0Ymlc3dZvqdtXb
Mt2CtP6bIgm8pGkN0dp50YBaRNXLe00KBmQsg3FK2n4dDWUvR84CbnJCCv0GAREvzRByoZmTO8KE
y7FR24A7FjGGOC47mv2nzBruF9DqYS1IO7ZthcQD2tiZdj186Ttv/BFKEIriCD0Z3PfuoIenZBIS
Vsvf5vks28ZvINHQV1ZwP3q4rvycSE51FMkctGkc4e95jKtoadq5HGIVwi8EHUuDsaRgXxVrxPii
s8097mvAIkhS6lqVOrsvK3R5X+lGdMPbUPf4mTo+LrOD5EeknAgChNpTN7zTba17fhGkXT7QRTPp
IrJ9CL7ooFJ4WgWrUsn9J7yrJXaObTs6HCQLcvTB+2JncO96RPfs/ieJNYX2icvJdTeMWzkkWv9n
+l7UfOiUClJgfuS6G8vP7ziZGr+EIo6aIhucwC0Gt05+RZEhjMFAXJdGKMz2U581l4Tq86chPJY/
fKvOX3c+57lSLKHuXTAmCdQZEkrYqVowhFL2tGwoDLtp/Y3Emo0dAbn/TJO8/bryOk1FWzv748ks
bipv7Nzf5JofTyd5W831cNz0y4HZJMz9YdiWu3izTLOR1L1f8KJ0A6Zd0gqLQO4EY2lUpCBZqp4Y
FCZimlgQ6uTdRiewjfb3ILsL53quX9chFO39iaAjLpJwPySpVUmwUVjYRv6ldWaXC2Cjv7RUllxd
WPMhc69nHMPxLd6wvljiglTRe/U68YSizo/y2k0O6IIly/ZrWBtT3x3+guJJd1ReR3PKQNJ3aRfc
swRhZdt426OCs/JwMLID/13s0AUv5IYiEPH8ufVKd7WAq4CxW5KLyLgzs/homu9N26bOT8sCJa4T
oNhQ8IROu0fZ2zwe91yQ0V6iUQXPM0iPkpKaWxTZIdlUyWVLwDyL44ji4+4g70cWce9brmxUcoJn
euY6mWLp/soQtf7tIu0PfIR6ja4eS0hy+ze5m7uT1/ENLrXbisWpU/5NJTipEdq4X1oRHwiUsUB1
eejArZhklR9djbbsmdhc0VyCYzTf+14vbXG0XRxcQnYzaBpakLfrti2GIyBLeu9+dbivr31L4u4T
rXmzc2H/Suiyhc5KrsxYoJgdIJ57h4fFcUp17MtjoDdKHcaacyBNe75ex1H/7UMcb9e01XXIBNL2
lgPHCZen2PDLK6Rq989aouYEF4qWIM+Wm8zegdYdL1FtO/HJDoHOyngLwu0Sc0ck//xkTt6xxNbm
YuAwk4cuS9ffAe81+If0QeTmmHKs3AWwJSdPCtQqdhllwfC0PHuz2z123hpeemc/nrO58QgX4Ep4
mWgy+IZEco0rO2BpQBSYrsEzAl9oMmcJgs9zElpRLIrs0gdqX8Ov0aKyTzJUZ1/C9UtaIvdofMME
GMhHgfxjB1tuXPixtHbutkwBq8Rm8t0qgXJkpwm793MT2n6T3RT3d5af+AVLaE+QW4wg5ur0/vyE
Hwipi9pxSNx0Ip3i2sapy6Uei7hE5XmIPDx0yKxrIxbjJFixmzsh0RwoE0MJk5TVGhSNKNSCUFTx
j4TI7LwmeI7Ossvs8gdVLFrgBmxbQ22E9nLgxa68tqkfiMPVc7UHpv12rjHP2o3N/HKegr0dUvUm
HxeNdgu9t+0P4wD75jH3MELX+ucg1+QJotp8Ropy/ocnKsFnAMwNQoPIlfSSppfT096G6F7GYw+r
rY269232gGEObsLSRXR75jPMzhd0Mtsfs6OcZDHoktcgvlVzjw0RZTdMf37chEkf1mbKvk5Qxi80
wwx/12xjm1qbUD90qo9eW3/fP02Lt324c5AxdGT78Unx4QD652j43imGequjzeR6XsK/0vKmItsi
660XkXyUyrrMXdjwyjBzzbOSLlQid4mMEnpsFytj+8fbAN7n/SbO15H80Cnbz9kNzDUDlJcvYrdQ
aWiqG3BctVusLr0Z56v1kvHvbIbgXtdRfL9u7vht9VbvUYSrA40ashJF49yU2QTVF63+MwLKrWKP
Pj4jPf2vGXfB98GHGTuSiZzBY7IgmQkli6zt3dBkv/DfEfHR3finWV3dZNaf0MHF324v9LX3ofQc
w8c+bNjejYHQ13RMn8QMAO6HZ5gT5QvBHKnhB0Le7AXu95Jlw+dxSH3oTe7aYsrCS7ef66Mg62F0
t58oFP7K7UCKMJ6PExLFnD+l6DSIzdM6r9PXeiE4s2hnlDjHt3Z2WK9I+9wKnc77VKKUi7+ltw6s
KkrWoBjZNZ+jJk7QiM96+S+OrR9fem9Inu06qPtjjVcB9LsolPDphHik3V/wrfN0gxmg9k7Hbb3Y
aZ+2qun6kzCb2UuKOO2jD+1b57PFAPq+pJhCmkksnyZnFP8d6MUZrUhx+BXL0P2+sVD8dBYn/Do6
0vsEmz29uusgH5RwjrV0mz64CO6KJ2/aZZUBRD/C6jMlb6cv/03ILBHaTKbJ03COqw3lEPy7n72c
OropjXZdgbMOP70ebVQ+ZF73MMAXX1M00hBmpK2/x+OZ/tLc+g8+dOm/TKI4Sl48eBKFln8Ds2bO
UReUEuaZ1Mrxm/A0U3yq1CNQGbZ1Kez85tfa/RXhPKkYAyBvdwVel1n/h7OESEVt71fbuoTfUt6V
u/7YW+iMHSCz7d8E9/arlwT8Vc6S+L/b7Ga6MJFA7xedD5y5A+yhP65I3bPWu0CuJe+ZsPKJEZnS
YM6u5NXrw+E7l3MCdVf7D65D6CciiLOe6KRr3as50uHRHVFmIxxyRugVT5rfQeg0n02ML2doO+cl
GXvzxXaLb/JgVf5ln/32p7PXwY/2WJTBcLGc9wxrzo51JKzfyA6QPwxxPoiGvbD9uzR1wN8v6hZo
RO3+TwAB/QVD0oxa5Yx55sw08Pd0EOSvKMApEWDGFtm9J0MHLDLDwMQxQmjNmQpsA/vB+yYm/DHz
KNvqmFTwjJhyftTIIx99BBy5Tkb7yZAb1hTI8zynjI4RIWTacNQN7JEVUOH0ms39CaMPgvitFmv7
uYf0RlrqOga4WUzi53bW44bfCgmRts70X7OtolyRxqV5rKOMpSFqaaXwuuZUKAbD6DljjHyZHY0t
Kcb/9QdeBQViEKb22zRmePozHF4Yx+KbE+tBOI7/m/FK0rCFWlTf2zmsb8SK9Rt1x1DihZ8D7bb+
A9sYSJHNHGf7O0l1uDkYm/seNGqNkY3jaP9R74jh73olDvln38Jku2r8h/3Pfjily8KX1kvF3mKj
It2c/itKyGhAnNKPnqzQmVD7rNZhtixTY+yRRGTnBVuOsWMfTfxwR+8/YPfoz3t2DY2Q79bKiecH
sIEEJYUta8ZpS01t+mVR56C/OXGD3q6AwW/tpU1UnbxqGtf9ZyERR1dRJNJ7PDH2P+KxW1k0p9ya
u4ZdYHodJUPDBV2QMe6lWTyZ2pfJiVUyX1b2jE5c1wSsrs1Ttc87ZrxsPts3pdDl7tx72qY/RqiH
uIradtJft0De5B5DMJ8nroUI3fJ6DRZUHS0uOkuT6HTCPVQIZVNkDNrWCtewg5TCfRomVIw0z0HJ
sN1ObuevMxpvyCVVGKR2RpTBETfeywjTlN75ctU13ydkjvrDIecDph5Webu+92sqO77L1e7OFSla
q7c83dHyBgzw9UZtlpuu6blSRcbO7F6StD3E181JuJjTjdjJF2QxywamsQZuTzkoFoJvsTds4/2O
0y6BFGHufgiRDGSstOY4ilD4NfnnA8LMqkX11z81YaLrkp+7XV1YND81H/xGGmT48WF+bRhu3a/n
wkn5c01cadgPaOtm7xGrkO4PArJ9kmcsk2v/Od60t7zMMLr+PVbqyb+SoLGglA8XyBmehH7GGGUG
2b7E/+PozJrj1LUw+ouoYhLDazc9enZsx84LFScnzCCBEIhff1ff51Mnidu00P6GtSWeHqHIyQ0O
IdZNfGqHvNf/oqhvJpwaEsg/aDXk/c8hmD186MX3UUiCVXFfNZX0qse1owWLcM6OGX9fUUTKT9sa
rbhsDGm8OgLX0Vx8O9KnWZGAO7pzSW7kG32PJKiOjh9UwWepq9h5wPG0/HrHyZnsY47FlbzRbKFg
4PblAO92G9L6uSU6HJOD7IP8TJsyznfQ5e126SwFvacpraYctz8OmC82h7+03PFpJcXZSWa72n2F
Vhb2R9TcoXqB1iPqJ7Z5cCBviUukoo+kQANig9k4PjmlQQrZFY5qinSv8S2EOPEDpvHZc+OGpDLN
5Lm9UGWfcY/jESt9Fy1DUQB2YoIWn26bzN7vsI5ySiKLprNyoFkscyxPylA3dFA+pvNpKLgEHST/
Qt/LWj2F+hRYdmwGF872hFv2XI1oRb0vg+CXdB0ekXhqHN9hB3XM7L1z6G4pAzsr5/5Kz0as97lB
ud1x0jlDlvPrjGfSfzcxZB84vSSPgSSfex+1OwTqWZAYqp9yL8EXV4gU4z8yn11xDRP+GNpKJdHt
XYCGUlyljhZzIsO45L8hci/jv1ENYrr0PoLtgZRvmfPMFlad5nheuntIC056ihOEi3MRDxsrRPo8
zzMvJhC6T5cwCH/ROg3rAxj9ZXmuyTM5xwlFkE5rTw17Z+MEiYw2Mg522TOUowYWajs4hS8jHlIf
6k7mNuXiZ17d8uwfExTv4id3Rq16/G9nDdyrSFU1L0deLz4GwljFlXNnnY6Mq65cZ8TYbqCs8/qI
evLtXHrWpWW26+fxLgxNKjFdJ12HmYpDx2rUEm29H86K/YDLxFD+I9roiRC+9QLz4DS2j0+ixRN6
X9aOjW0UG/jvN3uYXME60vu6W4gJmVss2dZ7lgQq9UXbuF4uxeAFglOOVusAmU7UlBtSqeuD5UOZ
7TkXcGx/DGrAXvCDIazvhly65ISDwsUBOCSowupJx3Vd/5JeXfBVZdb3tzYbYqqy+ZELUOfr41x7
g5SXnppRN55aPhIrPyKNXv/l0l3xLSItX/vnIRFTG737eUC/eVeynCHKvGpOKiaqQrXJtZdF/89w
kqR7pzV1ehSFNhSYyea72ylfg2a5B1FOFXZjojLPMV1Smq1waV7ixXgMREHTrfulBevDN2MK/Ol7
gLzu0VYUmAzRsRrYIfI0p8PYdHsUUae+j0XjhF/xNrALlCVHc3/spWChw05yFJcudXUqeBcVhWl+
38WRhybRslIvvDp0r9tDwHnJQUuuMb2zGADDhejCjIGt/H54UL5smmvMexYzZ8HsGHbECJaUh2lb
vGPUo8ye22Bl0yL9mGAsfgZOUwxnNMrU8c/GszLw3kd20ts/ZRwM5c++geQVkEelQat3+I7bRJqJ
3VX9zkxNRDqo1mSEVjY0lAdh0Bd8xshl0tcpSBGqDgvbnOR9rz0KNzCSmnjaTzBSq5c+wajud22y
DoSOsQTbnXXGKv09Ag2cCsR5p6xK4IEws4/hWIeLfwDYHwXmKRFzv11oWMv+m34Ehgc/ReC8SInq
ee8lhKnLTDoF81q3rHP+SnFbs3BgQbXId3SFCTgPPrux73i+ggbLaCtEQVk0d9bTyA32r9gipa+h
zoFROCaacUxilcofm1um42fpECsIOdeaVF4xhLSDJIlBNoy0P8KcOafhcyqzMlmwO7nwqGi/FknT
nBjWJTWIVnTtnxaQWPkcAb3o/pGaVOW/YLnt9GSZPXhyEu6E2Sz3tMpVFLeUoMNJhzDIHL/oBHJs
ZYoPOg5tfZmJqQ5PEXmE8qX16F0dtzqM+8tia81FaIMA1V6CahCMzDGtQiqeySZcLGSidr9Nr3kn
gdrTXHzMMsnOHFupnZruuE6tOZXC9Yohqw1ewZkaJ6Z8ftvadufOTdQfVDd6/9m+bZsXYvpiMmRU
+e5dO/Jc19pHKOWqTh34c5jTJP9DSn1enF07k6jOFKmwOMmiXMby212bfLNnWxTx/CF6eBb9rvQB
O+0KqCUwXvB0EPITUzQClK9ImLdWf43iTHWFMUeJ9aq+uhGxnXak660/iVyYnrIF7x/vLSBiw5vJ
CathzPqQ+Nmj9G2C62U9tzi5wMFIw4RycdCSvCY/8vLnYDWI57hViXKwGI3G/Ty2fn0LjmGRBhjq
7upfPH8d61POfWk+DzHX/ZobYN04XxtSB8nWqnLTn+E8AHDYI0/met3NcVi3f7niFwR3wc8ytQj8
2PzeBjpWUDoQW1+xgOZgX5Pd5sKFh9o/FwSw7EdBBgxmhcPrOhsSJwr/8H5R7mmhYwZqNa8QtE0J
EKDaBUrk6lilla8eqV061SHRVoZ/89iNzbQP3S5cjjX0rporCfnllX9gEY2/Ea9YGhxCvqr3nhOi
CO1o3tHFtaL1yXkXlQNPYE5wNBzXaMByU28kS6jzfhK3O3Mh353YrITuxVzV3VGPOi7/6ZzjjMRo
sbbLG/XrxJ444+GaMwCtBcBx7oferUNGsZGwIHOJ78mg/7Zbny9uJlvDXWIeDV+QqDc2foN7v9T3
hG1oddfmlg8Y47nqztUwu2RQ2LUBrUFPTWDfQp2a8GZVRPKOWjEjlRPXtl65Q9Lj+gVbZBxPStBD
O+t0bQfNkyyd9QeICRy8o7QTwowVhpbRqefWU2ZsVfU9e3QWEsanJikYePlVL+LUiTkiTUmQyQ/o
lU1rTkB+sAVFuyX3W3HP577Zx3ktA3kMtTHpN51UTqzMTbRmN0pR+fZNsv32izRY+CVDb+UtJgkX
Vff1LBADD8RMITMIf/bKO8/vHQpgPOf1SH5Eo0FlLC5qt3tdjv70k9vnpH76C3VsdgbzqlruW64P
xZmLWDxmdqY83l543vspySy3Klq1JuYF6jBHGZ28uQ1di+SknGYuSI/m9cZiqraHGZ7IdJ2Oqpms
/uEHnV4WwqVL2YeYD5L0Jjt7yBpN54mWWK3BFm3z8OTFfLN7ZP5p4xGWY12uP8jgO+XzxvhsfzUk
VJzfAtLc+t0ULGy8DBys1UbS1PXS33ysgz3ZMSIPRXlyrYvM7aReiduphJHaZQHC9gd+GVUnLmsm
9PmmxikZccywsnKCndAaAYDnUBlH7WBghE6K+0hKm7c3L9xI3W8gjKfxgNwYDz35hslEQRbCjejq
c2gCWb+zW2EgWU7aQax/060Y7R8kAVf/wbiL/NeZBmv8r5ybxf/PXdVkmh2maNj6Dy1J6mU65G5v
+pNyq4nv97SkJk54SRWLFpm3DhAl9rEaJe2W1tVVe2rR+8Ey+HTaz7jtVXhaTdEnL0MBF+UOxKnS
r00vE/E4KifvX0cs1vpTDUS7juWypfLRxY2LdoET1uzgYb6vfgvE//wiiE/zHuEt6mWGJdrV3i1D
VjN6WEDh+4b+H726ljsr9JOgv/0JeNz3q7FJMN4ilJaFXSOvEAzPITBhd5cX7tb+FKIV6SudNvr7
jMmN32ee5EQ+p3kdeWeFwhUe4oET6E7zXKgT8KeApI90gQgnJfspMrvSOb/aSrnLDTKwMYMIsAwr
h5JVYfBMLmcLz5EH8qniQwnmWZ/GJCU3g+29bDR5hI2rq+EBi6KMEkHcXbCllL/BoQ5RduZiq5xD
h3kjNO9c0mQqY3tHSfxrEIkzfsOL6dp5v1CehM5vlbOGd3Lx+tXJNnys/09qK3Vk8r41PUzawJuo
7Y60ZuD8twRcRyS7JaN8PRGjXKpHoajesOZ6C8pj0U6FOOsQ6aoEQ8FscZ3WjZIXPfVhvsVTI4rY
D/zWXMtQ7HWSSMBSKP9CE7sPj/3mdJrLR7cBARhosCUP3MF679nQmrPjgTo+cAmfk3V+0LWK+mOp
1llIkiSpG/3mql7CFaMFzEg2dVHPnElGBr+a1JXzxQAhVp5owkvrPgyJtk8Z0csCendFkcPU9+la
Vj2zed/o4MtBqwpfVMOBdSlXLI67niwwJUHeWQZSSeN52dRHSYmWWBd9fZ1xSmuYRRuHGWAWhcYN
LkaVx43/MX0xZWTH0wTyanobCZDczrchiKOPzjK9/wc4IZHvc9S3lLlyf42p3/VYqB8UalxIJhFZ
2g8zpMF4VIzPwxeRAZuTw4NWUv1ZpGvkC8FHh4scFUW+xqQvfPPiWEjG+GheuWXELdvuJenmW4TF
Ux7X/zGZaUyaqF2ceJcOKlfRfTm0hOvHgljHcdO1mU8WzEt1CIFeCBgNI/mL+6aIaQGn4bp2P4Yw
lOmTbDbcx0XP/KxLwu3Ny1jqNi+fS8nHK7n7CM7eU1cjM11btPHmIPjs03TfrEUanoo4Gb+mGwyA
jmdqiZKYwFt+J7OG5nhF68NwYpaD6sJ9miWC97GkCfgrT8IKbZ4ZT3Ln9/Ed6o8NOsHCjY3wbMPF
PiLRSW4tp0hIVkI6Xy1sU/2GNaX7dzxj/NHdME/l8kASYdlufzES6rCkNE/8XqNoV17a2/HJK8ei
iQ82HTxE6FwHrAohzkqnxfRuQKdd+do+8t4cMKUcTb+DuOXQTKbEbC9DZoK6EVNHfjggRlCja1WP
eRoqZ08hVI+/Vztt8kxue6j2RRUBQEi47pA0qooFICi7Z2Yhkh2iQIvRotJkHR/CMmjT91UOKane
UCZuuOP4KhXzhw+rZ4c0tgq6MInin5zQMs0qOnDJ+9bTtKdqWeUca4fKq9mkNIpBUycfVOxQMBOF
12/Z4OZtEj4Wns/N49KEit3NkRp8K5/J4MyleGWwCthdzVbWOHyrUzdYLuvYAqBGsUWELjqbxuhM
dRUcgeS5/kvb9ZV+ERYF/F3DTvA+3QQT9JgDKmnv6BLDczWuGZJ8F5Uij0ArxDJ5XGbddNemmgYq
okUVstXlVNpwYZniGEDer4no2pKk7XDbWIo37tcdo73o21r/GtJZ8mGUnnddktSpnmjESUbBceAq
k/WUQvqTYyQG8Y5wIiW/DOgSQQCcuxJOQUcKo6Tk0YwxYyu1gnzcDjjAaKgJGX7mMKeKwvEA08mk
Tyi7XXXmtMGRQu9z/ORrkNx6P+2ofFRDPj1y/xQRUcRoAXvh++xYrss7auxEu8AxIi5jCcUu/2RG
r/piKJ+GWc17StX7qujRM2OWMPmvbU5SSe/jvi62Lw0KAzAcO6IG8gqEvnMerSDsZ3NIFRlTgoFl
7fkHYEGk5jrXJNPzhiuF/k9oJSWC5sxwL2NbEDaHTNFWZ7/Suisfbtib8dCOmyXJNDGG9U8NooBb
XebbvaziIkEpsM9mowcySmQ3ozkprohUzH6PckmpK5C4F3r+xyRMW3KP63NLXvVR3a4/xsUDCXZk
I7vX3zH1W/e/bVKpCljlN5a+c/TDtZlZGDQPfKLbhgeR0dfN7UsrS7d7BfCSRMsl3oJQtldaJ7p+
pKBTHweG7+Y/VHSTIBA1hPA0NVRgIr43v3lLNDO+Sr38WSmI8b4stuUVXSKJT+4wVH/LgjzqblvF
HMSoru7kdLuN4ys4OnO6/Qz5UvzNDcgmNgiBF9sxUgZ3TbiOyz+u995zEfYVhuZcpl4mZupKFKCU
/7ROaFTH1snL5uIkfn/sWlsGNDXX6cV4t1gHwWUT//KQVAdIIwtIGZJDBCsXCsv1jxHiYP9Y8hZu
vg29TtdjKk9Lg+jkT8HyzjkbJ8HOjYbIfozGcsPYMSp57XFAmrvFUv15e5wk/UQai9to9t7oTQw+
oblNBOEg2N5MH4g0bakIL/krHXNy18TmjxOveNAYcTHFL7x43O+2LUmAU/oJrouIy+FE2pnB3IAG
83lGByba/dz4NOBLOmA5Yk+FtR50dvMzPLv+P+P3MPBjYlJvBHcCgg5gUP3PqUtYs9EO5M7OYpaq
udZJH3jQz9POP/TTVM/3FUlG9SJYiRb8JICrw59FF87+U54gZtw57Dgd7ypCB1Bi2qjzx59ImKG4
wMdqr3JSK3J71Kcp2Rswr6c0LwHp8sM6zaVu81wTSi2GKPgmqdeP7n6sAcNdyOTE9bEMNrpbkeem
zuNUtQaxu7NMPDss32T7KBvRLQ8EiYBCLP+nxcPZLp9DoqIQJ1qdbte0cyL95fC2TDTXRURNVJW+
5O9g/403E3mDt2WIoGDVYSkYVfAE8l15aVy01o27g66qHhE27eL1wC9uTTsqEqQmsPeGtkubvQi3
hvgXODYUUmK6eW9+BgimIemzBPneayYnvOMaFbl3BVm8+c6hDhWSE22GZv4ZCqGcq5uS0kd+F6tP
Ci6dzHj20fDFbydV4OBYoCCWi24aWqcyHZonQqdrz40riJuDJ0YuDNxrFk6VZNkiGC9AZBoy71HK
OVV5/MlMNQSU624N5SFp+zU6tnUKa8cHgkiJsKbgKjNyIvo3Q/O6ZAlTOIXSerE/VqeuUVD9JQC2
VBCVfPTVsg23kkb0zCpyYw5tVxTLYcKCrJ+XfEmDzOWNXj7a1t7KCEv9q6Kv81gQTaSR5xF/PkSt
sK+qJmN9HzgAue5Wjkg8rWb0ry1dJq7IXDqQyreYytQLIh1tTohNbnBSPs1pguco5s9j0OSXliOP
atJMSv6Jd0817RIOsuR8i7+EO3AT0uNJSCiOhXMUUXCKq0U/EZ5tgj8LfImC5mjIuh+HZKsdKXUZ
NRE6BpVWKkDFYUu4ZNynzNgCTUxy62VByVSPdjmwvZcFBYXLuM/JuIRAaff16GoDycJxUu7Xg/eP
87QlnKQo0XX9tagIs4YnimTlnHmoYdthWm0RImv63XeyWl9O+zVRwxdMT4rEVTx3yW3XoXZSHlIU
DNpiFF0lwUZZmitLGFt+6bkPOuW0iT6OILkPpTOct9Vt7QsQD9pUzNaTfbclEWPINH0d2qdhaIJ/
KgiG/+iEuuKUiqR4DHKumIe6mrlVuT0zCqMyIyHx8IkNy7TCKv0piLGaY8Fl6xIXFQRpnTstAIqt
Cvi3QVW4adZdpJtjTobllVh8TXmLFvE9CMGB9jiZbe/IzxG8UvXqf3ue31Tnml9Od2zHUaApQGi0
u5hLinPlD1+PtRNv1Q8p1v9XuriOXXOXhbAZyAMSQQytfHHRlSLMiqX8E7SReYs54f44fpjY+0rp
eHzUg6ve+Ymm8Kvommn+FiUSEKK2bvqzV5lxuJTtiDGqBlnkB0xk+ChFOtFL8CxleFyRoTlIaBNE
0Muqm198Iu327CBNgzLx2qa459Hqv1mH3EbHbazy1xkpMMhkyO360BGMMjwFVC+RC0SZZOBQiVYX
bBghzTJOrtv/to0WxZ6Hm1tRxWioDj7rGJrvpm+BSiFs5VNLQboXfu1nroNNuEtScpU0zlRrojNo
4gIAR1JzLaRNIPki2QObxga5x4lRXbYaNPJfThXK9eIrkCHPrlvk9kaJYsEqUW7ZxkAblMcFc1ME
Wne1O+HA7VJ6d/VhbiqHBBpYOPFYuJP+D73OEX9nyKaf4+RV9Q9sYJIgMW7zI/4g4NhkW/wLXhlv
+UK51jmjciZ/kZ7aa+pA7KKVEZbyEMZx/EJGXNfHaFqAs9D/9GAvgwfuAAiwTHrfjmDsALVQpiZH
S1/jKaDligyYqwr4QLM5tPiElv7eYPWrd7qj4ylH9LZcsRrwGkAKpfuYw82pL0MqCBjnQbGJq0r5
+mPDe8lT4Zp+2OsVf+WKYmhablQSTJ8ZPGKOkhdNRs1TS2AEdnn0SWea/QACzCM2lcQ/FsYxeRx5
YP45wFRvJILBMqOSTXWPaZN3+amcEvfSyVaF90iW9Cun5oZ9YbQq3xokH5h/TAv+HghrcrIYjMj7
ovVogDusMHxQfayeXBYkt3vWgfV/Fx4cPFnDEvEIFY/FEfjrDktLOozbnVf1XoQiQhgka/q4YY+x
Saf4zE0AY9QsjUvkDPuI3VbLNr5yGhDm3apyWjNYRhtZS4znID1ZrbbHPhbyWedL2J6imyEeYdrE
p2iVE8TWlG5AdTewsisMjj2/qOaMDVIwJDNreQflTCIer4lEdvE+POkIrQ6UC0uiADRNul/LHHn1
fTNR3z1xa+s0C1ij/K/FYbvLZy+RJ73U0O4CigefJblwjFJm5o8IrgejH9cndmREvCec8wpUWP82
LVWaEzfNrc+KWnAUIstTCS+ayOcrxt05vCvgGLqHDaHL/gaFgqf/bdXQU6V2865sAQ7K3GUtKrXc
pCAjoZI7l/8z7t5w3iRvmlhxZJAP4QSvXrzZdtiZXll5BVmiocxXa8kxF0X30U7pdh4mby4+W3fL
wSr6AJLMsRptP9K0IKmbzUsEkGLyPS/Y+YFJHyHszrhJipTIkRgunpHjOGCFEo/vGynskW1KNE4b
ytK8vjbi9auePyvwtSuUoGFtsgBgWHrA94faOy4++ByekKtLHXM8G3ZXPia2itcs7qxhoUxp5sp7
ZRWJaf6uSikchDyRQHyAzXjBT0JUrEA4+IxGw8UfY1BTuh/SL4Xzkh6Q5FDBq1b681l2mpp4khfz
lSKaSP4kFuzDJ2e8Le+BTozZmpIbx02Z10vFR4kw0iXwoolnVH/9JmLxNG9RYfEf1PLEDL/2by3M
uX/TTP+PXrJswQ/4YuOYnPqp6TJVLWSKaQjZ4j4kCoqcUy8gP/yOkM7FByoP96TqbHtamnQVRzuM
rf1R+SwMxUhNE3lVcE1LUkJ+rk7J2AmathJZd1dvRGrRguG/NkiSOBpnuZQreawEuERBlL4+ktdh
2oyXtX2JsMRlVmm/kce19GeAKG3Du7NI0mV+WGUtr5Jnna5ZvDmnTt6W6c29cl9yVTvJoQ7EfL+p
zSMHvvHNvmtJltKYHtR8qQOq+Fnhzw0FAFsRC81zDwt0x+4vSdBQx9P9SgmdCWpzxvu+UHToesOF
7W10eDOefMMgs4utqMWvTtO42jUI/n95xRbPyUQD/0R1rH5xFieEg3Azi9Cdx3Uk0YQH7+zgeOBN
Ld4qfsXRrbHCs8LkTssQ2oqiaZpZT5XPI4AC/n9jip8Ty+SWjF6F1/5CZ5+DHcHA7RGqkS72qEcx
eVOUO7hcrSBCnsZ+SKhXUzE6ehSy5T6xxvkVTY5eKTJ6jHBzDdKN2r3+Xq2hsHXDNRBIitjhxgY5
8wjLnlnZY0vg+zrEGgiIFxC1gmK8/IpQVquntnaLmcqyA9yQI7Mb9fMwjj6ld3pH9al0I+6xs2Oo
I7DYq8dH2Fg1Mq4TNYI1BSRN3a6rTuMQyPlBcdOdz6pZim9TcwijrLrrW2HNEhxmu4FzqnDvVIYg
xJ0Gmrar9i0bYc6Aww1qfVnPb2lRiejYBcsyH5d6UX/KlIv2bSjWr33tCADVM+E8iDtRAFmHGO1C
l3gLf7aE/NtD09ig2a1lzUMctrz4d0zyy2dayLjP2r4P6gzog8Hrkn5y6rehohAoq/uusO27BjlB
SLLvm18EDYv2TsLC/fB8ODp34IuCF3z+9gPEzoab5xfTNUnMTMOcIA7ht80ulCnzdQvaR+JpyX84
qkV8CcG+LVdCdoN6TCPRX+ZJkikFGJG+U7wGqm5aatUEr2ppH8OuoGJfNVhwpTF1cMBUmA/kCi39
MDW3SDosgZI3bFdOuBeQUfpfZExnl2PIPG+OtRQ4D7kPj/soWViQ74FQpNcmJ8iS0VNslnNjgugC
IFGfQBhqygdLmZLcXricPNKt7NxDNViHVrdklwVlOELpPnHbUxWUbM7RRO2Y/DbbcPY0sRsdAZNt
715e+85DOWBW3RDoI51ESAF8gXNw2YuuvvBfXR5ZK00aP7ZRnTuvWFO4R8kqRn11IxVMl1UV7Xis
CII7u9pJ01+rykFRtNz4gO+uPnWsaFoL90w7kuk37TFE3lSTCEx3Z43FJ2XzOuHtMRGYcBuozdk0
x14+ECG3NQJRYGN8wy3u+y6TOWRtoOOFnr88P2Xc2OVTqd8NO8HQfj09ZrN24uq1vYWFd7pPHfXU
jOyQOumWZYUXKqGOPenajcGEGUVwZ1MN8+w0oV3sN3J2DI7suxrvZ5P0/Z8J4sHTopm67/MRZCwR
VHL6CDEhmPCdnuqov0fhBywG584oUhMuh/9iaUBmw7bVL00Yt39yfsYfU82wQ8efDxLR0pg38KB6
RHBsN/zf2ALdh3mOPSAFefBA9jFSeCGbPqviLZHnyJLZ4lhrUu86xml8XScbfIik6h5ZXwxYxyPS
9lG6PkSuMPYhlSJirj8s1yf4LxTMpwdCk3jmxUqAk1L67A2ZVzp9/Htb2JZxZftgUp6qiZmcKRNt
OJPw6ygRO1ARwaJw3NSaasbeD2G77mJwOO94t/yCa9vnnAulWfWR22WbZI0wAWDjwak/JxEt72DM
0RAlyLcPshJ5c89qO2f6ioqYZXmuKccjmkXrPgJgFg99gN2AU1nVf6xb9Pfl2I71f5MfuCM7WpCl
uegn0E5Z8oBpxX0YeKUxVuNwLeGmPheqcVRZOn5vZ6L79btmaULzrvWmHhLc3+53IkKhnslDLf80
1L5633qb94vblOyvMKrHjizE0nxL4TTP3eQ2BPQiH7KcbdyU4Lqn7fLgC5cuERMNyolO3XF8SUuB
2Rjz2763pq7+zEHuOt8uVVkKi/Fo4yOPRc4sw/jVZp4f0wvCIgzP64QUcIF2Y8IXfLjYfe02biIc
vt0g1rvWLf3kJaY3H2Qk+tfm6g2d/mu81JWneUnb4Y6FkS1WTiWwJ/uF3NlOJWo1iHd2crPFj1CX
dlo4m/rRyrBLn8nf+it/Ze/+NzRVGl59kfjuJ33W+XXQbb5cp6ozMZUIz5vgvZLNfWY2afM3ST8h
3xty6+thBA/7uhIHHLAc5umS1mjuPwYAvezaCGZxavoJHjj3e4hL1BNqkhFfxNQi8ZBA3q12JiHv
yVYxli6cm5TkJc27Om2Ok5sQCkuxZ/YhnOgD0HFWcs5V6ATP48KWwfvc+prolWrmdY8LhqzYLen6
UtqCpV5c3bXZ26ASX806ekOxHwqvW3adzDvy2QLuHRkVVdL04VIAEnHMg//CAcngwSV59RPiXu2e
coyJGIqQr1/Fwksqi8rB31guImv9VwBHw+pLUWZg0/JhHzp+z4RrpspDWtmmQWRVjc18XyqEPV90
c/gZazUH3wm3z8vEggRkQLbUNH+C0AbTnovOQM2AbwRxiFynV6QGj7F+6+R9pVk5mVGLy+GsDkxV
+9LFz9pBzRu/+tAr8euHUQiaxLH6TpseSMS4hWOFI6UJ/4Pz3f46ecAEARY6/Lt1tDUeimW2mFxJ
k+MBDIw0app9RjVG4WHHRg+ua5B4SQ2YsXWYWnsDnQ4MZ8yz1Ibt9MSuFQQbjNsi3otmsZBMJ/Y8
joTPR0hJDXtGGLOGG3SQMNSZOESOKDaTmPAq+HtYTzKa9uyu7RUKjue/c2OPIPEHPWSxpoHMEpRi
3vm8lv55llA5dNxx+MPCgIKlFYwUHMU5Ot3ONbl+pvU58/bmBVkCjkyWt4WYyR+Q79Aa0sosltHB
hQ9G75mks7BiPXtcjtcdOgxtTwW36WUivkpWsIWhslMkhoIMJuT8VTYbTNEG5YpVK2EX1Q/VFoPO
iGkqEOsVZvjcJgz3W7woBi61dK/tZucTTwxAHpgHzosiM5NzYavVNUhTl1qlcHxowc0c/gtSF1nD
CYL2WNnG+SZeT8pLjGn9NK+SQy4H5SVRf9vxg6QFgNi4ZhcZWqg/7Rt504w9yg63ugj80CwNVv9D
+qX7Y+rM0B8wpMlfN3Pn85swZv2LUNK9C4qAAiQXVs3O74KZDTwoJ3QnIO91YOAiQU21276GRrXf
W+SX0EQxaViW14W02nKtc5S7JopQ0NFWd16QdK/lEpNCahcCt/xoJvpjYaqe+aVFdl9C8VD04KrK
ObplJNkPbm9h264p5bPqpF9Q8KwQHIi66XIf2BQQLxtjt3bvMZ69zX2knnl1tgAKBSc6fcaexfYR
qeuPzl3IzK/lsP2cu4gQIN/MrtzHJkqeKs9wUWDSnilG+o5td7PnExKFtDnA28kp2R1zmi/Jnp3O
nceEUKOAk/2XH2byt98wBOqYwibp6QLDELi8MOW/23wMsn5z1x9x3AhwboStuMbxeXNnK9A+bc+a
j3CYHXpulp6yy0aNJ+XHK6xdeL3J7ha3PLF2pk/p2I6U22vUkP9xdF5LkuJaFP0iIkCABK/pTXnf
/UJUO7wTCAFfPyvn7UbH7emqTJCO2XvtfFvwPp/h20X9ZalYB28yuBb4ZbMIfavF9/LDitIiggcB
+zyVgr1S1STR7wozLQwTifH3oDoZfXhLzeC8ooZ9YcbJ/0TJeguwyQdeTGc0ndqvrYL1MUDdW/ci
SqrnPPWy787cyIM47pxDw7WTbXU38HRBw0kepFfjJ6Z6YFnIB8FtvCQxxbRK47ndzvmtFambhiqp
ErJN9+3kDwz9irxHTEF22DvqUrbtGGFuVuwl1ufJQxqyGxEa/HVWJ/1LEpAWbPIjcU5kvX5OnINm
Gw+V+ppnR2csnfL8HXOw/arqUETYwALzGAFLcretb2HvTS631ianlX2NBy9hgCsN7CBW2DT9foFk
nUEEMkR8VWV4KdTQfsYLU61Lwof3GxkhHBFgcrT4a5mpi0LGmh+qFjoCIoDR7BuTqEcZLo7ZD2Gd
3Yl65kj256TIYHWE3eM0NNHvJed1OWDIiJ0NGUqi3gOPZME4saZgDs32lzgCSR+6djNLJxPO1t+F
oQayyjLK++NlykPRF8zhcMrNkDyXtQ8WY0Lgn+1m2MXttm1HC5VK525QbawvBA+La4MLjjPnO2b8
FFODz+UDnyV764FIyDOrL34DXECpOTSkOdFjDXN3bQvm3bso9hf+hFH/q5+wTOs3rHg8akZA/Zjd
MVLjT2EAVHt3fuYkgBQ6mFufBeoodYgGYP1YgZiZ6KdKI43dkKjE29usPdAJtsxpdE3DPPrlCo3o
2291/89OKA+ICGntSPDnCNjz9+pBRgk2tdfp6OFGB0CNxmPVInpjRO2j5EfR0Yijhe1tvio8ABoz
MgkLM2QilEvkyyT5CW11xywBEcM0kgTrUup+qXBhRn9Y6CLDE7hUVpps1OAPs8nmyumzaD6xb8Z0
1U56ORUEI1AbqjIjvCvGkx1mfv+da6mjfZR5FZDlXma/Og6mbywTRHa1YxtndNgZY7u5GXGsauaT
f+K4k2uyrbNeje1l1b4fnRkEd/htY2S1fPw61Ca4m7iI6r/E8yx0teMgmlsklL61MmDcalqKLjbx
T+UhGNsxlE1DTGasZI6ia7I7v0Z2vL0VcxD7qxk72oIJAEdnpYdiu+bMHEyVeXj+/cR+s5MOkB54
XTPfLQDOY9Dxgmx5Pty2tsiGYLZO/UuIy6KXOHsUWR85pTtG5pQZzdmsWr+XbsHfI45i6R7zmYHI
RlVO9B0nUK2oyvAYbBo01+WTTcuBRJYyKX8pRq7xyagxend0ZBf0hhI7jV+35l+/BHjEauiRfDEO
aF5Sounq93D6In2Mh759Q7aow42h7AVb0aiarJxUz+p9JOHwzcLuRkzgx8Ny8mYfrnVKqM5yjDFW
d/uwbdx6N6rRf2DnY0aOAuau0Qa/Vtlfrafz8VfKmtX966BXF9wSQwVvB+P30fqzfEotE9fPLres
nQvf7ey5LaMaQzjotLbaMszKq2/DvnMcdk2G35iaYkmx4248XH/OHc0NLxcqafVnMiMIQH4Vp7rL
m9WPAbMMIevkpOjD6xAhwSRUKU+KzRiEHdFSUJ0G8RgltzKwIwBgBciZSZRwflkWSECsXbas3TLg
XEhD6nnfuVWioXaL0rePHC1Z/Tdk0a1PAYNbgj8MU/0NFKG0ecXf3i4vXiGXlwUJK6OqeYp4wVsJ
vZBnNbdQ4ddCvK5M3zOu8XjK3mE7x/NnNhRTe+d6oxD3GVHgHHdFEQBTwC+QXA1aPuKNauxweyWx
J+E+Lv9fQBX6kUlCAfGoK0q964jyplQN2bBsmLUnw2Nk9LKc+qrVV653rhr8dnb6w0iMeKMQ/RGi
gyVBYGYaod/TpWjUvS3DONy5hp/4szJFG3zhKvXUs4LtyqeNJJmxK6QsxEMkY5lHDvGW0rqDTbdn
V5S4B2tMeqQaz9W2soJFO4+faTc1St7hG004g1A4R2gek8UyvAPaA0Qyreapf8ctBQgjjXRiHlgJ
tOG+NczYf5iVd6TiO4Pje0DTUOXP8MbYkATSVB+IJnu5GfvFPmaDhXDUrNOKRBSeqzr5VdjNV5a6
vfhoh26ddk6oiYHcsPfG020T1yv+sSyY/bPGczE+DQTgdR+tL3lMmKUw9ghRZPPQ/7HsddETqRo5
xuoNCpqoQWtPTKZFrkNT0hCvAIw+wDrD+qi70pHSdtUofYJn0il09O4D68L5ihQj+REJmbkvsA0n
8F90uRegNFo9GBQow13FuvbI7KNpUOEjXjhjLQHis3pMJX8B4wzZ5iB8Fs45nxxZvFEwIpQHzF9p
d9rWBUaWt0jpJnjDBOaDE2QOh4UPIaSzHQBYYBjEkuzCOoch8JajhZBHyn33hDSiit5Y/pHJ5aGr
zHedXMSTrfNsOYXAD+6sTb23JC4xIDq4BfalafJL2LjM3thZpOBV8ppiKR559LezP1V3c39zlEjD
7uy5dtilX0b8N7h6sYvgNZgW6DzICkfnvKKJzHAxurAJH/0hJTnSXwe7PLBGQqpJwnfu/yw9trY/
eKeKcI/QE8kHnUrIFW4qNJw/SY5HeKkYKZDlVik91YTWL0wsKHIVroiNCribL4IhV3/ftGzvcYYl
430fOzGKQBcIn8KRFmNP1azvcSCAlc5i9sEjYql734/7N0ROzTc9rEq+Y37Nb6MGJpqlECWblHxt
/uFz0xHzskqwQ5rnOcvOc5tmz6iw13Q3gj8YtgbMK/QS1gf3THs1izm+pbza9qK4HUchbq5t79Ri
FxZBX78kSzd4h2Ct6VPHGe0q+BS7LuR/ueoxjOowOpRxw6AgjDI2Ec00g/NI6j7eBSyVeOry3La7
ifvY+QgZ6cqvcXTeUxw3mCla5xgoroqg4RPeEAwhonsSXtaJ0Y3fcq1rDEaCkjXunOKhDeYVk/FY
5qwndc9GLVrUfDcKYqop00CZE8IR16ZbsS9E7X1bufp96XV3w7mtnvtUMC127jWI9OAJcn4ZHA1v
uz5GC2/cRysorzajB28O6Fw8lcdiDOMfWRapvxESYgqCNZ7+lLWsCXsYTAeSAKD7qx5lTfgm2TsN
cpxm/qCvRdOx5JN3FzRIpUj4shnFSI9V65QwwcR5TVxJdva6ELgQCglspGtO+sIxx4LxrRAuLK83
xsHyGCM6BXXas9Td10ue5luJsrA4Vm6fE/VZ97+ruHJb+mynQzjpxNY/pRRr7T5E5H/Xx6z1d0zW
XctQsRMWxCpub3TOZfU4LX3IBglSivsBEQcqHbRqWsBJ1WK9m9cCWK/nx5051XLo+sPiMnRHnNOL
akvqq+ecSrzbNOh+AaNLSBSeW6IZXSaCCpfTLmEN9hxSR0IUhX08DIhXTc5zuDjN8hn8nzZT9HOO
1VYQ+3aPxH4+UwkF2b0QbfdFZ1oPR+HJECjCYAC0pyIbdti0Olw5ENQOvmzswVGEhGzI0l3mQz3E
Oj/XOZp3SChezMSTl4Ypn7RqPibsl+oHjwphvYahnML9mChxy/nIp6I9iTALnhIzBd2PMCdGmvCQ
ZTBHtrnqIyFEDBpbxb4TV3YElA2wPHEFuXBGS7skBIwDRUUVyF5SbsdZKrvnYPGqcyCr3AFz6w/r
wWM41j3JaR3+xuheWWEsS+TV16FNl50RNxY206V1NzkM669Ma1lvOC0Gh6cJPD/BNxgunioRdfnB
o+C4JZm0RfDVI5rHfD7nzrfnu/jb2PQE9R41nvHz7QR8ojqxflhfVpH28XwU2JECCmws+oKvw/ps
5v3Vca5ImtCH1HVCqZlKhz0sTD1sn7osDhwnzhMKxs7btiNW65h0v1LW+0gGato2GSsF1NXapzM1
jfm5DFF5DWeEWtuY2Xt8lMaXPfQk2D6SUlJR4W6XWmpucOwA6kwz7c1o+yUXgW3AFbMSWcEOrOwz
ZRajfW3kXDqfGRrEqzaVmrcSXs5yIEmQINTeQTdARUklDNhoHT9XTEH1ASkeiOTRgChCP9w+c8C5
r0SEJOuz7hUFHrvNtqFWmvGcVd2NwRyGtQMIoRq/CK5D1OGhI0IR2yTvCUq4nywTRcF3ODPAQBwl
/FNbR/Wj1wftd9vc6CFrDzO5j+PFvyucgct/XMUMV6lo3WvdeYv5Vbt53D27GBgPFMwdPf0SyubN
6+owvSgW3dXFZVB2DHJfI6mYG+E+d6wP0Xx4UnwH3u1JySNhyf1rwxYOih9h81yAH9q9JJokoTIx
HsNvz0u73dqlUL4JiiQ8iB2Cn70u85QEuxo5hNrNfAvl/sZSDTjiifI80EEtDTf9qIsXvbiTewwM
AZwbOBgMWdirAdKYhItRh5m5cZIjy2TJ4nBIExUek6kzt2XI4K8vQabnPyRdyL89JdEdVMgMgYIg
vfo4aDWt74jJqTZCb07+aNOl4732nOSJAwdCFsLlEayYD7p1449U+ef/M0K+XLtwQaKB14n4PaqU
7Ge3x1Cyh1TOyVl3WeN8OwPOXiF0GT2WWR5+YPZo3R8sV5voxTack0gpuQpdgpTXLtx6obuOP/x5
ch22Rjfpwy7L+ihBDYJ1eWPpAFDI11mnzzlgXvWGRicAjcVS1PkxrEFwBXW1aACChYddKi4NFHIT
+vDTXf4AnGqIWQeKVXOxnkrtLqDkuUPqN6T3fEXVDyydJaEbQ6cm4h7a4d4MID1h3HbTdB29jFC5
TebXKS80X3nznTIXkl9BNwyCxqEpiehi5IpWnZ6Ir8Xw/VLhgdQKOHtqcrijenTuMP+BjRkxsvyE
dRBHnAFuMp21jubmVCn0uodAceBeMiq88OT6YXJf0UmuT0G3IvoY1DqnBIZkIj3TBaPG3rgsKpNL
f8vifkJTsK5HNw8799H4QMhrYGlIAbwarpWuekOV2vDb4n8sYxE+N36pLzeT7LpvbwsCYBn+kwRk
9VcszNJ2Eyop1MLkiu9wAHoXbMGSJVwbpenwVk52mH6PTj00I8IvrZaXNsoqZ6/tfHvQhZC0DlRS
b6koSYbeWB6kbzZyjvhxUzj4e2iIif/k2dzE57ijWbuvayUvK9EW4R3qSqaCEa/4+MkQ01THuPKd
eZsN8QgNZtHDDnRKNe4HhhbcptHNBrutZCDn7yVJBvjEPL7zuG5jtdp3B5C3/xiC9WL9TL404/5d
tziY4G892z2qdt0/MEuUw6GlqUCFkVU07ggay/l7XBrDYFF39ndhu2R5Cqe5x7w9TjHBOZy3WNtC
G07PTFI8D/3dTV/FlZM9wMBUNRM4Bmos8wnV2opwsc0zgZ1DdcwmFopbS4bIxa1HSd6FHTlFy7zo
2h34PvV4s+TSLpHPGGzk7NXOU0Mm2bIJ/YGolbGHv3hwLXZwCGAEwu9s6KSvZIAI74LCV/FrmHSq
DxqMwNvcA9jfQlBX5KfMU8b6bZ5Uqg517jkXkpTQrIgCKs+eVSjVVDdGXr8tiPbEhVMgbSKgoyi8
eoEinLp6t4LRkQefqdsvNy6WhHVEPDwwDrqJM6HR7lLc2CufxgyvD+MHFYjNDHgwBhZ1c2AAw4od
yviNfCbIkdyqEda433ezJonG7+yOoW77lBb4sbd9MtApoHDX5CLcEoIXD+DcNhqdyWWrN4a/VVeb
9n3E+S0eWfm6YtvL1EP6CbDwHt1hedXQFtftWmAsIyWtLuyFoL3irwcaKD2koM+uvtJ5CvfA7+f3
pugd5M1j7FwLUpXkXe76a3zJ87CtAGYF899YdCb/5Cibnus4V+2FXS1e2Y1iQfZcxN58IxW7lkli
NKEh9Qm1JMh87mguLCtTBlEeZY5nRhy05FiP+6TN2i9MiGv1yLfZNBc8dAS1LTk4tDM7REwFPOb+
8qeg5OHOMHKot/j6BEkFghH2jouG/bzTJZaY7oZIIgrqpApJHynRtXf476ONZ/BWRYBzXUS2eXup
gEmD8GEadlI9ERSwBBlm7QxaKBLQWZi+rCgD1YktoZzfq1FhQhkgN5x0oMt0i5T9lkFJEE77Mqbo
d2Rsa+c1mrFWcryx7HtifBA8Oy1zgaeUT4i49CxhxBNgYD0qp0Ck2rHx+m5rIoc3ndUGbYEK5qOz
1Pk9e3sRHAtOkIt1Z5shDQHG+RAHoSE5hQO48PG+hlHziHHWPUpSbUBWto0eDkuGoP+VdWX6RpBq
052aMnKOth5JI3H7SF/KiHnj88y6s/jGJm/g3EVyzf/owiEQFS4oDz4LUr//nJBsXJTTu2RmzrjW
p95J6zu74srdzLr04RwrjPXbCNdzd1kMdGy2YHFYHZRxZkg7C/EN/ImFrOPxe+4cMh6YSkxs08hV
CdPHCQTefIHkA5A9g/b5D/ihQcvEXu+F7z/j94tUrvalD4oAPcFYmc+qSlr81IqdoSCjmAkk+5Zm
z3Wog+PIrYMzh2Anb6OXChApVgtzVzfsqp5cjQuK2QX+YRJR83Zv+wLuIAuQlfIXjC+plnZI1n1i
LejckJGMugugmT5lExl22y7Lys+xjgr/EBE7n5OuvoaPS+ONyR6fUh/iVrxBuFdWOc+IaFhwMNP1
kUMUXvwTExLAG0AiY//QMhRXG3Q13U+YdBmTp+RGOiwo5ViMTThoHFkVBPYVtHibcAGT8BxbFy2h
cIvuuaUqc080CuIzHIzHeriI7In80WZ9ml3UWWjQ0GLjpl7dK6ojgsdm3UXxS6bqSO9XUWjGwqP4
x0TU0t7x5P2hpLYXhKIokF3OYtAok3b/3cTPJFASq+hfetmZ5wieUbh1HIv8B3UavtGF4K8bHbsn
o8iU1R9vyFGwb6nsogPIliB5M9GQXTwQl9Vf/Es+/DnsrwIlXz70AAktk3kCu/3ZnY4G/sT8EdDM
un8Sz+/zU4TeiaEgBmaQ+V7zNiUh+pk1yFP8v2lPFuiOddk0XgFiRJDlsRPtV2j8WBWaYHkdAIFQ
acXZEv8gC1BB2BGAASGbNNkDIQsLr/TiIz7KHCVysJVzThJjjpb0mkR58W9QEo2ZBH82MpSJCg+T
wi1rE/M6RZGadPo663W6swvL4m1LKG2ydcd6ITIRo9mj4K4Z3sImStrN0I9NfmwmJwAJEc/pAys1
fnGhDeF6jdeKazzCBNzoZMUzYFGwck4hdvlFhW1S/uGAuftGGzIQT6qC9nEyg9Mf2wCX/pGYgltl
6LBoP/d1X55mjcJ/u1RqxdSXevoKWHb+hbqnrgiQoNJ6WHITJLtsaCPYxQb9+w4YYogdVQI7QGRP
hMPJ1dGSEkcQJGTzeXWZ/GNcxJEBK8TEOzpm5xtdNN1j1rqgHJMgMPVHuSQra6YQ6/orfT3oVEfR
Mm5RSKAdE4USJyL0zHKQayu7i62ysL2j1Jv5Pwon/Adjb4RYNQh1TOIoIuBQ1uhvU+z0/Zk8QVxz
C6yxhFE6H9hHNOb+G9j1iA2xxFcFlyYV8DYKhIIrLgx9YrrRjV9p1Cklrz5l8vKjWWftnGeiOO8H
WWNFYtIYfEhELHKbDwFRWzAMVkIYrNMOSABl1iEKJAsTEIAba3nk/cmCo41L2H0Fop23QRNPdgKB
nsGj04URt2iDACKsOzDQY1FH0y6mktbQi03pYHaYzc025Eb7QPfLIyghEaCOjYdb34Wdei8KP5kO
MA7IiUGBD5e7ndxIbwiXhUnKhWvuiLO8Aa1Q59KbLLMDpMkv1h1rBKN3sV3052TJdKKGQZC2Z4KF
+yBSwrzD0h3JnaQN+GF0yzK5Q0zMsQ5pzUXIT2zVJqGdiYlYHsYXkFZkU9CTOtjWXNFd9GClvnNp
hm+0xVHZo+c2/QOvabZel3IKfhZOSddOSsew3pXF4n4PBBN122Tt1Ptgy4auHC8/yaScpNkW/3S9
sOCnHdjDcJTvNMcpOQqF7/QkjLjxw1y6Y3Q/VJYLGmyG957ZPn5gUl3m3HlZxZy8sfauES3hUHBT
poNeQaPdlzbPH2fPRum2bzVZe05hmuzCxVM+1rStREF6Ko7uZ8asWLX90f9XQN84emop0evDkDww
BXHkBSLmzGEhkuyJy8y1GxbZ0tvbNUeDmbXA5gRKGB6nvne+sPOL31HVE6+JU7k/EgdU/e2E0/5q
RsLTECElDOLpZIuigTqbek8h+ZUQhgLhIMWEr0czLBamFNvBG9GhJ97AWjfxR5JbW6a3dxNhbmLL
Sw0FauxW5HwbxcO77NJ1Cc22C6D27DzrlIeWQZ6/rbvcD57ZopdmPxPldFvBTzrZryuob9SqTt3d
UzSQ+reZSDR85YFpSD5kekkX5SfjhyxbSjG3IFYKy3eMatSbeCn2TYQofQf9AKf4gMv3byCm6L2k
rCWdec66X9AlUYuI2S7mvrOt6D99Nn57pSsTMjJ0WJzAcB8/ifQA0CTRMj66XYZqnaxmFDugtT5r
sqDiLdYLyBE5p33IpmoaL2Edze6uFD4LkpIc56clYNh9GopxHs92yKMXkAbMDQKmFjE/uiFxOOcz
J28JnM6GgAq6/CZOyFDEEZpFp6gPFVIegevyTFQ4YmQgZIKoPyIkP3x6COcXGuMELpfV+n4ObZo+
+5NCU83c7guhD4KfMMRWuWfylLFkT6ugGT7DNonXM92ameCLtjFo9ShZ3ZPmk2b+TRqge6MmhdUL
SRzL42IUbUqG4eyMxy2tDx2Jme0Dq67oCok35KGTmHZALrRwp1dya6prDZrNOyb6fz77HEXgSVtg
+CMZWft4TQJ9zAOwHj9R6YtHO1MU7jwiMcxWaMhdVF8LsI0tApCMsJLZdqrSmw7iQHnEJzhhhAwd
T3B5BV5FDoG/Pk/CV0x/Szs81/DbmBiPIR6uj9AlF+C7BlEhrzGcWWBisUqN1z1FWYCmese/1iwO
13XpMbpg5umzDOVCtDCQooro4xXOAA92PjHb9xDXvIJUsO3BzjZ6prAM2v24zs21Gyp32oVegHe9
XSlIvmiLsvTI1mBiFF6K4RL7UPN2FBt+vK9GObw3i6E96DLXQh1a8vDUKmbOe6GF/INJ2HA4Gq6P
Tdc04rOYRHQFPVl8RS0hFxsiWgx5eVr236126aj7lrgFonBRzGxCFmR0ON4YPiHmTEjLU+0Q7Uc9
NC2mx7Y8+4hszGlp2zk4Mp4hOYgSksXtXKK0PpLY0P5YyfB0vlx3IWvdgYpX0c8k04n00vkpxuSL
wMLpy/bbcZDpbmOwB9SwskVKSAifw+gj07X/E5btWp5HAgXuBwAr80Yky/gPqkUhd2vgY5ddJY7u
EzkUVu6ZnrX1ZbLrzboAgAnZKilwMes9jOxo3cLht/LS8FfW9Vi9I2esVux1xD9nU4NXApdqlZ2z
xnOecbdrTGkRkos78hkS90p9niCFXkRvw2NLiFZ6JqS32tUmQa6xhXyU1Kc4Bkhytf4ChgYeAUK2
gIH2lo6mzq5sbpfnJOchPWHnXLibZUbipw65QpH0wdE5UNkjj1uV7cNXbHHEdtapyfw99iNsBAhV
rQWNEZDEBFmNziUfmJ9DRPdNlu/VWEnSM+AULfOthcBfAqZEr1/xZGx4dtxqyH+XZYlF0am1IHwF
HD9avg3140plz9+Ds3dgw1pqb1dg6PD3xESRvyfbgIa2pp1bAUFgDyQ5iv/wDmMVkn0AEeOeaj/+
a5CRjsiPexZBbUC7sAlp+5nj6Cr9TP2GkeajZA2TvJIXh88SSGOMcZOXBCHMdamGzv9LFbIWh4kL
6m9LFs6PbiRE+xxHPTQry4JmRdgg2JrwBDbxBXuFvpBKkCaXrh+81zGWNa8l2wrvUOGnsheyI+Z/
pDK7vxumQNXthamiPeYbyRJ0jLp1p10I3WgJneEBXJt13sWEFSpZcqYMzBtLn0Y5zZFsMR0rzVsN
YMa9T1Jm2X+6kriA44Ikkc8UjFXwxQOI+WI7QHpKThlfvvil5eh65yVHzcd8q5ud6qSU75aYV0Xw
jya6R8A/8xVdklmSJLtzvGBEHxkwhfvjhAUFeMS7R1hCMmj3DAELQ7GDlDc5eQsP5SXB7YqlQyAe
5UQS0OiT0A06RZIrcuutTBjlmp2YocWCToFzwibOd0KuMeNzCblJ5sj7DjAzvNGYomefxsDX92A3
pHzxvJ69M3aXKT+4Ez/xA+poxFl2CPVZOo70z6sKK2ZygcSqNUHq8ullnLA/pL2qHnhOExLOJqb0
QI9LADRqrOU+h44V8JGyTJ4vboYIjxlxGKn3Go8DoLhKK58FcWu+3LwT3z3amfhtwJ0IGJ8F4SW2
gyFtVxbqhXPeIeFssYxaYRM0d1MXEMTZrzVafQg28WlgSUWuvTf6VwM2eD5SYtJsd04UMV3E11Lv
wmgOwgMSA1V9+gWrj3NmKcnf4gyEycaMaSbviZpABA1XWuaoC4paZq+MZEOa95JBgTyOPRRvRrv1
DUwRh/BZQacrdje7NXXoWTeqJ9X0FYFVUD+scKryA5O05FfTAinFs4gc7VCPZGRua8+ykKJFIsdv
Vt385azT/JUpK51TF3YquGemhpcPKWW500BK/jSmC5AzysKH5zp4nrOp8XZbtIWSQdOKVqHcLJOL
Z74wZrb7muCbmFyroGtOo0OO5T7UEZmuLhAW59zKSZsLN5M3nSKf7usFJ8108xbWtLpjCpM9j1nW
b1acBoSSBS5xO5GbhD8pHjhRhoZK7CgWBhabBEED0tqKOKNjHQfEzGPwBHUqxtA+ob2OqnfF2O4W
IWzElV9g8TkZkYvsyiSGsOn7MHrjqluqHzFG9QXCQJdPzoscGmQuuQGygssXvcYHwF4JShDnDop7
izxA7rUphvyakOmMCNcJsvK6dDZofqyS3L5vfiidfHeh6JX33QzsTk+40dP40PqD/zBG9C9YvrPU
2U4lUIsL980KfZISkH/Tk43zUsCqYjyzdv06vtrWbUvU3wbiwMXAJ5MHEzICu7CZMMt3Jsrp60Yy
BTVj14m5Y5K4OzANWcDIxqvT7IyLWjkQgDuFCnRMJ/fqaFdG25n0we5OVhPJijEjOAbIeZA2lvAz
zk4wFpDnsq1X6ujhtnVBtVTkNWRJA9Brg7BXXQuRpGSIQ7RB9k56OD0xYigAr7fupZ1WVRznqC6C
Pek3vDxyAPICOZEH4ZU5cwRbaIk528GXOHY7p2jW0LrGAbdYO6bJbywsU/zcaW7eu3JeJZ+P5O/G
j4U0y/BGFp4uniX6nJs6x3gJVQM5ObiXWWaeG7hXoPgg8+GtL5ZcQrTClHxQcyxoFyDXd8j68iQ5
tjID1r/xZj4nLBQ5FNV1V8++FgSEq6D5pNGdn13pNx4g2hwfAgMyeXFZJDk08U6AMF6V4pX07ZWs
LlsB7thjXayjneBYxVGTd+3RyL5X70Gc01WyjFwP2LBxOfQwf0Zk32xq2D5Ztvi5Euqd4xU1OM5h
yfuklSEOEdLWz2FS4k8GTg5dEUclHNKYcREyC9f9zBi8EkmJYpBocrcLf855SWo1pQjJ8HSZBE0m
HUE8sE24Lp9QAZHk5XuN/9gvMiRRDdo49WI7KM6xTZ9A8MF2ruE9iDLO3f2CrOkWeiJD97gCaH1j
0cwepUFTXR4lIw1kYOn/kchA+3CFGC3cSzCLuIA+LwkR0DWVDAvCkYTSUc/BT1Qo0ErYmOExXCLm
8pBW+7C6xrUODz5DCmJd+krOO0pHwclKFh3KclnMLN2MQejF+dPBZccdwfCZ6znZQtVI/+aj2xO4
2E6gpePV/2NyUvjSKsl/0QOBtUCD+Ad6LNkOHh7xs18zKtsQQF44vziHkfInAw/hniKR6M/K8RSS
sgr64F3bBvDoAt/0zSmfUcUiggNU/pDRbv+smVUVO6VV8eZ2weNs5rh61MUs7pQy5bxddOiTEbMo
MI7x4rj+qZdzAOqDdSAzcbAPOUcEWs1X+vRRHtitrqQZrIYyp6qWgkq0HqivoPyttsF+WdM/QilC
AAjBvimfVSem/N6ItfztrW3g7esaa4PhN3Noe7b07+uvckFDeKxXv5u3qFOJ3k4NPeHFY/Q3bBvl
Fd3GKWWL5KGp3U89lfaz93rVH+rIevFeF57jX9s0Tr54Jqb+CMc0TD+nCiD3VjkDA3KlFnlfL/QU
uwi9HzHRc5cS89QnYuGGTcRbHFnC6bp4XKcP3VsQnDYO3buWhJN6B6iEZFAGX/68a70g+2gWF+eV
X4LJwGrEfjHezTF6u607D0N9j7ekpaJtGlQ7i7e4V3cJCavucJ4Cx4hS46J2K2pqvzcX55/7MmHB
yq8EpHXNT8bmI1xonWGVWngS56R6ofNNv8DvMVzDisVMy6gkDbZh6jp4EdMatW+9G4gZQGTXSjhy
W521zni3Nsp024W+J3+dwl5ziM0qjHcxEjOMhBNjPrBmeFJmZMa6T6qAQ924eOMGx/Az3jQmmFIY
sIKC4gGfvCE9Nu2A+7Wr6i6GmQ6bqWON0acFs7Oiw7/Td5bhZJNLg9DXOpGHPBwbHk1FNfhe6x4z
Ak3seo/rOGMh2zvY7fWT6PLeO9B5de3H0rgryV2+343xocyTAR+5zPAoDxKP80vdBYYPFrIc0AlE
xga3JcvseLnoFRnjYSYup77vo0bKuyIfOR+vXhq0JKug1I4mcHaccwHcgy40R9byxvxiDzWHXwkb
0uJDZzVaZiJQYCVsvYFQ212hu7W5cxnWoyarmeCCCYuSEVxUr3DH/8fReTVHaoRR9BdR1UADzevk
0WiU475QklZLDk1q4Nf74DeX7bWlGej+wr3njozQi6Nd8cefkwK/E4g1VhUIdZvBs26ygTn1cRFl
kj7oAq3mhoZf8y+VxiRA7GLyAtC8j+1tb0/F9JnFtUMAmzVLYhpEUW3DRnYXsmjk8izgzLk3zVgA
h7LseQzOA43wtEkpQYkPJY+CGUPlz5S7UoNhOhrWBz/0PwZvQB7YiMwoIlFScUlXUIBisEF0UtBD
b1pWqsM2GlxnoT8Gqb2zIXxCQvCFqXZ9jYZ4FzrWUDyJjMy/dqN9wnOv7czFhdyrB9h0Zf3gD0+Z
43bVlUJq7t48Q/fLbDOP451nTbgGXYS4sEv8uv/pPXdJ7nDNO7eVPbQvyLxFeXK1Ax3MxwwiGBjU
xNnMLpVgUTnMgmq7EmyCUt3fZtMAB7kw0YTWRI8rEawGFPVZZahjsQHl6jvn/TJ7wKJ+QSQLJeem
TwCJIUUVIQR0vhgZHF0doupOQfH6pzlcOtZtJGYWWxRbhKGCasaNFFIGEiAbAO1j1W5Mc51qhza9
0sCkidqd0A7mhK6E57yXg/qwGdu+1yh/0bwgwrkmRZYud9Y4ivIPiJE2fagwXELaAROzIAdvizB4
HujT9A7WgvmqO4uSvfaoTE7o4aMPtMHNGVoZqnt0cYKXnnbqdiw1KsZ+LdSIdWTi9MLCQQcXgLr4
CgTiS3tr9GRPpwFdgbPXpd37DwkPL4awAsLHnTWQ6bCbuPa+VYuc/uj43pDggGS4uGlt5Wc7u2qK
8IYnmnQKCH9rPoNpPtmMFO3O8+kFIIl0883E9y22xmOwfKvRFaDagD3bX9qmiZfh5A2LXf5dPDVb
N/wfgvI5tfX0QPLrJG4tR3jvVIayLEhvnjJwm9AZ0JZsm6xT9vtUymnOj3wXecwiGvugx2SRiNM/
TeIO0aFwg+wtZZVKzFrOy4dtbwWoP7OwDBPW32HVv0ZZHLdY7J0WEyUovMI+eFRoxZX1cxT94eVd
XGC4LPTRLugkFjs6zNW335eGuGT8TW1QggFwsuyrzwF2rmclHVDmOc7KOsm9wNk5qmCwNxRRh4Zy
SFOpnw1/WZxzj1OYM5TJs3ypl366ScIMBIPmbiHdJquxKDc+zHggwd76qOWZ/0UbJrv3EmPpDU+Y
QUU/KpxZTuPTCJKoLqH8xkCIv/FhefIUqIyM+gSyffNesDlpSJziW8fMP9sIzTSIwYODSvzdIy7+
DikDUYGwrjpzIGnM6RFZRM3EKCQoe0ZUSr6BiPSJbCtGy31Foy/ro0F4ZJ/zlQBEOUWG0ZPv4ecZ
TD8WpwL4ebLPPLvB94k47mKSJg6JUsJlsXdtnH+ULlZ0Fs2Ex6hbsvybl7z9Y7C5Q5P1hfvB/ohc
uhkqYnhMfIfQZrZozUcVRDYRtmMXvy26HB7ATDG5rnE7IG8jWBqHRy3H6puqLDS/ueVyvzQesZi7
eGjT6QZzSflUhYP6l4AfMWSyO0YhhlWQsbKkr/It0vBpeQsm6Zy7Ga/k1nLZWm57JrINKxyuoiML
1QgpcDVASUkrTz7Xqp1z3FYQqVq7WCumxi5dFhdrpDqa82xiXEjM6Fn1I7KashnL8pD2k9/uDJUZ
UZAQ2UkURmhM3u/UsDZOwrhGItOmzC7BUyJmpDazWxJKBucwEFNu7XPP865Obg1oPhY3u+d6YRM/
ho4DS74NPBb39eTrYJtanE4HUlQmdYymYGWDA9fO+vcoX2lDRaviFt2OwIjZxab7yu0U7JoCIITh
lzSEEf9Bx9zUccuXCmEO7zmFnNwYjCpQY7FHO92TGULkABu09otzHbES/1tSUOHb1kgr35YzsxyI
CGThlFDd4mfbcXFW8czPb2z2qKBhANKNM4fo4JOmdo2ENzDWb5fp9CLLOsxv6iVukpPlx9W1ygnO
xvSnx9HZTOnikt0tmersRgxlnxMOufgm9SHyvVE5ZJdBtFW2WmjD+mpIjhA/s+eQPIVPNwK5Yznt
B48NXO4Yk4LeMj/2wBv5Wfzm2phrjrp0UFqeAXuX0+eINwD56uSFxXFgcvYEIVD9HZHxocMfS1t+
mqgfpisxP0R5oo8F2AyLvyYErMeEv1GJ07BptKsfXBbqSlQuAgYXl8dzYBzyh9FMSHGvLIZe+mwv
YmG/CYBluKtsryc3RrSl/eAtU+oePW6jECm4JfO2OQxjXhiNCJ3UhAF4GAJCKvjKU2K+hFR+AUgy
O5DjBiJ0btGssMJnXaiF+osrSkl+CPKfT+hxxoC4Y6S5mzLtGD/gZzTgcEQ3Y5dO7Q6QfTX7UKQk
3RKOuxK3C5XndBs2JHMfpBHqBrJE9D0GIDV3Q2G7zQd15JiRac9Z8eUAyXgDYzIQCxJXv0E7mmMl
J/cNS0bwm3AjE3Vh0xHgESeZi6DzuxBtgdk5GhYexpSp/kd/Pc6nSWTg+hoCQN7QZHPoY6jjNtaR
YBMSaIcpTWJ8L7qACV7+oEpZvrBlun/AGvPLOIq1DhM8LHWHAAnRGqWD6S4lzGU5LQMlwxY/Cdal
kFLwg4hoe+GTD8PpRBLHsDoFac7vmRtn/gPqqUogc6Hi0lcvdfzlFlqhNe9wCwb4yYlQgf1nr9yt
tqJL4t0OAAO26KrKb934pjs3AJpgGwRuVlwieFYWQGZiUZ48wZ/KNhGqTIbBaO05PkFG2FcArjm2
wrENnpamJ2UDmX5KgvWAr423gUTklCv01W2E9RcjvO2eAvhk4nFK+ojbGzUBoSn40upd65Zldreq
2195S8iT6bJi3oLByRxWsXN+cmydg6zOI+K5fvCyIP7sI0eeBmJRWJBmcrr1w6yT54xQTphs1PzQ
7LEcka6Shqzt6zeryEoasZSumSxbDPF7dywJ25HD6PRw1xLT/Jlapw12rrb75cjiNp9vFHMtdu8Q
l6u/6IhDPoiM97v+LH1Agkd8Ba45rOFA85uXW2O/zfKV/QncgjQR1lo6Cp/cjPecylX6eMaw9wNZ
UmAM2rwhrXaToVXZiNoiOzeOKadu/LDsNCBeNOfRYb3OgcEUJGk5sl/Vra7tvFSsyxK2oHNXbV2C
1p3tQkDn+FxQyScHOFriqY5Bb27E+i0z2Cz79Ii9Jw8ZcdScqEXcG5REphS3QqjyROwkWRW0SIs+
Ae5BKJBR2n9mc4CZIeSkPY2oXPl9kZ89AKTxo2/YYynemdjXlDxRSx4g66X5yv6C5Ioo8SzYl6MH
qUtx5L4aZ0Z0N0ibfenkuy2kxt6a98JxtfuQzOPCbYOTHzEQ+umXPnFmnIhLqq+j4HoOncaEh0Ta
TKZYyFYLSt9CkneL5qN9op9oMfHiI/pVpXb1hYwBQ1bBlA63vPdlgC5XNC8IMwj+Rs9B/9JauYkA
Es5Dsh9qz7vP2BMu8DMxjKatXr5r3veY7mqAa8xY3rNxbbLoA4QC0zaCmoDzlaiC4ITnhh04IBmY
e5r2D8mVGzrZ0eXUqc4dXdi4byEtV8OB5Unq7PlebczuiVHslorBXfaa+U7Y7dqaTYt/RNXRcz6K
FCSl/eTkGV2ebj3LOva1O7dHz+n4FJyUXQKPYow+JLNm8TpIzxQ0WxZKhEYwc9qJNI2C3wm+S0QK
FKkdCM004LwKDjYaKzN1vGJMVosnhIvzfJc12Kt4lsHY1sPYcJmSlHBlGTowEB043Y4AErwvlhwO
Qlj66v6oK5DzZySTKKzSHKLC1sOp8bIawRLuZ0tjk6jG7ppZFLhkO87sdqzJ6ZkNxz1VY184iP0I
OYhxCqFn6G+MxYWxwwTD0UneWhXf+OTfAqvvVHzPVB0GkMGnY/aBksv0OmY9mSmUDQl4uphUyg+V
i+IaxnAMSGTGOYNhGyl478otw1KO88jS6lsiKIGIp9Hw7jrm5YwYqmR4XOKOhBMmD+qG5A3SF5s8
ii92bqnwTYthOBVkgOQbX41II0gCm1GTMZZftQGmXaSojjA7HXPL9jUJnoAfQfBlSq/uSlsQVFXj
TftdSLnsdwgojdyK1aZw8stkgmnkhXThFtJVg67KlacmmaG4Dh5pAxRAlVIH6pfB3DekIu0LGvRg
HwPicG87FbZ63xJkIjfjAI7gkGcOFddInlp2nsCi/ep4QmGHHRHQJrmA/9qF/LhT4gdgvSG2kKhy
YvmULmc9GoCEaUbBzpssCVYHk9XGx57NDSvdQHNF3zXoSQKXb6NrxlOed92fLpt6D0UTec9ryjc4
B+7tdujS5hbvrFbjySeNr7vJhVPY6Hi4Tj9s3eA+KA3MISRZuuSrMc7EZlPjWdwidAfg2NLGfOmg
yUcUB7OeR4SZ4F0+I1HUR3BipXiTiMHzJ/gdUXs3AcJaOPepLcwEc9Ffg1LTCJudw+qZ2eICaQG9
Gp7hjWbQlj37ZYD6ICBXW7G4T6iIM2p3fEp53Pl3eCbIAWIDsDJaFsKF5m3tdGwZ8nzsVt9KmZNp
l+YMFO3Q8x/nlNyBU5AozqyNXzA7J8muJ+oGlS7HP5vxYmY1G+1loSraKJ5KGWUHJyHkEj7LAG74
KS+FHa4AFqubnkIk+sgstNeU/SYnwnKODzQYhdS7Za7DP55V5MlO29bSvTYkt+W7AkXyHZaz6Tm1
osxs8Lsy6Jno4tW2g1x8rRhIPpUthTK7yc7cuMpFpelh3H+KrTilmzGEtB8IzczOAaLp+dhAqpWf
Ft16RkYL6p9sO1pZDN5vSQu4lN3YLZ+LNAhxt7zcBSBd4ZgG9Swcsu8+Hco1/yo0vr5zGW9xHzIA
RcOuvLyIWJciKZ37TRk16FlEkMJjkwkj4rshQF5yUVDk2AiWEfrIHXedJw9kdFuKNAviyes7DsBI
IuqMPfaPGOkBa21bjiVJvngQQ5YBTAUNdEf/Vg/OxmHhCLkdHVta/CgXFRqnJecyOnyytgCo5UQ3
IkmkDkisW0tPznwdqthr/jIMnJjeRLbwMa/XTmofK/BHqPQKDO0Y5CE/L6rfI7/P46/aVqGzl1My
xRcH1MpAsqU9JdHyMXFd/U1Qw02UUZ0oHgl3wY+wa1CITBS7XWHfZWm4eqdoft/aEp/eE3tHV340
bm8B8XDkaKe3tVhabz9N4Fz2yIXz4VfSQ8iIpWoCG6MduXy9O/a2XomWsY7g2FLpuMm9Ih7dRtGU
Zi1mu2Ie2zvcnGO+5xwsqnsAURItIYi7+Db1kG48tDYN9nc0dXCf9nYnp4jlMbLOBK88Sxr/x6Oc
cFbpb1R8uNxseDwGplg3oYC5/DFjzUMCX3aNSNm71eyKjGG11+wcTNvhniIf9g3/RXDDX+E0LH78
IrE3sFRkxZIGx5rV8vjdSWW3OHOTxjqYuvXto9I9NfMCFjCBRBSQsbHrUISFhF+pyAhM0yUl1tax
yFBhz50E9S0q8DAmXC1dJAsXVC1jfO7s1hNwu7Rv5u+a2ODgOEqfFSlEXpzJn3lG3Yzw0kni3Sjr
ZkZcacLydsq1U5ObntBBjxEMkG/beHBsDKOoHuEDl0B0D/OD2wHPns0qK0wE1N2qGbGfdikoy2Bs
gLoAZlaNc1yypZ3uYNAGkokbhBwEP2IKXydGHsW+K8M5OA54bLpDgzY7m7al15ck3kO6Ec9kB5Gs
yXDKac/CbTpyhVOZF5x5WHpcACZ1NDJ4BjVpBSSHT/RmmCkWJwUkiBgITX5IfQMNFx7DAaqgrvJT
CeRB1hgwOAxJTxsDm7eW6KBMbGZ2481n3ve9/+JrhLLkLbU+sUQmIPVyW2cmcTus5HS07I+ZhIXN
LsiwlvA32VZ8V8OcV1vcdp3ZTHEk5GeukjZLLrw3gYstOkeXX+MlAJm/IS6EU5qRsCDDLxZtBLXM
BxG3UZn2oWC2krwG1mETgCd4RXgL6JgbfpmWi/tjYvbh3rKvyMWvX6GsR4o7WeCLEUtLRZhEzjQU
ajFp5r5ANg+2MZAnt4kHF4nhzErhpvSZtJ6MVOnqdhQupzpRIWReYZ5Bg9cz8996SDn+FNRx41/0
DYz9iDBy1EAaioaSIiG0dFx5xlhPPSEYdFXS8NBLW/u+j/+bvfo1AD0uH5QLQWeAqQvQCSdonQxP
A+WXDm+YZneA4ra4PlPwOxV23yK9CyAGmewOOGFt1KEGsqb1Ht+vU4JYrEQg1BZsPj7pmewDg3pd
Zct4yKssKD4j6oDxonjy+qOpWrIpyjhMDWv0qgtP42T35tgImwQ+q5PgihhbYHQ19jyTrrRSRs+M
+/sRGXCCjrPtSgc8mFGKRPUY2te+HPzpXNBboQblQyp3JXo1FsmoFRiYZUX6hFJWM+f3xpxkI03b
sJ3xQTS7qqLm31km7CmNmF/QrSUV6XQop51N5859cmJg482ngM2f2LHSEi8OD1B4EoQqf3PKM2Qs
M1/e1m5PiK3TLu+6EM6wF2VeGWzhHe4tiVmEmZIXoSLAbcBctJmS8UxEVPTb1S5xyo0Xqe4XeYjn
fdHa2A1fCQq4rY+MxTsRrqzNI+o5Ym+GyYWuUGddGRyY68FAznVnbWui1Vj3uaM1sszjROp2DZ4+
g9FkUfI7V6a+oA3JAOrlC12UTdVOQVR4EyaP2MHMpkCSYhjXeXrpurYOL0AXxho3c4GOLSbE3tmz
mqJUC+KYyJIgS3mwAqvOUG/Wk7dwKEJuRMqrkg+rr9PlVIJs7Hi27Sq6cAogk+pH1f8kbB1fRCEm
Vr44zlDK2zX1cCWRfzCbok5gKE7DtlG5qr3NhF0OqMTs8w5YIE+JVwr98I8NJMB7mF0KkT3VjY8A
hQYluSFdJhjvkYpn6bkLvV5cgqmYvT3JEMlrN0qlUP/SA17hl+u3TCGu/PKrmKlc5YHT2kUee4FD
k9vWn1h5xW+Po7zi27C718FaZixVZP6VW4PS6xtYDBZ/cnhZITTRmr85+kI/YUkunfNCcttPEftN
DcoJwjh6vmZJSQyMjcOaLzOXDvrmbz+iAYNGGobLI7lZyX0N8Wk+RmXp6S0b3jW8phZBvQ9IcyZk
pg2qEyrjRO7spg41M1BEjo+9w67p0LfEUt0vPZP9Z7ZVpHDw+SQ1xy3xSBsWBt6RFglaXtLlbyAU
3H9enWYnJNVg7jFupS9SD7G+yXwX9AU5O3DRfWWJuzkecf4SLVo+jUKO9aH0Z1uRsBRKovRA3eqN
9NPuWVdTznCaw+iQIW6ujiqt43slWW2fRpdpF7E7RYgtdSQqcm912gceJZNIbNyAAfR9UpXGBzU+
SMwNXa8YyMSZtfXtFAsCGQAyODNjmc6BZeP0HkwgaROqGHMPGdD6Di4vcTuWH+A4tREPEVKLNYYY
itC3jlUbkYqRoxTImT7LlqieNmUPTbCo9VCrCSghXJvM3SBKi1Fl4nRaT2tMbQft8xp/RTFGtl0Q
Wd4TuiOg9UNl4kddiuyvtDJxWzEmZxD3P6TLCj1k+/myrAci3ntEieXcw2DvM0Zp4HirWw9MBfqw
vhOrTnqKQjKQwJnlK7Swv8AaCJCbdQu3jZ+X5se2qYEDkgygbAR1eh6JIljnTLj/kAKOkmwuayn7
nfAbPV/QtsfNLeI0LBFTlnxS9c0+IV5N/DLg9fBujJeQeIWzIX+vrL75zgiP/5tB2bRv1iTnF6tF
crlly1jdaH6ldJdgJWdcY5O38VLbXfgWc44+eVPeFOi/OHwFGvxWvJQgdZszaTzjgb0fn7KKAoII
3cYz2wDxeUdxAzh2Av4cfTO2cpFzQCkrjsLLXOcktEp/FiGWv4rlEomLw5IdQwi2uPKsQqgTpd7M
mjLktyehWsRYVXl1QppcYYJdifiDaK/Y6257QIKS7ThPCnOT2oPcKXNmZiQwLTdmGAP4Wwjtr0it
+vjMN+gCbbbRPu8q4eUsOpqQjm6y8ghId1909qXHw5huBnfCV8XNW93NbWpG7AnGhkrk2NXOXaDr
3C5Lq98GlQ8f+BzB6YSWyvN9EFNHbofeXjvENG7+aIZBME9ShmyflTV2f9tFYLwPe0MYEmKRzFeX
wqn88RvnHeNZ4MP+d2xmXsrBkXrasNwTv8Sezr9sWqvhVi8RcsyNX0Xxj42EJ4dTt3TuSaUkfW9q
gDucpqjhnQMyclVdB6286tDR1rlbN9Be+yzLiEU4sXbhAXngQMYHUa7rS9v2LyaGwrJnjbqiBBFR
EJBE3U6CGvwXut2sSlwcRwjdtqaXGCbiJHE+fdbB3m1HGtj0UuGeBmrjJiWxvYiWMDtbI1gfN7Ls
sxrCgjiXvKUs9vvIqy7IysgIBThR/2TWwjQ6pbB/VrXMP3CSxd8RHDyzr2bubtQcIZ1pPwY421PZ
3kcNVeI2Tkao6XXfxp+gtbEfgW3yWc3VkWYYFLPEQ/ToAfZB1zjsvMAlC4ugqqLc5hKXPwH3wRpK
KC35hPiHhaOfEsQ8Ec+tHkrbd/8CDBgBncvW/SoS9CQn7BZ0xG6N2IewrznY+8QZVfcutpGc+zsV
+Z0tMOrdmbT1Vgoq/ANMVAp3+a7w1HKGuj6BKCwnkImiDBt3l042fpfG5J2kmtcDaEz0hf1Jj/UE
2Ayahn20QxSC/FQl4UU9KJJdgq1YbHB3qOHRtLQ8G9ViVb2pOy87VQNdwmXWiQYQ3jIB2Cw0QN4+
sYYsOHB2z2daCokYmChX37ozEhtGcBIRTc8eg6k7vjMWTcR92bBH+IetBp/2fggaYKOHETF1Gl9Z
/hEifWTR4Hb9PgvwlNJ/OKOX8Tnn8bM1CS8FxhRGQ3tbDZ77yiEeBHsvSbJuOwdF/NnhmOj+LjP+
arlnltvbW9/g3SawW7rll04K/zL02AewlyAlKAmBQmO8y2c56CtCvLk7DGauERQiibGmnUclFvG0
OxYuSB0xuntix4sjwoOVqzf5XDghjIbAad99OK/1ERduU9/NOEMtbJMRvOctCK4qeSD5K3WYfC8M
bVDdzIiHWZxCdcBfTiIO1DG/2OaWXMzFcDCmp4UDGp0XsYExHmRERmf0Iz3NpAzGNWjADzk0sLwV
28UT02uyhK3E7duV7QFZkV3ubRSJT16MyWwXlOQHMU6xiteMhADnGjU+xSsDCeSmTPZb+cpUbvgN
eYGplZU3Egk4+VzLeH98wTaQ4NotT816/Ae1Lo9+443BqbEZLbPVAmFzYrnjxH+J90IMCa5Q+oe6
SRB6Bxh8kxMJOrPL4ly2orp4ydAPf7ngnfQKFILPK8Owt0J0avnsrPX6E0qIOHqGMrVuFOdFAico
Zh7rw+oYTw5mAfXFHRcr5yS9GNElVezwHszJnB7jGNP/RncTpjI6ciTr9PKCwUpi07z4lIyQafxC
ldtMUfNuKxRK9pNHU89uoSRKPbtPFAZVbgAQUvkC2ZmiCOoj8AalPAWYqJkfqHoccgEUVKgrcEfv
twPQMd8yxlDdy2gLQt+YiWsERIEVnMscSNKjSSl9PxocE/7JjRkOIaGqDNbzZBk3c+xZw3uSeKq+
qQ2C2i2T1UYQb6Xb8N6tp07sGVQK7gbiKet/js1K8IB8zYNxmlQJI1AXjucz+vaxOI+JYWTGPCZE
+hQj7ZSPLgLUzwE/mHttSS3uD3ZEgQFDwcHuM+d8XYeR5PaVFtFORm8x9yUkaLctopMfJiT4vkkJ
kLeIAScbWDxRBshSrahJXppSzV/UFfP4qEMCnIkoMrZ3RAHnYBmyGqnKDVrzqrnGcdVlF9Iaguyu
qVn+7EIAhqys8XpUDHeAdrsYNrEBAuB3XOiqDMAVHCb0WI0OiQrArdbd1ihf+vZxKr0oexnyMUXf
z9fCoTVnLOO5ZsLIekh9O2jbFzoNQ/RobMclGyhr6Qmi0DLq/fcGg8oExGLAs84/UW743qtw7v5m
IW30CSPU4J1G5dnpO1eebT0wMTfRk4wz3Z0oY0gWNFPg4hl3ba6U0utk9TChzU72687HPgkPz9ve
T1Fu0VOzzmbXJMggiSR286j0KE4pczpiZiFdWC2iI3lgNm2osB3CjNRNE2O42fte2pU/AAngWkxJ
kH5oaeLzJLGxMFByyMVCNDK+Oj6TDkRz2kxne8zwhMnY+D8ReevdtmUwTfpQbnGJBuHo3DEKJ4ok
z3hWd+sN5q9TV/89dEALMfCGE8UCsAZLg0wI+GbV2e1pGcWw0qo0hioRIvdkZTPnDVABBYq0rdRy
EwVYmZh5TTAj9aiEBhBoyOPpmAvF27xHoNIWavpjVWnxOCdhkmCcSjwUm0ixITfDxHufGu5HLJFt
/CoSmC9M5411tTA54FTqeKG2CPKo5hGtyXGN4E3f0Fv3/1LToEaykOCzUW5Sjz8CIYOBupWCLKcA
/IvxGguyh5o4YoeM12/nRQNWSOTfSJMrs6j33M+zeqeR23+g62e5l/qTIWcWn+EnmhqHwCCyVM6+
R3zdfmQw/tYv646nc8r5ruUhvcI0ZLBZ5LUa3sGKFl/L4nQrUs1E1jYJBvcRVJB5Mk7Uf5JZWf1z
Opl/R+TN3jiOGYA4NgjzNxOXOTY3pEVfDEdRXrWzbpt9C4fB2odlkX2EQwUCz0b//JniU3u20MYn
yJuRn+wMlsW7MiEwaxO2NforIG7tT5dTrbBnd/JHrLTuWyhc51+epv+nNQ1DsF1U2aLOHnwtIF/a
OdGAqI/Z3sWVvfNth3NxQnqa79gilxeFMhPyETHHeoOCEaayAVdacehp/Iuz1KQXYY9kkZFFnGuk
orA4KpWPSciRGeftks3YKHSCeG2jOkFHQLdnFTj6ZP2vlU3nb0nTbH+ps+p075gqSClgKqidWeUE
lx7RocBJJdmEq7rhd9WE26S0FUFY3Phu0WMs4rwaCItCuKoEGhX0ilk0HjkMyl8zavltGc7bFQhe
WjdD4+ufgBVfiIavrEh+DRnI72ML8tV+WKS+611bPXPnxP6JJD7iG2Z0s8AwKj6nzcC5SvdmpUF7
bhmBgvcb4+K51R2hlA73NYm+NUvbvc3K5Z/sBuvFoAg+Lbpx7mEqr3QdsEwdO7M8QXDC1b41YeaU
xzSKMaHNSaEubbGErxUUjGE7wHFA3VjX2EZShyIFFQj23pCN4IOFaEafTamcp3Hsk0cd2dyFsSRA
C+hAPN3Z3VgB5kBK7m4S4GQXTH3LtxipzreJS9b1xp/owtmw2jhq5ThNb0bMcDJpRtl7srNuUWe7
FTPhJCzPHmKncTu0Xv/IWk2/ZPFcX7OKeKwNmhkGZ14XdI8F1EfGNHEw/bPzDO0ImzD/6OZ9UR96
QT75wbJIoN+iOyfAUulp+YN9Sj+rdowRkYjVG9yPdlUeqJtINOe9r8etsCin9pWXLmZrUgXeCjGd
2DDjyx+yXCTf2J4CZkSm9tIdHsbsKaSxDagao/JrcK3gJ8z6MdvxJJCR1dCSPYXQfvgxbHw8e5YI
+hKuNoXtEpcWk7alyV/bcEanUlrGu40bu3IOIZWT3gRdxgEatwySiA3iXN2EwMk+2mkKMB/7fP9U
DRGPBhcaAiHOBtjsQ5PaD2Qhck4B5LK/YvZEPFT1II/d3Bcf3uAUH4Bbqs++dxFW2mKWtywcspeo
8mFB9xXj+vNYZuWxmKD97Sb22p/IcOiQokAj5TcLIihqh4yyN3BqyJsOavPkBOWB5XiHvXU8y4r2
WUUIvsE7zey5Wl5G8ExNQzlAsA0iKzsQ0IzpHcmTzJfghyz31oAx89qPkm7z2fUtQpcxgCjsQNp9
nHELTXsLJ9afIknGe6Mw6VFeOx5F21jKZRViMQUDKVe8WgKl1wbrqEATGceh2THt6bK9QASEkLNj
DrzphnDFr7NtYZpTB/ab4v1loe5XOehxQ7O7idt46LcMh8aGvThKgD3CCXjP5Brn7x7BX2Kz5IZY
87ztFFi5MSEZQncRLVgMNkweSo7KOxUs8QVhTDPt4N9n8WfWJe6/FKmTv0HD1TFeL3pMGGVSf6Wg
Gi4iNSv839jQiek6YkWwyly9w/2153uGtS30DxRb12SanPJsZxMkE6AdJagiR0P2zGhc6lPVZqvw
EgYF3CfdinhvgV4eL6AqWSbKFoUnwwrbuxt1af0OiLGP3vqjw2uNDdY5Ek1//Lm0Ub8Pq4DdHb1V
8pq3MAnDrNHP+VQG32HbGW5RzkB8qrBA9rNwJFQlRqG3cpBgNmnQQPUooGnFkdRDuHHck9psWscp
J6IPAMghD8VGCEdHF0cSi2scQjqOkpPX1JBGlKF63yfwxzwOdc/8c0kwivc2rVDPFruzVlNC052x
ctofANbZ4U4+N9E2ZV7NPtcCgw6MdAwqBh7CizbcaKxGgH2xfRhSFT4hVePqxrYWX9kJs8YSYqS3
E7ap3gvCcTPo+nX0hlAfW2cUG/fY9Cwu+XLwk9vkEq6ZmZNa/dUVvZvTlJ9tUVbJhQJC3vP9a1Th
TZZ8Y0GuX0tVMn5uIhmXNzGEDQbzlmBCkLJK6g7tqOrniIQcyuc89q4SlxP4nck3n3Hcc0uz45Dt
LrGdONiPPjn2G+GUDboeJtY7w6ZLbcYMhyRC/a69d2l88eZ7lv7mTScPw/ej+t+E64c8WSQWCFXl
kH2pEAe1O9BJHiqRwIHCmdc/hsQNMWrM6uqMgL0ZmT8FxI6tRSfDjmBy3gsg8+xD2BWvXmZiaMBV
qupcxMk6/u9y9IIDJmHyCti/chvpBLWt6048pQTMVHcTwO2fGE4RYTeLTvU26fP4rUNOOvHiVv2d
qsvJYonBy7px8gH3SuG2PQkHYfTLA844B9JwxXA9E8+cjOVzvFRttfP6bv5jY714ZOHQe1vG6xrU
Nzysu2jp1yeGzLr3IJjNmaRaKbZLF4qVRxUBz7DjMY8Bk0zLh43U+YobEGOFGABp8PEJxm6BNzbo
9AmbNlBFExiPfBh0+/Nkw+4SLFYpWnLLq3dFaLlXmwKMrJa0VJf/SDuvHrmV9Az/lcVemzCLZDEY
ti86TpQmSNMt3RCjxJwzf70famF4miK6ofG52AWODlRdrPSFN+D+DVWJ5dSyjV7qtA6HXicYqzGY
VNdKV2r0sIlOoAKJ0em2ZaSY5RaQNl+fa8h6iY2Amq0PuIe6R5HrV+x/ppYnojiYmk36lvQtdYwa
wPPjkExUKYJbe5Mirx9OhR5osQUhLbyh2CAtayANXJWwbjBsCdr2M6aG6TOJd/ut98MIWlGFTY5C
qSFfp9Qsk5WPpbi69sZE7LUas0Pi1Ym8W+pp9AJkvXypUN4LeRwnJkOgDHSsHcS80WMIMfTS28D6
xaViWxu4J6G97eK6e/VRxTqMOf3XlalTxd1iFxeYV4UNsWzvEbN+rOyG1At0eAj2q4uDF92AvYAU
J8b0N36lpE/gCn2wOhDk4Wm5af/Fz4m11n5KpXKDVqO45uYioa8AocQbBbhAdwWVwPsAmYuulk7l
A1XGgGcHZ7JEhmu4hqYDBz/weANodSOS7mXdtySm47ODGVVtBdYBdAkLwDaUO8tS2dDFb/0n6sse
4VaeKZseJqT6oe5D0W+cNAZnNti0aa9rHEY/weetrhAMVGkPjsAdadfSYqWFrYXNNmxGF+kFtoS+
QYlH/9IoNbqRJQ6U9bVvQ2bfTdtF8nk5RVu62WhukICiVglusMSTS7HMYqdAeyaBwg58QEsQ1/E+
KwivYttAG8I2MDcApITvK53VSkUC0cm6vS26olkTfPJ0QFMuniy8yrxdIcz+axX0k+JLqUEYpuVq
gGAA7oFtV91kr9RaDWQLNGgoKwW48ecQQRtUYgQeeqsiBXy5MaIILR5VDQCHlChqI1MXZOK1zhGZ
XnOFax9H9IaAycgO76gWzBZGrLUx0Mx3JlnZyo+68Vr0YVDt0sSMD/Yw+HKVo7IFAIN4Ib6qq9zB
RRomn7vHq4s0hOohUqUlqc2vsAnhQGo1aK7rRLEq1AoJZag9Gp3hXnmUSqC29/hfozcU349Dayg8
L16bfjIt7E820CZc50PI/fy18TufXlFW2GJTpG5H+oqf7zcKA2iNNH2VU1Sil6c/og2Tlxv4luFD
EJV6B6yBP9xAWB45F1BJ8Ny2CXI2ulT842gkoL69QPce4jbV6y3uTsa+tVQ8lXoZNffEe32w10gp
g5XBQ6Ry+hvUdColEt8ReApfRYPWy7rMlbT8hE67/ZioDZ3FbtRKdS8bkKHglkuSO3oIAfrdKFBR
49GK8BXaafoTcrnI1rHqwtnAelKMW8UwfQVGF+wOrvVAoaZCnoLSHsGdj+tlu+HBLIlkUPY6tpGN
UF/Z1OarYY52CTdGFwAxPX9ypzab9sptpAEQEgu7dGcT8f7UKUB6mxAcOQEmtJYH6EI8uDKjbQcJ
q/5pU6IpKUloFmJKsOLcfavCukeWQiYvIIZo3eVVbWwpqIAIoaJHIhejtPCJelt+V1CUg2MVl2n3
KUHQ0FoByKHbAjYHV2VgzBplydAKJ7l+rEe9RAZXlSoTi12cDIjeU25tfowgq8JtVQKx2AjwGseI
2/1HynX0PCBBG6xTaY5bm5QTffzMky96E6a3aoWTycbIdLrousy+JpYOjAYNqfwBYTP/46jbBkSD
Jh5+UaXtf6rQWb4QTuY3NvXWcJMj8YdqlVEn2xi10RefBX6iSQVSKGoo7Qd+hnB94aQGmPJkqrQ5
eVP1NHESbKcg80QfOGFoGhHrtl2O5DvWzs0Pgi9qqBzKPIwfAc34JhhVO2s1ShFczxvhDw2XiKrJ
1nl24KKlu9pvTWuliaGLoNuUquW2q8SmD92sR9EP9V0QaRn9ZYBW1Vd8APhMVkSPmQJ3Faj6tYdO
f0PrJhsKkEeUlemzp6NGxWstlIQOcMD+nGw0aj3Y19gF9vS6B5WTUgjPiQxePbCw15NMh47re4F8
SB05ev+gAZuBSyG5wYoHV7M0mjdoC5j4r4Vm3HgvminUxF43rDkM0CKUCP+jkYWM5XOIKTQi+V1u
NbdY1znGzmiGUO5NDA3T73BaNQu9CC2vOjQY88zcIuyASOKN7qDMSvzviQbReT8WJixeip59fe/b
jVWlV7aD55J5C1+fBsQ28O2AD9LrOYo72yqCHWFskSLskVHx8a1bqdT31Sl7IMOH09cTqjnK+BCj
05/sgXzTukPCk0syMWoefF6oyroJ8Q9U1r1IM1wnADthuArRatIC6xBqD3EfHxHMwRl47ftQ1pFc
0Lh+YP/4h9BBYWwVluBSiSyCVMChNaVOfk6stzGwLP0ggdbjd18CFYkr7qcV/Gvla0nB7ZdpGOUL
tdyyWodIDRBQJRi1rOvAlQea2jj4NJkmwOBJTM83QQaBZqN6dqyv29Ysf02QYTwAOiOcZE9KCQ8f
KDte55GO5CgC5AbpWD/8sk2I1hhhJz0dIWD9RD5QGqItPCz1CkihJilB5OV93ihyWKH27Xyz4m7Y
ofROdR5LjRrkUVNTRbMMHVRc19TBlx6I/lcPo7xg26d6St2JZA3HMfpi8orfQe/dJmkYryBMEeUj
EExQlvcFEu7eKBuD/1XseyPJEf4mr7MAAY01jMPeJFpdowDqllsUjzCIzySuIkGbOkcq68BXoMIm
5o1JCx9IZRUBgHTqRHlSTYP6jNTD4pdPEXZYJ6OUza0dltozMR/ILc8hMF6NKs6h284A87KSEmEl
Q1X18BrvE/gkeUpDZQ35EfRRoNl4uOuGYhU39bRFNiG0GWWvdv0YoCAlAO+6bmh5awzMQiQ/xGh/
NsloaaaCo9Dwzms1iGBgP/ESKSLc1LsBfFhPG4sYTqPok+cQwLke8D8jCQbgjRpBinFI45e2eVWV
aX0TupVnboJW69q1LV2KEciv8F+jqyNXYZq530ASVQcHVChBKiSLn1IU+g8Ewlq2iTmws3OtRiy+
R7d2FdSIl26gthkHR6X6u0upUj8CGKO+xNyiqwaM/SMSS/03mer5vWZiaLsL6OG4W6xqDGdbYcLG
i6lP0kZ6Sd96Y2gQj9eyYIHxZzDLeI2rBlU1tFwddYXSFpoFdusONEvD8Ecap3izplWqfEDUKUb7
zVLLmzRK0Ve2TLvYJwEGjtcOlPtbtS6jo+VzIeMRipDgBr0DMIigm8Evido0rJU7BskBjIeA54cY
1zc/iIbvHQrG5NegTaqVHLwgWFEYJvchHUZ0ls/By19RE/1s+lr3RRvr7MGVLBT1xZRCRKqgW4+F
mI5c7tCpr2EiU9r0TfAUianCGiT60CKybrPfDDznoN/1VG3I9iARELxCCLC8LnxVM0RbRRS0cBYU
hBzgPY3BwRmEZW58sITOLqdBna8ICOgUIKosIekJHmsEzjsfoQgMtmD+Qp/Duc3qvpP8DdgkF319
yzpCGwqFG0xZF9W4VcNVhJhlrkl70lSwvkjHmGjJY4IaDblXChwOP4qPpFg9GbsSyOaKymRZrBtT
yAdkfPpX+Ivla0jG8p1erteQ8I39MYZb/ET/sz4i210+92iUozLkC+R1hG4yY0Qg+RD/BvMN9CWR
/rZAnzS/KlTLR1ijdFo8uJqcRtBNAK4feyoTHoG2/ec//v2///N7/x/ez+whiwfa7P9Im+QhC9K6
+q9/Gv/8B12F6d9e//ivf1q6VFVDGg6oSouCJxhU/vz761OQevzH4t98NfCrsqLRnOtJfd8ihZ+7
fvtwfhDrdBBJgqA6hmMLzZCObpr26SCjHUgbsYjoWGXq8MBthGOnUniPpWsba30Ywe+jC+Pvz486
/a1vpvavUU0d5xadFpTQZ6OSurd2g2zp0bGs+jGWofms66mibPEGC2B0DYD27NhU98SOMKnPD24u
DW7pKDNrFqtizL4roBIKEKBJj2FVDncTv8x+JKxy71BuddPrvCw7qEznx1z8zLZGOoPSvKVb0296
s5YiwefXrNX4iIcWVOmR+t8PWqrBl3aEmDb4otulncD+5vywC99ZqAyJ87TqONiznw7bAjTLZRFE
R7PonxKXwnJrR6B0iPjo4PfkpIdITDAk4LSxsz4/+Gz/TovM4DZNTRuintDF6eCDNtBmTKvoGGsF
gWgGw+UGCHbcXJ0fZ+HbCtUw4YZYGhM1ndNxzJJ0k2GYpILHjaL43Os8SBRWurZ+6VB43KdYLnw5
P6rkb51tYQHkk2DNtAwDJsbpqDbd5t5NrfDIJp9kRyFlDlgH5CGww6zO/fvzwy1+TI4LW9aAm2FN
P+fNBoLkgEGPkkdHkEN0P0UoD77uo311fpiFsyFURzVBmtumacn5hhFj1aNoER/drIfviZ9OiaE6
vTOL5wb8VOFr7u78kEvLJ1S2J2h9ELdy+vM3M8PxXpdYq0bHoDO04KmzI6I5hZGGrdflRvbVLjy1
RcGT5Pjm/NBLHxWXJQ4IV6wFcuJ0aK9CiR5hbGabD9TpQ2R3C6RuvfYdO/TtOLMdarfRaItAwhAB
cAfBu/CegbwVW/zPoBr4Afq6mRd8e8fkKHZpJhLLGi/I6eREbo9Ui/X4aDlZ3X6MokJrH02gTJv3
jKM7JohVm+84+4gw8Kykh/h77Em/EP6u1NF7ykrwjxc2yuJqmYLuhq0jlDafEL15QEVNmhwBIE+m
97L3tgiaYr94fkKLG9LRVBqhqrBsbbZacSxdym1+ejRhUX0mgPDFVld1Bx2+sLLI8KReCVB0IdHq
+ZGXTh9kmv8dWVdPl4w7DD4GmLgj4uHqR2HFaCty9QhIJwgDf6tq6lznR1yaq6ZqiPeAXtc4Bqcj
ImgV4iFZpcewAdTrEnLc12WfPKoIGyPcmNHMpGQUXRh16e7U2JI0/00TNvBs1KAwxryr0vSIpYpD
g0Ud829oEOZHC9+G7+dnuPRN34412560drMekhurGej1i6PUk6hWgTNxD4H4sYVv/vT/G3C2fRyg
9KrehukxseOSySlmkG7hFuXPotKML0UKo/Ud+4bbCxFiChYklrPv6eMhqeVY3R2zLjb2tM5kfW+H
GNutx9iWqKdZoVncnp/m0mnUbGHw7GpCGvNTAjQc+mvZxEeawVWxLl3MZbc9zesLn3Nxh/7fOPMz
IdOwEKEdx+iS+q90YgdoDr7+GNiRtD9hAdsF11j4WpcCtsUt+mbY2e1Zo/Xht1YVH1u0qgTVk8QF
l1TQ9NvjSW8EF+62peF4/mzbsYTGUs42jV8jqTEGQQJ4T3V3ETypayJDD4HpJPh0fuGWPqguOO3S
tE0VA5DTI89zmHvQXAl/NaP/PnEPblId6MEqtr092eoVeXZzYRGXDiHXi1Ql/2hgI07HNBMK+NLn
AezoBllrxI/ya1hO1i1eXR4FxLQo787PUkx35Tw+03W4imBYNEeztdMhB+QKa1MxeJbs2n+1wB2U
bXuttBmgDJBUU3kI4ir1oJ6uoWLn9U52k7Hm+Z+xuK4moC00Mx3LltOfvwluRqcuZaLb4VHxkMVY
IZ/R3KKuAxWbjIOa6/nRFpfWJhiWgpYea3s6mgwVDAkHPzy6QJOvIQXngOshGT+ZCRXAPC7sQ++o
xoUbdukm0FEUneI3Q4dgfTqqgWTaVI2dImFfhUwwtNWmopLYb87PbulbEsgQAdswoqSYbdwYljc4
kzY6GpgB3Ta9mze7PhoLATKhcC9cb8uDSU6jrWlTOHw6qTbrsLtwhvCImqnxigy0cqNmnolUq9ps
z89r6XAYuqmS59MBcIzZULU+gLFSdFZNqDYe8jR+1r1fDA/4fQCnhyBYXFixpX1COcuQqBzYqq7O
jmORZGpiQc89NnWJWLOf9d23oTIpszQ6ZGIM/Mq+3FOPQZP5/FyXPivHAWa9QeqtqrMIx67cggdR
EOxTscfnM8jFdkyl3m1s1B4uDCYWR5MaFtyYPLNDZ/PkRXTTAeTXEXhruc4pkn/ShIXGh1XoewUy
1YZLoIHxbQ7ds4GIMiqQvmk/VJAEb+kbShSPsFijtUWt9yVSCvP6/OcQ0y+Y31LEmVMRhgIPIfTp
NsN5NYsxPI2P8OcBarsm3mlKOf6MIKiDXxMRoF2pP7YOfpWof4oaixLyPm3n44Zx/rcsHWPSZ8fi
cJnUx2ZLU3edKlAwD49xho0jgoIqwiRZp1b+O966twPNVyXU+irKM1LZRK2+jjkqLRutFUJcNxnI
8wuna7p95l/YYutagBY0Ca3+9AurlQSjaRdUIegLZWuAsgrYo9K0aPug90ZxDltPQNrBB4SIqvX5
b7o0OPJB05M3pbfadBDfXP+mToUEnyn7YKEdBXI6hJ/+gLuDoTwjrTuE+4KOZ3iP5mpUf/ItQG37
8z9g4QQQ3rP/qT3BjhGz2Td555cVv+sgNRSqUJ2NG/PKqGX6AoTK1/9+ulz/NPd56SiLzPPpuEXf
gRKaAxenKZ8RvUR6TRQojOwkiP9gY6UVCjep15V3Sgla7x3vn2YRYxBo0KGlQH76ubUeAmFUGM5B
gLK3p4o1VysF/MJ5HASeNa4BivlJ4vKXXniblq4a1Gg0w7RA8dDkmh3kCR1WhHQ+DmZr0mdrG01w
xXij85AngIx31Iy99An2EJhD2+mUA9EzlAkV47yt4jqIdut12/V3Hoo9OI3kQ6PfDz1chuP5DbH8
Q+3p9uWcc9vNtqROqxCOqeYeHBSXsj0VOrypVdkOD+h5qMibDDTFRGvTQbPrfmyuXXWCfvhB0NM5
z1vp7r2C5woTayey9uwGey9iNbwQvy1tXKpBDq+vxumVs+9ZQkzs3Fy1D50CaxOn++YuwILiOwIq
zfj3YZNGKMyK/L6D57W1CEVMT8VJ+6C3SCDTBhvpGeZFJ26VNvUKlEWrzjfWeSOc4OP55ZimMbud
ptMpOZm6QSI8myZmDb1GBOIcwLOjqtDU+E10sSDjN1IwMB+rUma/YPvHX6tcxE89uuPh1fmfsBAM
UBySfGvINQgazK5jLOklBHHXOYBuo0eLZgzc4jwzPjfuCC1Ga0P7K7rdkbw+P+5C2ENUjKSV1HUO
zTxYxTm7geIn3APcmA6sCW9uOknIoX3tjVGwRyw4SC/Mdbru5p8bpWEheApsOg+zUGs0ItRectc9
RMgqBzd5S48tjDLNwfEPOiysxqakvwSHGgU2v/1yfsZLexo7PZoADlVqIWejo42WCjhiyiFMFG3Y
wLCLAdRqdqGHV61Rl8OFp09Mf+Fsusj48JVN3eRCtGdnvWvZPZitu5SKK1GBJLCt69GNMvHihb36
1BbZ8BzWwyTXHxSg6notvLKVFPnDBDNhPk2aqVvFdtULxeylsIeIhxKzKnT9z0cZpxJMp3JdOUg0
N168cmzvI74NrVXkG8NNW7UJEn21iSBhGkMype3tPMQ++k1IG02f6/zCLGxFHmLVmpIXQXVm9m64
FmUqnCiVQ+zSMiAplKHxc4wDsHJUpcoNgXuvXdj+C1uRLFzoaMzQgoIeevpWJZap4sDoOYemsPSb
DNt4rG0xubY3jllEwNSwuqr2FD88F+BnELsv5+e8EO4xXeqoVL5VYRjTZn0TmogY5zoAGdZB6aIE
N1Inh3M8tOClzo+z9G3pWkikquiL69rsehEg9wqoEc4hDhJwU+kg1DvLb/HlqJBGRfo/a9vH80Mu
3Gg6dwrVG8al9j2bWi9aJ/NxNDiApapuw07v/H0daBFwOAwH14CnaDFnXsetc37gxbn+7p3A7Od2
mdb8zTeVDRAWp+ucQ4XI9E2SuwWwKA3FYku1rM+t8JAeeMeIlN65znQhTHu2i1ra1wOaFu4B7WPn
Rgk07ws0Whg0FG3RIsb0VOzOj7hwifFSkYJPfS8ejdl6lk0GaNetnUPEZbrzEJ2+jbTgU1T2zefz
Iy3tUCJJbi6OpCZ/RzJvvib9+aImgrMPQ2kEG5hI+Ioo3TBq71g1aKpgfFU6lX/cksh4UmdPFPtg
FFW9V2uj8NdwC8wnXUGndZdmivh6fmZL35ADASjid1N2/uSavWgC2APsk0kZD7IPPcS1AswKBluL
odTf1zJ0KRw+I/XFqRJ1ui173w9CzLUp/gBqA0yZjSCJ/A6BE9WGknJ+bkurxotugscgyiSgOB0s
RK4ZHezAOdhsxq2kSTOBjxCjfMeqvR1HOx1Hb4tej9vROaDm1D3FDpZ3u0yHgIJEz6SfYGt18uP8
1BaWbeq22I7kOwpittMhxWC32I7o9kHRtFfDjZzDqI+HMirMx/MDLRUvGcm2yEJ5uVHIPx0pSXtk
PJDpPjg2VpJJXar3uD95Frq+ZbpHHAW7V+lAtM2UwD7IDly9VuXxz/M/Y+E6M6gGEK1IglBrXqyp
SeXweurZNzVy9Hpois8dbo5rxks+CPxPL0x74fuSJFMopVKjwuabXWYZtqhB4zrKAUV9AvDR9h4j
1xfI2WhO8/fbdIo7pSQBx5dPnY3lRIWbpJrhHpQxRUkd+68Bx9xgqpj+9UeU2NEJCm0EnNQhTpcS
ET/Mx0KhHAy7An2LojyYzjKRSnWFrV5afRYh8OsLacVCcMGVMR13HbQArb3TQSH7uF5Zjx4NIQyq
nv3Us7dC6/EqkR2K9RtsSzT/Pve9AH/qvri0cZbiO8a3QH3QFAYKPNu/OG6aZdG73hHCi2h3GhvJ
gRvQTlYEYP0ehfS0a8oSAVjMFDOgqI/TL5CgkZWGFo7Fw9+vAT+FxrFDoKgas4Nrgg7RUkvxjtBO
YAwK9GNpqqaoT0Rg50M5ik/nB9QWjg74F5DKRAM8k8b052/eLuBvOWpSFgtgKygBUxeRx4QkqLga
OuFbiA5iKek9AOHU8RLP89A4tnHbjtim4bC0U9HeDK88vFRQJLBHEXxA4RQR2o5uWLlzTAPxJpEY
Hsr+I69/d+h5Qe9Du1LER7ua6Fa8LGoEdDPugKW6uWFtcyAd3h2CYHX57fxsl3YbpSyVygFKF7zU
p5P1kL+qOqNRDtiSu1YEIrNw+o+JGNJPfZtaj4mwkus+Nq27FqOk7fnBly4N0ht0DtH1Y8PNtlpR
gTYPnNA7IgNfvbgB4j1YuqXVKqLKeWGs6e+a5VMgmSxCO4sKF8nL6UQRgYDFLwf3gIgEKSJKC26J
FAXKRQgwd/e4FUJzl9CDK8TBO7VbIQdvhBc280J0S4eXW4vbS6McP6vT6lrVlEM9JXWIlOHgitWV
9+ymvvrERR53mwZS+v1Qyz759fdfmjd9asDwASgnns7esxLYOVbtHlxU3rZmBYEWW1e4aKovx/35
sZZeQGk5YJEo3IM7nhdGikICL4Y1Qwzvj0g15Il7pyqAJxHcCfsHkeEEtbPtWkNjTEKJwqQQ3DIs
ybLPL5SiltJoaVMhoeVEc/YPUFSKUarAqYu83bSDuwZ7tgctd8y9PQicCV0lfbYwaMBSw0TZJZH6
ixljSVqVysjRQ1trFfRe5lx4V5a2AYthUjWgv0kgeboajUPBoGlt95BrCQLZJoBn9SrDtl1dYauQ
i5WKDiKaOpb1jv1nG46kIE8Ma8zBG57lFCLHcPkQxDb0Pavqm4+qP3m0eZTv16MC2mqL8zQ2zuf3
xNKdaoOAkzjKSrAjs5fU9zvpoQ/oHPQIZUcbWaKV2sTBxzQU18irdxeWfXE4FEeJwyb5nnn6oY4Z
LOfaZ7s7ZfLZ7CmArvJQ0da9hYLJDS9f0H44P8Ol+4ULlMiZJi7ArdnRRmWhy52wYU1brJtXgWvi
kooyRPQhpxUHo64wEshgURN/Lo0q3Rl+bT+f/wlL1ymzRTeXWAXl7im8f/NwZRCyqrI3nUOA5cNV
S5BUI2Vq/WhCv80uhPBL78b0XBAgUB+Q87JLEFFJN3umK9FFuYLGBy+HR7D/kajAWAS+18qjOdZo
Uts5KM93XDEmRR9pUiMAg2zOMohBydA4b3g5upLqjo8l7pPpmUa4NXAcNLZm1HF26sE9Drq983xA
8DuZge28/usvTkESzAdVSZNHbHaQKwFAoUSV/FBP1LBey61iL7v6tVWKIrjwxRdWl6xTpeRE/ZHy
z2x1k2hEGgvbgOOYlMF1hBYOipNYbe6kNLriwg21cICmLgORB103qq3Tn7/ZSk2r9tjaBMGxhXr/
OEHQVoObxPctzDiMvbJLffSF0/O7kQraAnbNH4gP+HAhfMwiODZ6pEN0DoMeReqyLuM70xt+q+kN
5jc1GY0bWAC+f9urDYa2f7+aUzFmqlmgEf8HGhLf8AgPDnADytRaB/yWfeoAfB6NStUv3FC/+1mz
eMR8O9hs69Qt1KCm14IjqnrO9wBMsrpPQtHsywHZfEJt1B9WhBIIiEhy8Oc6a1GOX/WQu2BawMuh
+qxL89VWslFbQ9Edygt7YGnD0b+ZnilAG46pn+4BPTKA9fv8wkE1emSWSt829oleoxtOERwVpfNf
f3HLgXVXuUFpQ+qz4fDHkwDtHIYroUbvYg37qV2PJDWqkQB9/DvDbL6dH3J5ERwTcW6LBgoh/+kU
Xd/3PFAo3jHVHJBVK9hi5hOmOAO6AshTZ1etiozPdY3M0F2aOCbWOI4VWf6qQbz1WiV2oaxVRICR
8K3Kf9iN0YkLOOelVaAWMz2cFO0oFJ7+xJT5Y70KVt1HeCFEksvAzQHXgSulRJznwhosDjb1f0F2
Tkik2fdA8tlKKlMJjgJ/Tu9jNSp1vRuxO633I5Juv85//unGmh+BqYGgT5EwELNZUFC0crAwGgiP
SZH68UZW4BWfUIsbLz4X2tJIbGKgJFKAm5mNBCpdIquSoPRZKGhwRpS6XxFtgD+mYXxcrEE8ofqg
AZql2Bz2164e5lvwrBmGjLK4QlC+3Z2f+9Jul4CueTmpFpFuny5rXOeNr3dqeLS/hkHZ3shUKT4I
1w9cDCKM6tJ9vhST81YCYvvXeHJW3q6MytPRqQiOhhGK9hq/rSbZNXoP61s1/duCKov7gL+FtzbN
Gn8gMiCY6IlfZP47blkT7CllfpBurP/pzKe3hAgKgTItTYphhY1tuBnTVv8haaCu//4r82gaJqVT
lVhwtp/HunNGiKIh1B2J/H/VWwk+kQ2wvpXaFhgWEJqpF2KThciIAiqviE7RaLpaTufXY8KliSwJ
jgm5bXrvuH1U7wWSh/fopHrRLig6b9g3OaKX2KX0Kdrz5ye99JZygKk+0hV2MO8+/QE5CsCEBMRG
SlVP1YqkzZFHosGzrnUFqqjq87O3PUXHzxixBCtLSY13QHDhozF76qAUQfXponkTPyiK2bgqp/uo
Z0r70uUDJs2xwzuVtMnx/HSX7ixKMMSbklBUzHvRJdE9SMLKP/rogYU3JjJ8Wzwk9F2SZo16dX6w
peoY4BjyGBhoVBN+n7M3E+v6vIF+RUkQlwacFMpEvJbUHfS9SDJejVRXxxu/jhFWQGglcL41RC/o
QIdOzb+pmMSFOGLpHmF/65CCweThJXL6oQO9Sa3MHTzk/hTrxhuJkprCsIJtPiD+saEPkzyc/wTT
/p3f2pRrOE1Evgw9216yr4ww1HkzE7dGrVhztda4QVHTzLa5Ir11odgt2ggojHoXbo7lkWkO/mvk
34W7N99edSMVo1CbCNi2G31LZ1e2TxCZHSDsvWLdJ04CUMshIEq375izbUnCbjBSIFtOv7KB64vC
4+IdB4hMjyAO3Ru7Qn3zteWPVi24H/vGGtXi598P+xvjOQUommXNFleAXKQQWfugc0W9a1EDWwVc
41c+Khgvbd71NcIKYTS+Y7Y2LULOE6w8bZ7boXUrm96j5Jqh/P/s4mDzXOGwd1Oo6KLtogT/o5UX
K/jlnZ/uUrGGy4JXfrqygTlNR/3NAqNmJHl9A+XQINM13NoIj18j8oC0jafWFm6NkOFjOyitWyC2
WBhb1kYp2AxrUTYjAgFqrn2ugVZ774jB6OTQCmffa2Scp79LR8Vowod5x7r3YdLhHdF9RYKw/mFH
tfvl/EdYOtCUB3ULNM90yczGMpFwYRcb3tGLEYtbZ63Vt5uihD1ktaLZxAguvWe5DfY1VQNI2OYU
pr356hS94C2pcXCcPHCe+hH7WTvI+19aErWI+FJV2KjKxV7j4jwNKrKAK6fre7a30VUI0Kz2/WM4
BuORfk6jPnROoY9PLrCmcmMgKXup4z7tn/nVRXRLPYjCBU/j7NsiOISAsGyDIxIj1ZcyrCa1ydHO
15ae2M2FZ3jptiJzZiiDyJPH4vSzZlqSBiXUQSi0foW2B/Ypj2QN+DxkvV7Gu9iKkP8ogwwpq7/f
QhMUmEoQpQJKn6cj62NYk7Dx+PrI/by2kW/foU/VIqau+V+LgSbChTBr6btS7OVFnHCqLOfpgK4S
a4gp6P4RcwRw1xreM+pNVMm83iIbEwYXIEgLERYNTfTzSRLpHsw7VCiI5ZNAD6kzaXp1V2FTlXMZ
eANyZ8lYDR+aJsIgxIonraMAO9R8d/4DL8zXAnI4EQxpS9ESP52vjlhzNmKddUSBTNvkWk7uUEv7
xwDK8fn8UAvHhNyILTShumHDzF4eLIvQPjKS8NgbKQ6x42iI/EahFoS1oN0D/+ycdCgubKCFrUtl
wXQmEiXl6fnZNBuMRNLKCEiXWrFxnNJ3kEgU1i/03uRt6cXx3hXgXC9so+mimR1PUiFpkwDwD7Xb
089qIbvTKlivHgDWTk5katDmj0lTwKU6/1EX58fxZ4bkQxBFTwcaTFczvbIH62xg8L6OYwvfiYhy
srux0bmOH6tMN6s1/XrQ/eeHXlpPzuVEbaLkIOzZZWv4GgYvQwzEwuuyO0TAjF0b5jXC/oa2qYUy
XLiFlr4p8JGJdUOyyaE5nSo8rSLGJgugQYvE77WQESBZK4+7CziVpVIKAgkALGgx6aS1s7QO7a9U
cdDCO4BH7K5D5NGRz1O668EalDUCPNEnLUEOae+VGQLGnfKDUg9iM55Zm+jlSRNVr9GqCzxc9fbC
vlq6L+A56uAgCLD/aD4UyYi+fFPZB9BCjnpTYBDqXWlW3TWfQpwZlFWhGM0TQAq92Bt0p7zrv19z
ogaqcRCt+P/ZmlttK5HdAy2LyQveL341bAYge7uhN+Uak5V3EIMt4D+gIrk5NPo9p2tOTuLr2Iu5
hwp2+Tc117UMIy4TK4ZNkI9KsDJrqse3/Ygn9uP5qS5tNzALPOvTywNs8HRoF7loOhSJcnAtEFlr
XSmaFrl7q/r+jnF44yCuTSiQORzXxbIoQQmUftIY9FdRXlrx2qBAdwkBsnTT0+dFtIE6lSXmBcIM
QV80NoAjoj9Yr5HDSm5B7WJS22TB5/NTWh6KQiRhJvnlvGeVJrWC8DJD6UoUXbWJ+i1yy+5zXvGW
vmMkcA3AoAhnKcOcLpKGXhVOu4F7SAK/3kRphj9t3qp37GH3wlO9NCkqblQipqX6Q8igiGQ7JrSb
DyJAG3xIqgRr9wDL2pWXO92Ft3LpWicKAa1KZgo9dvoxbwJZ9KkrHR1i5WD6Hg5Tgdrh+W7l7YgR
At7n1w5tx/HG0cfswtJNB2r+cDnTfe6ohM/GvOKix9RjJYDgI6lJ+cr5yJ9jS/2WN5pzJ0LfRaDd
nLTxg7y4q6O6vBCOLMzbVolHEP2gEvBHv11x4cPWXkt6kjjps1Il/bAeWie/1WQbfzULJ3guHeQf
L1yrC08ZyRoPy9TF5imdFQIi5AkHz478Y2zZ6ZfpnQZ6WaHFbCqR8UTUEF64XBYHZMtOVzgZ8Xzf
1miVt7kMiWuxynlBA9t96CvvWSRNJHhIYu/CBP+8zMBBUaSckO6MOId5F5OwboYw1mFAUO0J1UXe
K4Iw/fX8cfxj+aCOsHLgQajP0k6dpv1m2+qhmqQKjrXHCrGyZycVdr1qeyv3V9ag1wjO6XaASqb8
a62M2biz0ACVjrAXeEkc4XfzKLiWfETGMNvje99hsRSoCL0P7t++hdOg1G+EcLgOQNCfTjbu2Zg+
tibHltXckPoZm6hEahdHK+0Jkcvsb+86xiO9pEkMX3a6w0/HE3AgqZQiT2HCYW/hSeS6usL+NVc+
BgCO4r89itNwU12Q0pjNyzsLYTHLyDSriwqE023kaPwu2+D0k15FpSz3WW6Yawx8rQvn4s8NxPEn
e+d+BvMJUuh0jkOf5Ykh++w4lU+ue825jdwA5WGzo9qdFCGVR78rL8AU/7jZdQYlizZJ+7ht5WzX
dm5W+ii3/g9nZ7YbNw6t6ycSoHm4VU2e4iRuJyn7RrDd3ZolSiI1Pf3+lHP2OSm54IIbSCMXQYNF
ilxcXOsf6qOBiZO3TahQPRRTpk/bRl58BZ0dDNAunxKmB8320xnmwplQ+yjEsSHf+anqWnz3BB1+
ZL/18bMZ8zKxP8ZaZWt96reDOVXiWEzYuOzQLkeGF7AhWqUfn/t34WwZaAEwkKgtfdbVK9KcRUZb
akA5RQj/+5Cjxor7dL6JvNhEBNRXF1L0c9sEFrpPTY/HACDo00UcuQ1aIIvVUUK5vpZsjmuk36ch
xF/UufXqTvvepHL38STf5d5M8s9BV9vEcFKMNK2sPpZtPd+xMzQMX9MR224fu5efqini1wSbzLDH
rulCYD23a5AcAtsIyNByvdUCYwvjj+g11IAKqg48V+H327FHQXtLa3v89fFE310Wy0RJt9HiW5Qy
1ppikV94INhlfUSWv/meY9WMGnpdVZeK4GcXFAY+THwPFtb6sJua5Wlzp6rjPNGeDEqspeJg/qfV
o9ex9vQJjVYnoa0mquJC6H6X5fye4f+OTD/tdP80c2/G2OtVR9Tl/Z/Cp3jmzgBeTRVjpaH64HG2
xIiFHZZc0QKW1h4/XuJzB8bwWGCQogaaAKs4Zyvk1wVuiEdAEbemKex7E+tpLA8wMexHs3r+eLgz
5wWcDVKOxFQaiOsykwgI2px9lI5qW1KNGEuMMn2KkgSP/BGZUP9uwJRh//GoZyYJr44XAGNDn12X
DXPUTKpA+dURuL53m+p1dIBcV91AesTyMEcSpPlsmgN8iYsYdDWoC487ZPVdxdB2S+Z4rITMd2PS
ms1Vi/at/PRVfDrOKv7UaLSMCLtWR0SoI2x54JkfetWbHp7SFD8+XsYzm5XHNt+NjwGyeJ0rqjIl
IUjr8thZojHgdAfq2lBt97YgqY9NnkFNxjaAx1jYLk4vDxkWksHh4x9x9ls60KDIPrid14XYVjVG
SvGXb4mwOqWlfD7EMvKvSEjmwyzBzX883pmABw7NN0DkMea7ZEcZGmzn3qqOIscKRJNEubCj7Xo1
z0FVXdg2ZycHphhFQx0C2zqTM50GW9UorglEqcJ8qp4f6Knr122XGPe4X8YXjuPZyfHCWvBonJC1
KJDhxXjNzkyuzvv2blS21oVCDUm11dIxsC4cw3OHH+1JyoM0fmgqL7P/Iyl3hem1RZfWR04HzrgZ
Dixz5OnfDV+pb1zq8y6yOu/fz38/VP9Aw6DlQfFmlT3Grl7luLRzQmzD/xIIA5oXyvnPlVdeUgw5
9/XgVMCdp8ekE2hO52fUCFMPEw4/UqJvfldaWard1Lh5TV/IkcfoWVcavcULe+bsqsJaBd9FMZL/
TkdF+p9yNeydYyZ0/REkmW8dpD7mr0Zj+o9NlH+p9QSJ6I+X9cyVaaDGSxz/XVtZl3s9aQOZtLry
qEdd+iPAjTSUyhT+1h9SA0fSygmSMJl8s75KMLBOLuR5ZycNGwyZgEXYaY1VpddTR4aGaFdRoIMe
RVES9kET+aEmW2Onkhmx66JH3frjWZ/7wg7Emd+0SGLPKqwjXCAT3HUJBkNbgmjy5w13pLjKmkVg
HbzMf5jmQqwAzkW44x17+m1htFkV3oSI9Rlm8YRtRbNt4Sd/m3XZXzsSROkmN2NxAXZ97tuyhxf1
B/oUdGVOR8VlKbJAqiIVZkboWk/oApEGxb8MHVPFcVDaTlm2fMtlkv/18fqe+6yk0T7VOpe/9NVe
xhsGn8gOkbKml94XJMvxdcOEoAyFENPWbEuxDRxxSRvtzL1GdFnQAIxK09Y4nW/b6wh4pDHzJdm7
cix3eBhw6d1WE4zKbdoJjFhyXJJx9Qoi5yFpe+/143kv++ak2LWoywIKAKrJhqbjd/oL5rw39Kjh
F1Tm7Gc3aV8mX+mf+OP+43HOxHvGWd4pdC2Md0gbM0vstvGQGmowKMEMrZiUum7nNq9xbMOX4Oo/
DAeDkXLyIm+wBuRRgzEpx7vZEdkLdlINf8u8cyM7muGa1QWCfp+PSuzb/z/gKtjPw+zyXka9WxFp
MfzxtDFUWtD9Ei2PQKzcsHsb0+o1b4b5AoTnTGhgaIA0tFEXOtDqqHptbea5h66SFWMXFLoKc/k9
rh3qZxMMwd85CvMXNs2Zw8KIC6gaJT0g86sRUSkfpY2R6bFt2uSrbiUeIK0R91N8mtp/casPMPJy
8bf5+KOeOy1/DrtaY9Xj72fYWn4M4valFrV3W9kyx0um7psXEbW3AIm+4iumbvBKrZvdx6OfXWbK
0cAqEDIjUTo9KV01AY6SfOG5F/ER7OFtU8bTi9Tt6WBLb/h8fs1zAdgOTzT+rHcwkt25lg15cXSV
fO3aGm8oKzaOWm84l6Smz0RdYH0U9BEbQ5pr/UgxlIqqQE/QgC/0m6gR5Y3VRqMKOy1Wh1SmEmPg
JFocij+Ph17Czx9Drz4pVoB5iv5ycTTaDFqN1wTeLtBs55ckDbywoud2LfckyHBgHES81RUKHp3e
f25nx7pUPaYosyn7G7Mpeiz9NC/Y5pqJgVnf4Pl09fHWORf8KHTRxoMPAY50tXUqFQey0EB9g26d
bkcHOpoPMeDNVp26kCecHYockFfgb8jXaqgIVXBlJFp2BILcXvvN3F33NczPAjXxh/8wK9qoTAla
FjfY6YHQ6snJJ7w5j5jiZgcfc8BwzJV9n3pcJP9hKLyUF41Eivhr8oI3s3GNxRuhnRvMEvt8svdu
YuMMlRRePV6IM+fOA6Iv/2+01UaRUz4i/4g0oolBHY5tAmjXFyMa7E1a4BHQ4HoUhUgIewfhdNWF
FOg9tpsjATgQIRHUDdgvq2WdAV/qcc/opSIhxAx9KFDxNM0BPQVoYh4Y69G8owzn/FXi4o1FByj/
mwK370scjnN7CWEyQh7MLN4wq9zAbNSEKWNWHsuhG/Z9knu3NObbnevgCh1+/guDZ0ciBvYyJ2UV
CDCUhm1laAVXCpYPaakyYyPSDlB1I2k9fzzYuTUGh2MvWpTofdLAON26hdMJbarq7EjfVE7gfI18
2E36rHZ90WLEa7mGGjYd/q/TjYHT2n2AuZrYgvpqvn/8U84EJd6HxF4MMHBNWAME4yBLxq5AXC6t
C++uSgcr2HjaEDrRW1TmyzcvzUv7+8xNRvMb+0C0YxYs22qt6YS5+M8C8GrAnL46QPOMvYdXrvc0
ZG2DMEDqV/nnb0+6fCBkUKpeMvxVyiDNGtXVeUyPvqqym2gea3ymg2G8gmaq38e9rn1aihuEz/I0
dRhuUclZRUIkHXRMPCMEfyfNCyEN+9cYcRbfoK76GzeLh0sDnkmlwczwIUkRkM5YN6esQda61zNg
ZmTuRklzrHe5MRj6haU8t2VQpuYBzKObC221eTsjdsfY8FnKXsu/m1mH93dZ20N8O9DijA+N8Kkt
RmhMjJ8dmRNDa2rBr1EmAtVwemzSFLSEaUDxqYaAh3VP3TxBvskSBUDePEaPBBxtu3GCyvv7k8dk
2TdcazzREHdE0OF0ZMSHdKSGA3WMDdrjGw97LEVn2k2gdKfuaG2Mapb7qTcuhYp3MZCBl6oRoBQg
ilRXTgfOKt9P67EcEMSX7Ze67m9ihQ4xVvDl8NmS2JJULoq8NDkMmo2rDYvLE1bTQeIdc7ubfuEX
OT6kmEptgn7yPhttl6FoCRNxADhwSk5n1bSDM/ZG5h0Vrc9hV2vgAXZW4oy3ZYUN3Mff7l24WaZF
FYysGdwNuKnTwURmkVFldvHkw1LfxV08/2sP7vQr6fT6x7LPLuWz7w7IMjmTohrVfqiOawn3WVhF
18q8ehoSp9zZbdcmOGcF5W0RiPkZEbLxGqnN4D9Mk3c8sDRclKBErT5fFEm3GiGoPzVB626rStf0
EO4JyMfALa9wwZXGfxrRwS6Fr4TQ6aqFIziJGc3w4qkU8xCOcHy/lJ6KvySYHO5F7Q8XxnuXF7Gu
5M3+orixSOiuZjhZrhi00S+fRvhAu0ml2k7qzviDbovaY92aNGGZjxkPhyD6pIURFwaveBi24JGJ
6++enGWVJVgnT9lfwmixwZw38pJ50ZoMRIpDzkWJgmsRYiFJz+k+RU5EU25nGS/G2Ez7uhXyiVIf
1IBZh6BsJU9i7LR9DkvgB3WH7i5T3XfgUPLx4+PyWxLoj5IMvwO43289wgXgSLw9/R1VLUGK6HPz
7JiFq4nQ0oqxv8VjWaG1rgKEpsIaTkG6QwtDhyeRZ7HVhR429cPXubBn+ypWfq3epESTY1vKwP/p
4Zz36uUAu+C3YAuO/H5aA2QA2xr09+3gdv+A1XV+YWCsd6Fhl/29JVyVvl2Y2hJXTqeGtRnIGMh0
S6hbxx3pykGkkZE+jwNw53uQDvIZY1tsokl7wdZPnh7vclSinavUamxr17ijXli7Kq2K+XbShWF8
81ItKcI58YZkO1VZPMH0TGdx0KY6j+4NINX1dRZT9MCwEo2da1GapfE9z/lHz+0t5wJyYhXduOsB
TnDgF6L5oli5FC3+aC3MAPoiz2umF6DG9YOpglSFgYG1gjSDeO9W/QWKGOTV9SIiXApwAqgfBVKS
x3U8TYdKK2DiPTtFKpyD1k08xEKA8Y17M5ejF++aHqnrjQcsxvjSKohjARpH086JaqPCRtuzy32b
xf6zniSasY2CqcxC4F+9v2lSVyQ41Sdt9VBif5mHQz3HXx0F9+PO8aWFfbwMhuqQ+I1R/ersKIpv
W1SN5ubrPErRyC/YwpYH26LH8jBniEpe5bXCHBJbAk3g8Gu3Y3+gG9Pe6FlVdlj+jkb6bTbi4Uvl
tqYPgVFlr26XYHpY2+38aFdo8Gw7redMFl7R7LNpGvsrXDnz6FBnvdltxiKusY8rmizbKxGM6mb0
55YK3GBNkXtf92XxllMW60PPjNpm51k4Cb5M9oSgfJcXXrYpytyJwxEtTjvbu8UQpX/BAymegokl
u61olHubximL7Ito0OtWFAtsWvOhdBpHu7WayHv2SI+SndUExdemnZVEYgEb8oODhFq864KpsK9H
nF/FVprgJndz3w5ih+NsIUNZjMED8qqmCPXB6YIDSL08CicHqvpmjDsLI2FhTXIPp0el161GnQZl
g1l76LjMoqsa5YEyBH41Jo9BMwh/Vxlu4m87Bbr1rtJ1USC57ZZBv0PZQ083YHFH77a3a8OjeYC6
3KZpogx60DT6Py3KpO6tN5lB88jryVb3Tu1UNhiAOb8xFToCf4mEM3vXVu14rzutUmHhJGmAVu3c
xtdNb44BF2DbODvbqo3yoKnAy77ouZm79yKVLuhepPXnqy71syCUfgKKvZwrCPr2qN2miobcptez
oXqOUUZTm5Fr/tV3O2/aNG4tvhE+l1XL7HjE3NtMplsLbYni3quH+e94lgla2bL2BObCyKgg/lDo
beSZoejTwd9wZ7nTIcY8pryfB10zitDKCa5iq5VICHyxSUyiR6xuDHXdNHFgfLH1VquuI3ypx3pj
qaYqH/Gy1+L9iPZh8mL0blN97XSvkPW2k0Vk7obIFGhReWWqZz8jLVGJGQ5G59XmphzS0vlLB3ro
3pY1EKtrr6njmqYRr4cNR0/JR93XzCrem7NlCXzqU83rw6F07ehmGNwRt5I2jfMWdndf+JkMsRNB
5rGNzDzZmu4UUVnHWOkopiTWfyRxqz/MNAfjsCUuZNcpodnYI/lv/hPhGXZrGygFbGGL4ztq9q1u
Pc6JNg0vhiUs4Ci9rrIfg+ide1uzkubOUdxNIREK4WTfj/FXbaIhGDexY8p22wcu4JzBrEv9Ad/i
7B8F1NW513XeRROVPTcctaycN7i1OocZmWcj1FvPfXXnyvrVIIdhsL0TnLPdacZ5OBLWUEAC9bou
rFE5ijdmE2NO2nhd3aG45SMtYZdiBHA0pwayubN68zHGLjddrpXfOoCLfpi4tT9eVTRbprDv4ghr
Xq+qy5sGS6purycyuZ6twjK2rcTJPAwmOUmU8LRM6TuSqrrcolDrf+21WWvCznYrY2tHTp0cLDsz
bayOHVyI9y2M0fy6h7nUgUXAxNF5QpikfIt6m3NdqKJLtojS9vZX+HhS3RQterR3KNJnfbnP9Nl2
b9I2Sn45RTZ122K2nASxfhPPcK+JnUdo6Nmw1ebJwyQW3ce+jsPG5x29MdHN/hrbeSSPRQByaUOb
yMxwCNSX2dWi17b09k2xJwtApEsoQtT3ujf7K32oTB5tLVySTTkm5XzbDUWkvsK/RjChgKF7bGke
/cv1Zsc/4mqa9qOButWb9NzY3DjdDNQLpf+iOzhirr7pQR44m9ptM2dnjbYS+4mWU78RbmOPe43m
JgjuHCfMcMpBPl4VdEmSbRXZ3i/cWdPpdpAL29gvHFtdKxksNqh1WofDLGV11+ZgvnbCTUf3ujIG
9jMsbdMN6SPW7YOdVqk4gGXq3V2kV2DSO+Fpxl3fozdkbDskq4zXqUSm6l6HZgqV3hmzwryLl0Iq
aICY9YQFPqpNxGtG/FLZIOr0AE8dj+ZtIZK53HycDa3aGTT+Fj8k4CzUvKhGrcXuaZ5HKpjy+SWL
na6/qmNZPDaoTKuvkRVxxn2uEVytmeK4r6W0RFhWyv+kTM7yK6jwkbdQLUGqZc32w+vAwJzaNV4i
q8DLmKB/NGSQV1BMLolRvkuVGIq3OxVw2Jq8qO3TVAnyQpbEUpgvRMXq2E0yvvWStH2WYp76gzC8
/JLByerFwuRcaqRAghFi5B2/LhvkSGXlJLbJa1DYiRNqnhjujb407qSGTFoscBTwaoGDwigNceHz
rioHS1+X6iLFit9vQmcNsKucgc5Qq2WvUoqx2eSTmz6VlKS27lgUl94My9KdJNY+QOHfPTmAQrCt
VyW9ro19h/5U9hInUnvI4ETJL9wddb014DP4WyemkHuonN4JvpYl9O9do8um37XxTFKWWxnMAjhl
zXUEKP/RBg3cU+aVQf9vNCR+bW+h6qv056Alur6HZ1Lq12nQdn83lesWxE2/rG9nQI79FbleZV3A
ur7bOJD1kRjhacZh5LG7qjv12eh2SEo5LzPZcrvc5kb8LTeT9nbQ+pZN26i6vVDrevf5GHOhry/M
yUV4bvUKa1XlTyYF35fl1lIh/IghvVEapZOwDmJ1SQXXWT+NWBxKI0vdHxYsW2c1x3hAbnROUv1l
zHBC2wthVOrbqHU4lTs8ZIad0xozrB6+nrOtzMJ/Bp3RmxuaM7ClJqQ/xiLMYHQWfyUNInzuASbp
3N6bolLGFWbXbvAw4+4t8Ctf3JWrUFhWIv5JJxE5pOc97IQxrBH6SH8IbrJ4F6HDUd4HflGWGxPo
Yr4zlWk8oTE5GKFrNw3YSUEXjUeOyLqbukzm5NFuhdN+iyuzVnipW6Oqt6C89Xij4eat+RvkOqPs
urQBlYZ1GpkYHkPa1HaemTtZv5Fub3h71IBxIN+MduehnUOwoEC+K3unX8zFa1nRRIsy0XcP9swV
9iuI4rJ69ZLW6T5ZuyJWLURBnnc6tBhqV6uQhQpxlg7tMD3RL4h36VzhWJSk/r03W69YPGoX+lzr
K8GF/cYDGS4XhVSTltZphJRtMhpDIvUnreatsHenPN5PWm5+0wuniA+6P/db0y+sLMwTRDvCzq1z
+8LGXx82fgPKvIRoSiC029aqpkOsa3ERVOZT7MbWxvPz/LEa6iSkgm+TckBlu1CMfFd4+T0iBxv0
BPoBVAZOZ50LQzlN1plPnk1WkUrI+0XSpvuhjqJQG9z5gDqHsalS+VNLtezWUHa88ZvikqD+mZmz
8hx6BCsoNJmrelrpJCUHvLCeIpmm1zrMq53dt9N3gFf6rZJquPo4AfjtG/9n1GbiC4mVC2pRV+W2
OJ14O3lqcAbXfpqyoPvbk4V7H/DucW+h03h6mKrMD7ZS5nNxwP5L44nbau1Omb2Yt9EAPm0P1iK6
UNBYVU9plvCj0JSFx0C91l4TC2IseBRUN/sJGFCyMdFa2vl1o/Rw7qvhuazRItjPrRXpvy6sxrK8
69WggwndhlvzvZxpl0/g24iMT0niRz/BmLTlFnFNcdUk0gp2SZ1M8zaPsuQpD+r2F93TbAfxVjc+
edssCwDxjygM0Bgix3Iz/FHRsYO0zpxhdJ5U1/vfstb0NlGQuJIksPFIOv06V4eP535mzXH8ofJP
RWeh1K6CP91IXZtRrX0SafpvNtj1rW7XuE+V0K62lOvkT5yIzM/hhpYPjUAIjGIbJeFFRON0nr1B
SUIvlfvUj4N+ZesJvhzDPI8PFLjt0Hfy+BIZ50x4Q8RqWVTEHoC1rFY2IMcuelE5T1Xbze2umtr5
Fr8Xbw6R5Y7uwWfJfGNlTj9s4APVG721pgvt9XVGuEyaqVLApjGwiLueTlpZjdSLjknrqAEcJOCP
G3L0ejPyyNrqOdTDMrWq7TQ6lxyP3tXtlqHBjYLQAr+K99ESfv7YV8qiwIZ9of+UjlE+fMkqdsRD
UtgOaJDcMdUO/bC8vYfqbW0mV/nWrucFP2wydMrvayTvkusyG7Sr3o3U/C/m86ZKQ52uQ7rvOs8Y
30Z7kCrDKScxHmboFf5GQOa6gxrUiU9fElQgaVWhp0/3CID66Vyatkagqi5YRsEVnjlKZmEy2gVo
iSDP7w0QRRfS6fd7hxEBt9FH8ulBrIX03diODEmN+qkfIB3NtiaPoyanvUzK8ibAvuqqs/TpILja
DgUX6YWgsGzN0+DE1yMweiRpy3lZ3VE4Ekqbt7H7FPSJOph+LbdxEoyo0Y7z/uNgcOY+JPhyJNGg
BShJw+N0cROqqVM0CvfJHVoU3RT6TdcyMFQS1o1ry23vq4IqljK+YChfBVeS47Yz6WsBu0tFHX86
OPFzuKaAsOv+0k0//TmIItl9MRnuUzOZ/ffEjZpdIqZi7yXCCGeYpQevsD8pV0pwYlAWHBoWEu+I
z50OOvoa7Esh3SdSRO/g1vrwmnkeoJAO/s7nGq//dyw0PCjgI5y3fjxRIra6NsvdJ6M2s58Daoph
her/dVfX1YVv+z78LPNCWGO58cGPr2JuEwDL0vjyT4XbY2/FDRz2sdlupry+Tp1Y28QzSo6mE6cX
9u/5gVHhAjgPr209x8SiJmT3jvukDV2wHdO+usKbAheoKkBMW9W7fmhfIscoL8TbtZIIi4uoDoPy
ACenRPL09EM6vUodO2mKZ3tEqeQRfHFghJYfG7R+lV6EtUO3Zz+V1mDvm9JuvC17KzcwxxFDeWsn
hmTDD4Iqctdb2c7CceWSWeaZA0dPkQx/wdBCaF53/tJa1nldjtZzIuRzFBX53umzZGMVhbnNYywI
wWLaG7ubRdjEY7Hpxjg4ZJTuth+f/PdBBqsqUJgYdSB44K4TUJnqnUqS3n9CrCsBeNSP37qm116m
wdEuVZ/epxwgIFGL4GVt091fQ+oAmIvS5QX2lNOBuI0Mq72OEicDdK9rP2dD5uhrtpdO9XJqT6Mo
fSLw7tR+6M2TBJxuhmyOvWJ2+/S5NS2aFzThnxQ+FR2PKluhv6jGvz9e0XMDoj+32CQsZae1vxNl
iSGJbT177jtn+gWAt9sFrakfIDRMRyX114+H+50crydIfgE1ZXFzo2V9OkG4t55Qnhc/N6kv3L/q
MjfFhnpap98WiZ6GmqA0isDW392YRLethbViOHnSOAhy3l3vdjlIyiFVxd4ZcKI/CqiuF5bkzIdH
yCwgjpODQL5cZUBTME5WGnX+U9TaYls7JF7ZKAuqYfnwZpfKD9sk44L5eGXObG0EW+GX8baA8rWm
R2td0czYazMqGi/AlXLzbg5G56hrWXdJrvR9rGNv/ZaVJNskOVl+yx+JllY4WZGgm/ase2m2abq6
P5RtV4QV6futm+jqYTKU2MQ5pJLPzpLRIFIAPMNN8R3tQGBS0A0qKZ6RFPOsEJRStRk6HEHCvLQv
Se+e2WyMBpoOaCYUZfSQV/PEb0tNQ5c/Y5upm5tKNiPOhTZCvN+0DGPHnS1rZ9rGBWpfuyIffO8F
qvb4VdCDjULHjPR/dYQQvdtJ9M20Q4fSzx5z2bFPP7ksvKXAVnuYIFFofle/S7HFxK1EJq/pxKWz
qbEb3ZIlT9EOYepL+Il3X3/JVJD15AnLCxYwx+mqzHnZYvMUJK+lGeV3vZsXB78s6ZOzPGFfa9aP
1k3vrK5vL1yx72LNUiaigEB+ijwVjIzTgZNqpFJGYe8l4354oUQ33/a9GL+LohlfoIZcsv84Px4g
LvJwqlPvikWVZ9X2mJsvUVdWV2aBXVc/VsWuQjCvCWNUmS9Up84NyAsG7XiaM1yVqwl6UTGkaTTa
LwAx/Je5H91vVUF3TMf3cGv19kUr53c1UcITtk2c4d+vNm/9KQ09aZVjam9+2Sp3Ww+N5MVjJrTA
oyCtbq02KfrXwpg8R7tOIDzXDyCipfyrsqYm3qfW3DftVWmMU3fhW5OP8zVPIv3CAYYrwSXqGe/z
mk6Ps1aixvwGKiBBPNgMuoRMCixv6m2GsfKd6M6ndnOINb+Yv9ot3SDagh2POy1zkuBexGa5RYSm
8raj4ZTDvRQKaZjKs/Xuqq28oboetRihoQKiNQKMgKKcq7lL7fSqxbqz3w96X2pHGSngjxQqrWLn
K5m8WeQKCTY9kux86I20esgLZOCTDQzQasp2rrDapgkrOsc/6N9q0zFIpPdkOTyMvxh2aj+Rm2fF
22z3sdplQVUkGwALxWsipZeGovKw3RM4hh6CuEFlf+jHKfnWmC2lCiks/teNo/MYQX2PLuhwXceu
kz54WaYe0KqMxiutisq/bPBMU6gtOKbtlHm0AbV8FLeTKc3HOeik8TyVM5ZbdZ6X2deeFsCtiyZk
Gs50FIvFEsQtf3T2qOvX/tiBdQvnDtz0tnOt7C6A8urf2LFvqdCLtRbjlKLNcVBORSCv6ZQkzT9d
SeVo0zVGS0dmNuuHDD6yTZM+zYs7/IQsnc8XRD8cT+Hv0hn15IaOm9vIBw2Jtk1rqAEHpJq1u6gs
x2CTDl7dPrrNlOjDTtmNyKudG6HJm+AFFCf+fgTSfpy1TLff8qTPhn1aUuXdB41m/Wun0VyXEJn8
gIK5OwCJGi5cwO/C4lLOWgDf5LfwVtdlPSOI9bQU+vRGiJCHpBjUPrVlvF9e1WEL/g7xXSy39XTI
LzwB3o3sQRIDREsflZIL18BpXKxdpAHKqbf/dge9bBGYgFe0BUFnfKe/VP9oQedgP0H1sw4OEtt4
GgcfXz/vSgckHoiyoDQFbnAhyp3+gKkcU6csq/hfiUZf/N3ypX/UBmMmESvbr3DOs+x2bqJ2lyWq
/MHtNF3I69+lXOBsqR3QiuTlRbd5lZDQbjMqHi75K+m9cUjxtIm3opoqK0S/5F7DUM6nmR6IS6DJ
dcCmmkglk4SblHtJuldvr8Jv5Cha3X2dkHDfN/PUXAvTF4cC9VEUEhscMD5eaXsVFGljozqBTAPd
T/C3ay9HVcToDXtj8IpimzeDIeqLUFvu6AsguHU2uaDeQdpyC6Hn4VJSPP2iuqaJmVs2eKVSlIb2
2PWPTh2X/wC6cT4pjIb8EwIFSz5J9mIuXlCnY5mTHU2pOUSvOq5QV1k3y5subXR0cZFnafqLUsq/
E/A/b5bfAwJLgvzHYSGNOR0QSeyiSIM6oGntJN+9Pui/Rj4k5F4f5PWE8VscRoKaQdkK+9pqxIsp
hXb18Yd89yT+/SPgdJFHsXPBBpz+iLY3BI3tIngtG2W228id/TAlw/uRyH66GSbf3iVulr8NYxz9
Yybz8LVwKr0MnVL39x//lnX8+D8/hVI1/SFqxmuSdFEpfZxlH7yKwFfuddD3VRv2ClPSMBhQsdla
RjPTfqyz74aa4u8fj/5+S/P50VH539FXC4EQl+0o5D5fm6FKt27nT/HGSi679b4/q4zjk1ZBQacG
sSZbTZY5DoHsWPDCzP+yAzg57iydA1fjcOumwXyhzXNuPLAr8J+xBAKSu4pJde+7UxBM/us4OBZq
riN259M0bHDIsZ9l06YX7p9zRxbyBpkxhxZ4/LLOfzzK+gXJO5Zx8FrErfPNHNv4qUr88Xq2s+IS
mezc3OikU2pYyEZkj6dj5S0ZYYvz8StG9d54qJVb3NZW6s+hVmgBtr2FY/349DYBK2DwuqFsg5jR
ajltoxp8LaujVy0yVLzp6F7Fez3nKr8QYs+chsW2gI9Gp5JG7erRJ/D+mHAoiF47XdSbuooCUBFC
27kY9l6Z7VRsmjpqH7Os7Q4fT/HMF1xeGdD3oRpQl159QVMiwGk3bfBqYOMeHGZ9znCtsu15p4/A
7y5kDes7k1OPHCUPeEQUUfxas9rd1JRaYcTaa2FrdrcUZKci7Ew3eYuEVpBFyDKMrSA6fjzJM1uH
II8ABJUxdum7ujNuKlSYHZY3amOEJur+iqfieK1hZLBzcnXJ3uXceHBVIMbwhGPMJXf541jQDGwL
Q5+01wUfcaPBytn2NSyqnean2Z3NKlxqt5/7jIsOFnnQQpExV5+RtlMWREiYvMZobsZbWLXRRjPd
rNpUSRZd2K1noidj8VLi6P/uf51Or3CGpBNJH71WtlAmjWQbeJkxzvqF6HJut5B38N6ne892WZ34
oG8bK5+96NUrY3U9m8O0y4s8vaFvHd15zVxct9McXbgkzw26GJBT1IaHB2bjdHJjHdVB3qn4TeOl
sLGLdtjhI42hR2I0V0oo+4sw0+zCKXw/KHppFDNNGqioaaz5BkPU62mku/GbShPosaXT9HSIIKXt
/TFu7iqzDUQIC9zefnww3n9Jxl0yIOpa0IDWxjxUrNsxTjzORC6tNmz4EKQklIz+/Xic99uTAIpG
E8sJ3oY+7emi4ormll2tkrdx8II7ayqnMBs898E2teB/SDuP5bi1NM+/SsXdoxreTHTVAulpRCOJ
pLRBUFQK3ns82+z6xfp3qJoZJZJBDLvimrg3JPEAB8d85m82Hx9KsCjAe5Ab8MCnQ6V+GEcYD4YM
1adXo6RGX/CWBNuMlMWHj5VXA0bYL9y5AlZzOpRf1kENrYO3crTsOpVq6TCMCluhC67soM6377/Z
G4sEbQ4uB85QIWYzO1V0r7DSNoS/U8u1sQ6toXlyJC05pE4UgpnTVBRo8yVh9nmaxSTSQUEnnNYF
Zb75O4JvqTI9y8MXWe77naZG3lrDJdUNx1j7RIW5gWc4qA+APIaNE8vmwlHz1sIhtBClMMHemmvx
e2E5WqUmhS9U57oD12S00q0subemLjy8P73nhzZZAZVspNHZC6zW069p5HZnTGaZvtRDopUbOQ3z
+NZGMl/9SoWqufMLSNdLwlNvDUotjI1GMkloM/umaRHHQNjz/EXpIfnK+BjfURfSrsYhC/aIbAwL
p9sb41EnIHHGwJNUbh5oZI45VcCf8hetsgwXKHOItmhfN+t+7PVfEWXihRv//AOKW5CGFBp7FDXn
9UyAQVHmt0PyIo/qtLVz3/rahRrGQEo3fdA7hs8HyQ7JYroRoHSpFp9+QcKIPOj7In6RPDoFX8a4
Iv33HC+VDjl0gS/vr5ezNxN5HOx3IWxF+3c+lahM+kWvhc2LkHn63qB95CoEqFy+ktb9D8YiMwMh
IUodFMNO3wz0WGHKU9i+aHJugBJA1mrDnQjBo5bCpRbE2TlDEk5tVuRGvBl54ulgnQ5nufTU4cUZ
6vpK80JzVRa9cTN00aFzok2oZvHC3ju7h0DLAQYGn6ayDZw5IjMvbC9L/Eh9kWOZ8AVPvFLeqNQK
F/K+828mSH2YjdOpp0qnie3xR2DmxF3dkaepLw09Cti1eIxcBIPXNatEdpaiQDFPJyk/30tg7eCf
or9MD/h0MKU24Ly0TvIzMVoN8GNmfIUXGq2mIbEAgIbZCiKbs/FjNfv5/tI8qzYgE4rEglC5Rn9W
BqF0OrQ2mFraVl31i5Kp+RwidHZJZjXelxFso6Ty+58F4oFfIl0ZLnCbtB/UdOwX5npuFSbwzpaG
VimFdOIa/jl9iDCTBi+fjOaoaWC7N5MZeZVrhK1fUhcbW+RNQhntI8T+9a+SngaA4kZN2ae9UcXU
jFP1uYlBvx8SWcnl7cIMzVecoGhwnSFUS5aMgMXs4bQQAZEmMdQjYkXafad72rME0uqJineFg5kC
nW2gerQpyUQvyyjrrJVjSIrgNOYimNC7h2qKh0dYGO2SIsMZhFQ8HABS4bDGSgU+fDpzSmUnTadM
6lGuGuc6pPP0pOADWbpqbWs3PRzB3nUaZJXcnnJ96tKdCIJ1VxX9vtEDKLSBXgbGwvecXx3ioUiE
iQTIagRb+/ShrI44sYtN5TiNyXA0SiX/ZSRUVXW+2j1iZUueZ2+sHzYoNWphhUn2rc8jcYhFaaAM
1jHKKxk3ij5rUEW00sYtg9q/yesik6+sYJRdPYlae51zVd97md658APTn9lIPLMN1CaN1u8vnvOZ
oPQrknUSIDDd87zETnJ0JVrF+xm3xrMUmx7t/qzrrzwL7cY0qo7vDzc/j6n00luHm89SIyGZ1yo9
p62hQqj+0ecScCcZj5haKqXLqqibQ69l3YXe28Hm/UHnh9froHh3UeEHt0vl9/RrQ5cL4JgxaD4B
WW20QN/R8nIgBObKbYvu6W5AY+ZQ+zB63x/5jdnljKauTaFbgJVnn72fgtIwWsk/olPUfysaO18H
Uahd6u0Qrwc72L8/3NnswiBCc5RTmtsODZLZixIpyWEYRdGRjVOnroaw1sugtWONREfau9S1UOg1
9G4pz5xfRUiBMKuiIAKo4LwgrOBa0+IaER+rhK0D5SZf+07lGXj9cu99dMUyGK1NmOWEYkK7+vRr
FpWldnbWxkegFeHolnBapU2iUf0Afy9tEO6oig9G7rwfdXyoZxq4IGKJ2RkGSTKiUd6lR8P3s33l
2fYlbGDvMIVAWN//hG9MJUMBwOWiQcRmzrmbIHUXsVykxyBRw03qKNJ2CFQ1g5ZIgWDhvc6Wp3gv
HEdEhok5xlyHhCpkpEjYjh1BLwarMB60fUszajeOnXSb4jn3PxkPoRqbIBNg7twxR25ANUVKmB/D
yPBRhCjysjnI6mBc+lWWS25R6NoCdPJs74tXZDeI4wZ86PzTxQE9eSm20qMZRcOdF5XFpsoj063a
GMCNXKvNVakbwia56JeCpje+JdcLOkisHZH4iV//I0IbDRIGH6rnMWiHHDpTV+b7uuyjkE53at6+
v3De+JYMRlrCOU4sP6dqZJkWpolW58cpi7VNjnv9BkjhsOtQZVz1UO8Wzpo3x+PmpHUqsGTziU1V
tQ2KdMiPbRWZewoSMW6BVXrLxZXta675hXbA+WSirqRQ1wUfLcyHZpNZDqnl96kSHyerl+9Lvy3X
FJjHWwr5S9jx85CTIApuE4nzq+6ZPDtHlQJ8J8FScvTtssCEZ1ITNBds89Gp1egOx3g4Y5Fcgpzq
tBsTzuG27qZyoYV4PsE8BA0Cbg90SKhsna4eqpKjHI05m9Oaop0R5xFyE5n20xqKeF87+UfROoyE
RxdwWIoGlJrm9Wx0jbuikabsWI/6c92Wzd7XuLiKyVqHpErb95fr+ecEGkYnlrKksC6fy1ZBEWpj
zZPaoxbr3qdQnhCuiZzwoGvd8eMjgSQk7KC5T3t7FuuFDjaZjVR1R69Xi6tJdYJN3/nhFrP5avf+
ULP7F1gXkpagY4EwKMiAze14xqlGqkNK1V9+luvwhWt1Q1XNfyj82jyktuGvvUCul0grb44qIGWc
cxoBtlhIfxwzPUDNvgka5ReEB13fNHapPjR60+5A6GgvWqEmjy0iK8rHDnPxshRDaPGQzHP9z/NP
OrMgopVG/TWqo4ILV+Zp9z6a3HdBWnuKG8VVt3Dzi2v2jyT094iI9NF6FmfAvBxqDvjHqH6m/QoG
ukh+m08PamRJC1We2b77PYp4K2IMKL1zeF7aUJjMMkX71YDjOSC4Akyyl6B+5nGGy+So4hv6Mdwa
Q75W57miSDGJt2dnmz20gyOluvarzHHZ3oh/p7tyDKFwhC0gqYmA4/2VOtt+v0fk9Ia7QJWQ3PZ0
zRRlhkqgmui/gCCGm9qJzEMYoFYqdbq0eX+o8/kk2aIPQJuMv2jLnQ7V9k4onLkC35X9sRpBiE3h
2qhzDxFxOYU6obU/PjwiymokxJoOdIN/TkdUfDvvDZAzvqtHtXPR2s5dRNbrrKNKh+hbY+C2sDLP
tyCSY8wj1zwXPhyG0xFHDwPSWEe6w20VdNWuW4goCIFI4686GewNfmf+swYaLnt+/03FRXS6IxhP
qA6Sw0LNngOJndgITCepEFYF9Slf+0MbHFAJs12tLPxHP42VW7RucDyxav3SHGVryXX6fB2hWwnX
iZsSoQmm4PTFG9XpzEbOI9+NDR3wCZaON8wyFG49X2KInG1/oYMKzEWMRdlrbvZZZHkvSbXV+fRb
0E8BsY2KT1ekfvHRr8lAkGxYP9Co2I/ia/9xoFp9OYxVJw+sWC+d4o2D7r66ThpEvO4yjkTTBVHX
+BetigLHwunzCsI9+aQMThwnKof0KTjnTgf3SjPoi0ljKXnQl8btRBVRvQySwr8NUw0hssS2Ghls
OGDD9SiVsnOheEiTwUKa8lUZ+Wbmllk+Nq4a9ylZ4KAQq0Quwgihfpun6KqtkFpodBekrIk5Liof
4bMRtbl0Z1ZFkF0YkdTJEO0xy3M1Ux6Ji5UBsaTC9eCGhsNK13z7B0pF2VOQBqgxmpNVae3Gmypb
y9cUgSb4QhVqHU/vr/azXcZlI7yRiKYpGyOzfDo1VJRLLRk0xXdNJ60PWe2l15pepqsgKLLvJILD
U23b1RIzYJZC0DVCJYMzjB1Oek0acTpsZyA0o9ep6rsBFKL60Jf5WK36DiW+y6TorOQCrlR/iaJb
kW5KmiBLecTZCQoFRigOi84c3NQ58saE5gW9p9cClKhUZ3QBvjbUscHyy6vcydofpu4bC6f22Usz
JtKWaHYQOYmy7+lLgxRHSKdDT8nVjfxnjpXbTYY+OY3b3rlQh0HfGaD7t+YwmQs74I23JerGrJqr
V9AxZmcp6VFsODFaiu5YhXur8ct476vq5N83oVbrVzlRcLoQa5+tLHrkFKOEAChEK0gnp2+r+Hob
tRQKIxC4uu42KBE2K6UylNRNe79YSYXkXFcAWLyFo+a1vnay3clowEAKZh9IEii/pyMjlpQ7qaZB
MWnkrskuBtLJuloVraYkjw1cfxDGeqs0extHwLBZWTbwnavBDLP22sp6rvAtGTUaFxW6jzdtO0mB
q1QqMPRUSttibTuNvgsIVuHxFTX60QTZCL65UHl962cQJ2a71gmP5YOlkawitkTPzrt0Gnaz6kqZ
pYT4ZUn1tNHTVA4/mTFFljX61FWxTgA5flDSm+iOMw8XeLIedC4p5J/OR0z8LJP3qI+9064N9auT
BG46fv7YQTIfZDbpcds32qQE6qP2GbkMyR1GN7xxFtbUfB3PB5klkU2A+7ch+eojqZurKStfuqjC
g72k/ztfurNhtNnpZFpQsgvp9V38vXUvfx4PS28yjzLmQ8wyqNw3DJIIvglCA8GV0rjSuDZf/C/N
V/X+/Q8zP3XmI81OnRIKuSVXjKTcxBeocBkb4zq4wI7l/WGW5mx2kahg/XN4d+qjd52to7X8Gaf6
239viNkpFvZ640leqD5yUK/0tecGG2n7/hCvLiZ/nh3z2ZoFXyEWRFpR8hrlc/mp3G1DWAdu+7UD
p/8zlNzwyTn4a+mAVJyxVBGdawXM9+k8+0tDqYybnveL/F2l72tvNaa3ct24lWRcKKqLHswnw974
2kHRJFcySgA5B0m+nOotz7zu0ewwvyDOVkMwfn9a5iHpfFZmJ4gMeD9KBtZQYP1I+7s6+9ZWC+fH
mxuC60LUn+mdzEmbakDkhwYH6yd2v6QXynfnu7/2t/n+/Td5c5n+McxsN+RjFDpBzDD5r3ifv4xP
0mHc/XtDzHaCZBaNltKufGw3/kYs09H9aDT9+j3+eIvZTmg06ORTIoa4KK78C/VQHuKlnSBOoLOd
8McYs51QBXphVTpjKDeZ43ZXYLJwXat+FJXbaqv4p/zj35u2WbxQ+44sNSmrP/81XUoP2kW2W/r4
c1767x32xzvN1rEVK0EhISr96H0vrtRd/t287bm3L7pq2zwEX/XJbZ6CBXOWpRU3uxibOB+qIGTM
cVxJj2a5loqV88X8+u/N3uxmzAo/QeGR2es3w/73otMO7w/x5uVL0ZR4GfEutulpGIHDzgRIL1Yf
reoilz7b+mejn1yt//bvDTNb23Lue0k0MUwRbBxjF8UXRbEK9YVN+tqO/nN5k+JDNyL1MfEWAAs0
u4AbC955lcjTN6e2g8xVwqG984A3dtDEIaZv8yxHmRAlrHAvYdaRrWO0Gn+FcaUTdmCFsFB1mE8u
gAxwVwLECtSF1vHsXBr7odKixlO+2XGC/Zs8ZDcVETLhWqm5pKHDQiQlZvH09YUYDh1uxIAoqs7Z
SSit8TixE3z3jdTRXS8KE1ydPWspLJzfHET/JD3kAeBWAc7M5erbwUOWW1e9b12t2mWwAuvWyhck
xpOtrGhW1R907AJQA0yOGBekvOC6v16yfxQaEuCqoV8lxXetTI0V+y6TV7aEm5VlTFgAR02xJBo4
3+DkzVxZok6M6IWGu8zpvmioU4G90sLnWpXCyymIwxsTT8NrBI3tmymf8qsEwP5CsfHs+wl/MMVm
UhGmobUy24yplsiDhPAyCp4qKBSqDjuMAdTV+3vx7Ouhii867QC5qcGB9jp9NamwEVxPley5kkqn
WCHBnX92hKXyDohJunDjnL8STBjhsQn+kDR1LkpqF9QDMb5Jnwsza68qbBvvstJYmjjxNU4WPgB4
ASNTEBSC0jCHGkseUkV6bJpfwyDvtoVkGtedFSr7yE8fersz9xK2FYUrSUq3mtquX8jE530wgCE0
Em3yUjg4bL65A7YhJ3EpBb79tQy4FqC6Dnb1bA0ywPEsD1qUbe0qDMFaT7B4v6BImamOa/p+LB3j
hN+2MOmvAMvZfFD3R4MPiCn/MYd4cx16CLPr/kMjoX2MFEhcW9nOaJvOv0uR7rAuqybTlTUd6Kpe
+QghO66ss/o+V6gtFEc8fNvRW9Wo58WNa0LINkvXSWqzvkjV2ijWpLtNl65Gn+LWftTrSP+gtRFT
Sl8EriOIKNYPc3q6SsvEwdagj/WvY2dKn0AJIyrc0Z19rOxU6baI4OSAoN7fGWeb3qapR2mKLUiT
CODT6ZgVCziwzdT+WihMGkVPz0UKw7pAY147eOCEr/XcKhdu4PO1y54HVsTbksmDxz8d1FP7LpmK
2vsa1AGNryrS6wQnzVqDI942trVLek0ZD2HayRnMADXz1moPh3nhVJhnlK+Ow3B7AYOwI8FJnj5G
J9IwHYr1V3Py6+kTiip+tcaB3NQOAaizcj1V1PM2VGgKEsEo9YyFYOfsWBKqIqLDQjUNEsa8tCRH
hW6Espo/TPEY9jQFomHYGqU3Bm7Wmv7SwXQ2HHMN3o7FBQIIwOvsgLf9ysJtw4ofkilJqPnUGQx4
KYJW7sbM+5f3V9bZ7ApCCzcmYGXuZuChp7Pbx5DIjKCVvmI3Nd4lrdauikTLdkXs9649UVsak2hY
U7CzF9b0+dn0WiDEO0f8BZRvtqipUhnowyTVgxZU0qcqdZwrvYucT/nYGiteWr/U4lS9Uzw9+KQr
wS9VadKFuOxsX3GjCb6gIAzyH3PGoGOksS75JdE4l00kdPniTaH28c++N7ILvfS/heiWbT425Wh7
06YHA0UchHn3HLNj6L2IKFrjoSry7LamC3rXp73e3SEdPv3qVasx16kxldEnL5i8pX7P/INTfqa/
zcKCX8N1O3fiRBm9jDu7Hx7M3LKvvIQy5I+6UJ1kFWpRRdcANE+6G/Wm3+Ujorgf/eqv5W+uQ5oA
/PsM5eJ1PqVPMxwfepIjZRVEqn2RxXYbX2gdJjRuDnb9U1arxeeorM2LrBvDH1ruDcbC6TYPgcVz
AM2HXCGQjJSqTxe+ZCi9M7al/FDWjTe6BAlFtevVJqkQwvN9kEVtWiwgYM7HBHiMTADD/m64nY7Z
DikuD0j1PzhYo6wbvXNuptJBeiSW1qB8lgSf56sbXBhOP+iakHTIiM7NTpLYaCa1rovqIZoQDAm6
pr9G3GPaSo7jq27JQkfjN61/vr+854GVBguBGwp5VVYXd/1sW/uxoRUg5o0HrcVWWshcRo+GPmpL
d+Jb47B5UA1kMPpJs3shbXs7rND94ZzspPBi8qTEWqVqVekLS3Z+IPNCIDI5i0GGCFqM+PU/Yvy6
GR1k2lrlwY+H2o0VL9/0CHe7gewtWRieb06GIqqHEADUFbjp6VBOC3USkyXlAYHz/EqbKuuy7XWP
1ixLFDZCtG6CfPqRdEgcvf/VzpcmjDvhQwcAhm82RxErtWOhWarKD5inWdssqSz5oiTisN2S8PWL
1mKj9OERof7TCmaJEhDOIRN9nMlx3cn+gxXE9dYzrWbrKJmzsZE3cS0IlQsQjbPdAOAU5hYajKBe
sPmaza2f0b0fs3Z6iHI12VUjZaUMeO9KZo8c/FQ2N0XePr3/jmdrFMywwC/o4joXWpun31PpYgjo
VTY9xLkj3cSJpm+1eswXLpQ3R7FBY0FEhyA3JxR7Pq4GLZaBD44yNOuxTHQsh4Jh4cDk0XnaP4N3
BKcEpg43XjwSYa3MskCjy6YWqYzwqydVEoJ+1YhhqanlZfxjMMuwlt0ghh1huADRSidytSgMsqep
6oxUKMKDoP4JzqIe92af2NisNEmAy22U4TazSgBdOT9ohVhj7DqIMXhPmhN5XbmSArOvHBfAdStx
RQ+mOa20qffSm1rLW+jE2VA35o7Gd0uhK4KBoqz6sQqMeO1h7DoOCO9aRXrpFx6+AS6deSq/u7pm
kQSrqJk0k2q7jWXQAWcXsPwu3OzEBvxRpR39eC3Ri87Yt5gAY9Ix5mqpmG4AQjq2qEyiPOl2PSSN
KyfCoeYTHA6t6tcICg1lvDHK2o4v0SUL8qcwUvP8M/pwQRgdMHjTYUP3puzhqjRmw+gHbqGo2Pi4
AVI2peSqapFgTqNoeUeeIzUm/cDeKMsDlQ0lepwiFU97N/BQrFDdqS8CsyVTol6xT2VjnG6aGimk
HVmdHf8C5+VgPqH7KD3eeMbYUvbEsjDaVhhjhS9wqrJsE+IWQ2KKfyEYExnQeXfRc4N4W5JvM/qV
D00sb0tUffqVUU6d+aAhnlS6mhGr6XYI80m+tX09aK5UPzFCXGy0oo19N9ECIRMXNdiJupYet8mn
RvESAC9Di7fzHgq1Je19X2u6ex0cTIp2Mef9xhmcxLiNKzxavskyhZZhpUQpMhwrWEu6VrFIstw/
KKqUH1HNLoRyrTqEGy/RemNr+Di87Bwnk+T1qNZD/RlfwTrbjYS6wa6gLj8eArNIunUxaF607rLA
r9eWLfn6qvf6pL9sfa3Sd9i0OP2qKjVsl3SvK6oLrCZN+3NsS639NHqjU02rqAPushmkJPdXYdUG
xg7xljSAnWDa3ZZ4DM6CYdeY7CaTXXXuyM8O150CPiVeOSGOJQjMAHO2Rlc1ezuuWOxYaG0QtCgx
58PpsBlvpUCSpgs6Un5z03etGn7r1Fo3dr0HmuTr1CUabvF+MvRuig7f9OxHeOxt8EJp04ygrhYG
bhTfavkLdBzg05apBaa90a0CHU7USXVta5pYzl8DtNQFsdXsEG5x/dqo5QxOywhd3LVbZKRcLfHq
6guPYPeHgaw12Udl58ibVteG9D4HglocS9L8GIMdpE1uR1spDXkVoooFFE7tkfhSWX6Y7pSTPuar
IraMMVvJiVLV6NQTFadrPp0W4gQ3YZ7yqdADCw/lJPQ673vJI2HMI2Gt5hnrpNYR4ejLzBue9W4Y
PKg5mo9oc5pxEFxHsZf6B+idoW2u8qKJGuEiJWfKFzsN0MnUQQwQBoWZH02GCwu15WZVMl9S9l0H
pP1nBngibPaxGjEfa7UkI/oJV8IONxkMJOfH+/fF2S2M5MZvg0+yMaqls5iGl4mweEukL0pSZ2DA
ZCCFq6SqhmszCTlw5KwIF67FeXQDVRlYLcc2OSD00Xk5A5QP8KBKSr9FgVU2a89XnWrbSqE2vCCn
Yli/3n/DeYSji7gQSBZBNzgNwISnN2IWYYzgVHHFcL3jrFqvqIIjtIXMvoyrjjNHjSOry/jwU1Pv
AtUYlG/vP8HZC4N4EubnDkBbmOtzdAqQ/qLg4EkeC2zbHp1AC34Osl3fqXqJnd+Hx3pV9hF6jcB7
5zezVmNkODZW9Nii2rrPC2NQ19Slm84N0tIuF2K4s7nF1YNcmrK3jjYWslWnc6vqo4RzWxs/Kn2O
WxqgN+cef9rmtg/TdIchofqNMDdW14WV5I/vv+lZhwMkOIUEtBuA9qMIMM+nQt2QME9Om0f05L0v
hRlRvtjW/lAU+CdLmd5uEh9r+xUemupLXo3+AL0J/kFrrdRJH5S7zvKkYaFu/dpY+DNkQTmR1IDp
gCDDcptPSZ2GMCT9Sn5Ac67Twl2AghS68ZlNZHLLmTUMybYB/KxT0Ikmi1piFFT2k59ZKVC8ukvq
HDlwGeeblVNmtr+nIJiZ/hoLNs4YregXFTDPlic5MVV9pLmEuitgtdOP6Ej56Gtepj4NCAKau9Qq
Y3XfFw6REBFSsJRxnFVhhNI8kSNRMVB+wXE5HS8sWYnhaMhPaTTp2ifK7+qw9mytLrbhUKbgp3qf
42GnqlITKa7FEeTf+oXRa9vKsHCffH8dna1hIL8Ey4AnEY4Wj3T6OEMpq36jW+FTXXvWRkniAcgc
6rpGpNRrdQq6rTcZ5WqQ4myhR3U+8UILhL+RAwI4asyiWz6+FBbcCk+kZcSb2hQgn1x4jo6kK/zt
9IO1APSbCaMFf8IU/KJ5cp42fT2lhL5P1mTFB/hk4cGsHek+DJroYLZq8kE4C+Mh/KVw3L86j8zN
pjJJqRovGeonpck9rI7MLn1owtSr1k2Zq5VbTwasOy319IUexPm8kgIJrX2x/wDHz6oQPW1ccdQP
T0aI8cxFGTlSdh2E2RStrQy57oV5fWNBiysNAXxY7qiOz0UsMhpkad/11ZME8Un+EkY1cXtd2hmO
J6OvRxdUCJDVy7HfSNeggJthHaASGa7sPIyXihTzC53UT4g18yiIJ4N8FpPzR+0gjVM7iLs+eBLw
1PVomN6h1j5VlrbyqWnt39875zNNdgENkMoxcQsjng42eCoK3/XoPNlIJnyFgqDcRoWJzraM+uX9
+2O9do5OTlYhsE7sCvsABURwvaeDeWbWOGZbSU9pk/nkVejjWnW4Qn7WoROaF0k63uXE9ukVklay
hPsr4gMPRUk776rQJN9vaP4IkwtsYKre+ypH5SBspzGMtfdV09XKdTwWQXKRAl1DSB2TMONrMNj9
5/df5GzSgPwTEFANRRqELrX4gn98ocbHUdbKZOWRRo4VXLA2ym82SWGARkFsSuuPjoaUBbqjSFW/
9jJms6allYxObmo+6lJsPGJoC6zMlIxNWRT2wkYQ++rkAwnVDHTNYNkIxcx5L3xEww1LWtMQGFRF
ZGP+Oiynep8ik76mlaK7EZ/1wLUbbfxJzz8aVwpBZSHEjhcEOOB557M1QA3FYWk/euQjIR0jJ4u3
iY+XyqXvy460EPucbTTodUImGRaTGHdOLWjRPqXkI6PjbLTNSu8mbRW1vn/BFNRAurNoAWczH49V
A8CZXjVNeIq5cwBZHGJp7fSy+qNTzVvb7vyLKjbbL32ePpIRLTlyn41Ga0JU7OFKI5UD1vh0kRZ1
38T0FIYXiAP03qdKxgfXyp1wp1pFWGxG1ImXKoLzag9wFVNE6YIQw4k65/clXVP1bTzJL47jZbfQ
LLLLNrLKhQ3xxptRnRbyJ+LGJ+U5fTPsVsNMt3P5RWq97sHojGGDlUGyzkdEG11VKo8f24D4MskA
tSnAU/MHvjEbr8UvnJDUi1+wMpfd0gmSTdeNqdtF5bQQUJy/Gl0WPhrbnfIx4dzpq1GIYm6rpHnJ
BrPaycXU70hKrgsCyGsUlboP5hqv6HfwPILnIFhvs+EIYqNyNKcRtc1eOGvYzdbX/WRl5uaSz5T4
UX8eLQZBPvVpsQc4OpETPX2zIRKYBgtNntpqc3za0+kQos5wFWCT/PD+9zqbRD4U9gNIm3GJkjHO
wlNUaM1Rm4z2ZWyc5MlGp8X2rbDA97EJ9pVvLlxrIrw8fTOxvahuUo/mIp0vekOewCfAkHnxrcJ6
MiLZoIY2yD3G1q01ZBt0NoC8CuiR/8HzkiYksgS0xdhyXEfzbqjeF/I42Vn64uTcci5RnOdOZMGr
ocMVemGtnM8q5wm9bDrNnF4sztMPWJllh3GsMXKemM7ez+PulwXz4NFO6J63fr50fp2BjaG/0GcV
6hIgUsAuzbIaSlxBAslJ+oHAjT38MIG4TQfJikJPWdlJ5WX1yprGuFA3EzYa/aEYQowmsjLMg8Po
GSgSul3IYnSL1m7SddOFUdZgCtZnUXMZcS+oriKHstTiNqR5qeK2CAlZqyRC5ljCebRqaaAgQ1Ms
aWHNZ1JgQdA24gaghQ2TbpY1yLWSpqOJ8PfoKeN9TgVznzhjuUHMKf5mKGO/8OXmWw8GESWLV+ce
zjHyttMvJ7eF5KllpX1HzChagQsZXHzu411M92speZ7fAEKwiatb4Mw4USCznY6Vh+wBnVT4B1KP
nXksZCdCVswf/VZK1i0+O/nWn0rKyGpkcBuuuhAQ5OCGpSCLrpxGWEWsoKtFWrSuwXTp+LHoVety
/OJXsDAxZwUIE9kSoDEk+oKMC9zq9Gm5OYMu8YrkpdWdpj+qJUazEFS7uMenm1qutNGCWo6PnS/h
OT80KNPf+TgUZyvfzkIoShEdsDJfiEtmBwrFGKHOAyeJzY1F0DxOaMmMJkmSm3srJxBRtc7ZQveg
zibb/iZGKmlXF3m6ef/QnOdAr6NCYnUs2MFYnM2LCKlfRZ6ZGM09omBgc6I+2CeZU17kKsWPyui7
SwKIbqtzaq9MaHo32KAuAdNnO0M8A2AlAk+gg+yQuSJda09V7ulOeV/0cRGt0DhT7FXajvbOqmr7
U+OHwRLP743JpqonVBCAZZF1zRYsON6+GHKlvI/bUbvN+qHYSbjRPAW+06xtmyNn8nR19/5kvzko
qEg6bwAaztREpRCAUJP21X2KFc8hoFexk5UyvEZSzVtBZuxcKY/6hS88OwZeJxfJMINFRYULaNTp
Yi8Nu6D60tT3UNrhmkUVh5wGhBku5Ud12n+PZVJOpHuEY/A8jkkiqaLLoVb3QS6Z2aGlgCDj7ZHr
3uU01bW/zSCW0dtR7Ui5r5RIH9eBp1aRq9uS2sBlU/zyY5cluh4cfkQDAksIQmoOa5wgug10RfL7
vo00eG92sm8cmWaKN8QLG3h2CP4eSgQDjEh9bC7igaxOo/Zyhu1LEvrXkqN0mzYPloLtWbL2Ogr0
bw5b7n8CgNk10ighuUZZZPdDPgbXbV6/TKk0fAbrFiDEZFQbDTkPHLyicg+E8vv7K3i+mMRsUjfW
hQwEBNU5FDaSfCvqfD28lyYnuuOWllZOPnUXqOPlC5vljdkUaEIRCJA5gQI6Xbc0oIZEMtL8XupQ
IfTrobnBASB+fv+F3phNgQqhNgHiFae0WdCYpLGHYZBU3McKbD1c0apV5HnmWnMCa9O1ernvRp02
dSl8zTFgXxKLmx99Qg0F9jkXEshfkdacvmVSxr1mtT2HvlwFN7JX0KWWtVBO1mjwF98zw/eW7mqx
4f8IXFlAAh5Kzo0MnFDWEqfUH2UMUB1FHJRqe493KWJstSKrazWbsOkB95P564Te6afMa9oXp2zS
C1AszUvrBOmLgqDfj4T3+Jcj13+8DP8LnbXb34PX//xP/v8lL2Dy+kEz+99/XocvVV7nv5r/FH/s
//620z/0z5vimH1uquOxuX4u5r/z5A/y8/81/vq5eT75n02G7O141x6r8f5Yt0nzOghPKn7n/+8v
/u34+lO+jMXxH3+94B/fiJ/mh3n2179+6fDzH3+9HoH/8efP/9cvfnpO+XNf/ut/V3E4Hs/+yPG5
bv7xl67/3aZugMQTVW4CcGH+3B/Fr6jG37lrubCBV+Bjh37HX3/L8qoJ+EPq32lXsTcBoqLlTlnz
r78hUS1+STP4eeg2AGwhY0ddTP/r/zzayUf6fx/tb1mb3uZh1tT/+Gu2dIW1Cte1GF142dAhO11H
FvJ+ZkGNfsWd/a0N+iv0t/+bsO9YjhzXtv0iRNCbKU1apTLlpZowytIBIAwBkvj6u7Lf5J06EX1m
3dVdyhQIAnuvvcyZwTmArcv/eEth2fyfm/afD0OF8E8vgoX4Wzo9Gh3MYIrZEgZwzL2wQfjipLnf
dwUmx5IXgVgD/9LF+fBHOcWzPevCxda+NtkB4emEYY6GirnIkAYsnkgmTXwc23bQtwBXJD9w5G52
u9jB9+UoNUvWcyCbWR6SdEkvYU/ldB1xvj/Eup/bR5jT91u15GqV5y7eWrlzUUBhZckyODUEs4v1
zicIGELqnnL1KAPHK8h67n8pBvegiJo4HPezmecb+CSpv7PhyMOTEUyOJeWSsUMEOhctRWCvKKPx
k2YAAajjBRNf+ZiBzD6NLgRaqlMZFcpCylUMRoe3YWqzAZPyJe6KRDkYsEv8gBLycdvucFp7MPX3
Bs9iWuJ15LKsq3dEszmZSs0L5n+l86JR7mHs57MHK/qYRxU1aO6LwcEy8hjkfGhKBuptXiyiN2OZ
aT9X+85h/H23z/HWUrd4iGBKDrD6jGFK/75sxvGjm2z0MZAhKhDnBc//gdW+T57AmkkqzJ4F3LfI
WnaBhbUf+j3YhjpZIHJBQ811/0ljwytB8IkWnPJ+MTVCxHyYnsIH2nSw8Ejm+DEX6XObdKLCufUO
n/Gx2GBPDeo3pMxd8NmZ9DXZhmfC57FWJLjeS9ILaK1ZQR1/Mmm7s03klczTcNFPvaPcsvgIoLop
+pbFGH7kbTniOxRDL099Yk45UnBKuwY7VPZj4YfzfmLwqSBxX8Kw6Io8cxAE3FJBJnzArF5V47g8
BWF37pEdB4tIsstmusDigS0VSGlZJfGwWd/8gtNTEak7y8CXJ+SrbcXaAJR1LLgEa/wccUSkw6Ho
e6eD05a2gIuoqEad2Eq6hu19rneRjG+ZpdWwwh4A/n+P1jc7MEueN799HJ0iB3hxnqw/FE1mYIGS
alOMg7qQZqnWIL5oskywD9hgLwUzn41f/TssLKbkYUrsLQ6638CvS+TCKShC7EtovDrm2yPyXKHk
N80bqDoIj28OJBpcbdBsYf2a45q4BnYm82dG4Y8apH3lAnC5vMTdv1tfThAblwFoHEm78mObAuTg
M3xG/IwkRTQyNCZ4TyrKu49ItVAc5+ZqM9BDUpgbFGhyqrwD457kv3yST0ULtlXaywEjXf1brwFF
Y2pslQHNhj6iUtRhUugjLm/UF0T7vibj1BWxzM9L4B6462/wMN2g6k9L67zHteEtXApiONl6YwTy
CNhZjUB2WhMiNA2BEO+ByGnVZ/Na5E7vM2oQ1TZ/4os+BBl+lXwGUErGWnrddHN990dR/dww5MH4
ud0rmZw5NZ9JuB7mEOSoCEZURR/rH53KLVgQodmBWhOV29SQCpwMFJoBsq3wSweU5UUj9Y+QpGhk
G3ccol4/zAIo/pYMt1DAqCwX4pazZn5UA2jsVrqDIRP4I1362w+THZuy6byN7bPwwX/p1mSpYUDq
AIhMkNcqlSHkxT0gLw+JT8EEel04/kFywVxom99VD+XsO35OjfhqctvUDY9LaN5+Tz1yltuApEVO
QLnCiD9eB1JY1q+FyvKK9pAc6TS4Ao3Hn8z9WXee2PcICgtZDyOuFBYh1OTXSPunbguPbTOeoeDg
xZjPtWebJz2aqHCQ1mE/saehGVSheuTW2ZjO5RjG723mIyAGbsClQEVZTBiB7VKZfPNjew7iMbs1
aZDWs+BBPUzp6yqT9DjI5SDj8Qgjx7WEOckBI/86W+Sd/we/HJVsZQCnDhAPffc84prGUIpdVi6b
/Qj1jZrG9OCvGNKy9Neiuqniy7YnqOkLm7ZjnXZgloYNAvxwWPx01EcOGyh6EXDnko9mrlsZ7EDW
Xh88LeMygubhyC05rdmGb4oaC7onOXrv4EZ2B5OaXdOKOgoxW4uG5omm7WPC1E8ZY39PyD6b+i6u
80zWiCNAE5bBUcbb+lfm5VWgl7RI4CyHll9pnLvtI+ag9baptE5Yt9a4JPgj9vpU+96i/MtKXV76
iyZXL2S6yg0sv0I6gOQnwEi0FgMcCK3SnKy1apq4GHJ7niQ9SRHqUuXpn3CBpUDhw0GnWtsAaiHY
WmeV8+Qx4wSjX+6d4wzqyD5qxoOZ1u4Q8P6ppeoLmsPLxPxXiNmDgk3pXoVespTOpR8ALsLfemDk
kaPaBteRXgA9XXhnBLyVXVzSeNtlWv7IRfcKBVL0e2PUq+JEXtPEbE+j3Oh+DfsdLr8f4JN9zXAt
LXImt+NAvEMT0LWKG3HoDA/ARhVZrZbpyKGqLBrEvWxre1hk/MdOXVgGVmSHIerEzbJhOftIuqzR
ZABQ8jl7bRvcmAZtQWkoDbFQeEjcW984UuULY6Ew1gvsnxLxHMRbWEW9f3ET/cM4PBVyIwRsTMLH
fsQLxSJtyrjnoL86WEz3PMY1q8zV5BrUfbiw8apl/ANqjqgUAnAKwuVRL+TmHQkDvAQ5FVnEXUwK
zprtlCoBPmOujh4K1zJn/XnA3ih464Gymw5ffObmKLwYg2OR197kvrWCPREcTw3EqMWC/v8SsDio
wn6MHjzE4JTBavrCgjJVsWg4QIZ6wvj8KZ7UJUv5C2apYe1vbXK/+5Y67oLo2eUbqIPMg++f8+hL
lriveDVBgdjGfTNRhmfpQf3cEln5lpknqcVwRiTLRWiRI0PI+2rxRhQQ5JiHBEgkTvMkrfOFkV9L
CNRvXadHf+2f4x6ExiZFyZNnxH8HfrDjS9zvIzGRcnLJl+NM7EChSndzF0yFz/DYYfQWXkM177Vb
ZxQs41Jbrzkih6YGJeQYBeYK2s73JVov2OHRA9gTtkoaukMeIYM5Rv5oGPwKwi2bynHG5QDjNpTM
KRiMI4wlInf2xxw8TG5/TR6tgZCfaR+rIkTvm4zh1an8Osz9q7BRhVTdi+pg+NUCzBxzWYDzidtt
Sryqd97B9fENM4Sn2UGmE0Sfq6P4dVFdoJDrALPJrFip933O+gkWYPE7ftupyOT6wy7Bm5fOqujT
5cyU/5pjI7LAU6fIJBYw/EIqo9r+yhjDVswVDBO1/BIDaHHGNcHjhC+zHgfVoiiLxEbNPlOr6J76
bGC4VjKSrqVNFv67XwJwWrpO2qAcN8qeWy8Y1wu424sPk+KYdZVycXwWPWj3e+I3nBQTUPz0AL2S
x7+PQLQ/FhiaWVlsUChaUJfz8KJN5KEkBFJTDkrjh0Qp5/rqqbDJ/wea/Beod5+Xw7IVXTOISGBH
/m0H2PIAywfgoJzYfbYwQNRZTdh0D9x2TVtu/bYCU4gb/T+G9vfm7//v4/HB0KSDvgGpISa9mM78
Z/8lwHwwICuYMvIn0CECQWDFtwyzFCXNEA5QQBqN1IZhg/NSiRwjPHck4gQe1jnXFSZL4wtAQ9gK
wHjqc7xfh7D45BBUwO6ucuOc0SrbCAC8EYTXMxzl1oKF8GyCIxAPYfqiYu/VqAmOWS2x6+3fcZn/
XlV0tjAdgOoDfIT/GmPDsrJLqU1NOTNF33UMQoj16AHUf9zCZCPpZyLHzKv//VP/ngzcHyZQkX+I
XUBoMZH9zzUdiZvD1lu8Mhks7aFlFOFbKP1Ig/++QoGgArsNxRT3eJMYW9FlrFtGEEiTAB7CnscE
6d+/0V8kt392F0TQmOXf3Z7/a/xmgejBzV55pcFuPrMU5Nd11OQyoAG9ESHIRU5pY0sC19L/8dH/
1d//AzrcJyUhCCjADf5zLfyOZCYPBSJG0qX9YdsM7sgrh7S/RJoSnrpKXZJV//7r/r2nIT4Hfhog
nADMRpAz/vrMBUmMadogkNZQd2LpgTcGGOrn//iQvzcXkPf7pCWD6yIYL9nf/D0QEp1mKbLC/Zd8
Ryt3vLKk2uvixzd74rvpMyr8J1waPgKIg7LMDjj0d//+FfBpfyMa0Fbe3QSgrMTIGnzCv17fcUCL
l4LaVc6dPOfj9Nohkx5tOzqTEBOgFyRtKriuxae1G6+CxUcx4+hlWa8PGwVTFmXe/V6GRYicccxN
aa5Pa9r9SYg5Nq2hY8nAYcfBHo5PgXJd5WvMoxFS/jGLdMQxH4l9lNAqzbvS6WSnARrE2/Qy0fiU
9slNDEuV+KpKyPQ4q+AwU6GLhKjjJMPp7ldRNhzWO7PNcF+HIWQ7KBEfEOCHwSxZuwJC1ZsJm0/l
NbBLYS8A/346KA8ym3UQxzSPNFk+VLyeYopVjjf70ZjlCwKML8+KD7hHQD/BzwSnazXMQ50KtJSw
tzwiZlwWK8lf2yWoWItn1Hi7sU/2iJ8/YpxyzW2UnuEN+XMIyM7NsIhcWqBSDk4AhaXDi98xyASS
HRTae51mJxZmVbKi9869b0sjX7oZyTOyeVjG9rAt4XM/gXxu4XwQJ/qL+SgOQ/WBVXmdrDEFqPI7
uDjuh60/MRJ/okJD19w+dgyOnQH+Z9LCJ0uYD5uiWRl88NWFBN2C7OOO/BxxvwJPZbgk7W8Q2l5x
Tufw4HP7pV9ODezRS7ydFZmaN1CKoaoQc+06XYIt99yFwWc8duVi2LvLp5NhES0SSP8KsepdCs54
J5JiaMbjpAJ4p+ZfHNLY1uEYGeRjsA0fS9vfa+MDaIc7CCa+syVHfF84PYf98kKBREsW1phbfyNJ
esh0jvoVDxZS/6vW9LVr/ROLJMWIXZewqYScJMym+6CXo5cZ+FfSA8xpByAPCcq0MvW6FxSUb8us
YeeOp4jsIuwijJP8J0OAKCzzdQ75a2u2ZSclBJR9o+hPPoXpTnn+A3x39y7g54SZGhkGHB/nsaoh
/UPk0tOaOwurVjxjKCZdfaevuS7bE7VNBR8xEKHuYYv7sDShfiImnB85ZDjAFYbHMNNnNMJXIjW2
/MayHemiE6KrzmhNT7nDe2a2dNiJfBoKxH+le6NoWMPurz90bNyu4yQe7DDum8Y4ABSDnQtvgV7J
osM0cGUloduOkSJvEdCxYyQNeQI482eg1pV2Jh9Io/s2RXNaOrJBtASm6dHgbav7qf+a8/k1YQ0r
1y1ZK4218FK3x3kwl9sGAV2HQ4Oz6YHwpJyb8Yp1rfg0aZAF/bxMHHTSwQZhmJzWBJIj1H1egOQZ
uak6ov0l1c2BTi5431aQBLbNvOaQPOE/NxCW2+kjE7gMJWC2BwXv2HJCmVjEYqZwyF0ymGXP5qxX
+acJ4hNHQBJAl6mrpe/GAh5dl7yDrECbD6IXyAtU2erOwcwnHMoULjjANuGPjsnvZ6Q8eSKyO4DW
sgCLiMuA5RcxbDWIPq/gptQUvFnQ2BwpG3z7xMZXL7GP8dp+6TEojC/3KlgPPov3okElrWGC1wBr
dNP22Bv/2uTxDiY4D2rqv0PbgygpUgfEQMwVl0SuOwHTH77BU3PrfzDu193kHXoa3dbEK1Xmznpr
48KndOfl015m/pdx3/3O/zBODKccBrtqHzFKug+tPLuflxSBFyHag0VNleaG1NOi4BYlghZfrpe1
SfO9z5LfCVlyioZfeDvqb2nRD707NpD06joBf+M7PNABzSH3qkzUwF9o2sfPZhkUIGEseo6zsQ0Q
kUUsf0LWn3j0SI9EjxwqMqnH9wi9ITb/Nr7naYe8PL2uJQ+C4dXPR3kDiPxrJv4RmmjIhnM4qSzk
DzFJDCzQrjHkmv28HN3YNPWi5hs8kbLSX0Pvz+oAkpy62QDgbCjwtzXzLtOITgHGTUAZ4raIWwti
UufcRfTeWxxY/9nzBt0A10zfTE9gTaojzNvoEtwg9EE+T4Bf8owga5SzYTr/gKeDPA2D2ABFelCB
0RbBsDzdgqrNoGrbKN9Lqo9J3p+RQxiVZEaY0ZSBBOUadFfbklx6a2W9UPKQLdltXoKovEviKpDs
ddndLTlaM5x460cFagEf6AdK225U77MOPyXUHsWsRgjhUh2UYEGRU5jJR70uT5udH6KNg0CUpvP0
M9jmXyE4+nu/SfzSSgIQmMkG6JbfN/NX7tkJslJOkR3cRRkknDMwTwu+VrFN8stbhDiBr+T8osvQ
nj8z3/WAOhjtr8Cqot8+pg477WvZ1YOMfFvohMdAFDHCc2d4Lwxhpd1mYMWchfQ96JurQtNAjjha
Ows0JvdZpWkW08JC+NaXbROt3/ou+mlaL2aHPF38xzlnZoeEIl6lhDW7lgCwqAaLlNBd7yFLrxhH
0V2AnyTQaEL8BlOpp00sagcuCPoutcAuq8a73NcTdLAA6rJguiIgwXy2kspHZvy2qWRGdAULBw9Y
+ZT90Ial9WipeF4Fa44t8oXjBsVM6K2PWWd7crRxCCUL6u782aK+eJ1Jq04qoM6AMNSzJzA3sJEH
v1qBW1UZqEIP2Iyw0lLrLtLdbbNrus/I9G4BaK8ZnCkzF8B4xuN9PaxbXNpN7LOOjOXUk+Wji9Wz
n5up7BYcgL1dkicpGS01gvc+ydyFALj6JvrDoXp+dUxFWw26YRmtw5UFTZkPaR0JpP8hIQU/UWbv
cPb3C4LtWKaKi1KqdTjkAU8J8M2JvqAUoQW069mxg4H9c8549+ZtZtte8ylqbQGi8BEKtPWy9DL6
4KaTJRrRZhewqK1zIF17PuQj7I/UUmZBs94Gf4n3o8uXQ5SbcT7EcFLYo32QUGgOFge6H/V9EeJ9
PthcyLqZgZGurX3g2bp8Yi6WVKszL5glurOayV0K2sDzshnz7BXn/lXBK/0EbfldP4sCr1SjXCCG
SrJhn03A+0LvPMbiO5bma+3yR3gs7zD7Oion9oNb936r00qmy7CTEPt6wNNVeoApQ/bbxh1/aFq3
G5BDBlQ99tajMqrZt9iX99vTOojhA0vPa4BDlBNohR0mYmfMiGTR6QaPa7BQ3S7WHcHZfGrGRGPl
KexY01jcpnTbZ02vnzjYERCZ+IfU5vXUU3HESMQrlohOME9wF7whW5n7RtVELoC01fgdtz87GG+p
t05mOySrfp9bPBwwTONKBstNM1F1GVzKGU7vdjG/2yR+TgKi0bqoU8CHhyW4y6Ajcxuz/CckLa6C
nVWxAZupbDzDS98pOBK30FPLoVIhoF8CzWFB2uXicUXhf5+fBiIgY+3mi8yyWzuSsnd6PMAUBPIm
u+7XqLf12mKkh1kGbsNeHVoO5isxzr1lfvMWtUlQYmxnCsWXV8RCyzqMJ9y7nHIfYwfUELBfyQoN
X4dvC4qwsbhXlCES+w4ThjDecej9pRYycljrPO5vBjpazHJCimpgoXCdyG6KNuElNQSBaxYiMcCV
86nRtIQhUFrcbWPqWaJ+LTCfRAstKTcYBqwSbE4Vp0esAi/ySG6l5ulhWTNXUgNKuVJdhxQAzI5+
QZ9D9wRwxXXm4ROl0fo48ix88RYyFnLNbkJTtotZxL8li77YlUFAnXf7JSTuSXJUqm08vsFu4H2O
ESYWN4MBZhpd0wasD+5LeJyE26lVwH/bRX3LklnXzJvzHhdcqq+T2ewfPkpR4WT5GgabnoYM3Gzt
2U8+NmgW3Ng/IN00AWVPbocYeMBOqk2UDVIo6gVk5Eojghvq8CnbsdC4gtn2hihNByPA9HHyJvpL
I2bpKQjGtPJTUYf/oA3NdISQbT/izEOVjTE0m3d8IO+Op08wa8dyi12bmzJpIZruuc7KYfHFc69d
yWdaa29FOn3TdPN+hRT9xwwOA1DMJkc1dy9K2i05dtQOCOrArdeXFA7zLyEsdl7AfFneE5BCxL4F
Dm9uNoE7fSGQLVwhQrmpHUc5bzZghUmEy9yrcNBjTorLMliaR38ZamPzPeprcXBh/4TxZdFN+po4
eV3VUI/g3ZgIs2rAOntvwmRLpRipKJ3/gcO5MMXM549oIbZc1hRRHp13VmtDdpvfi3KYBCnN1kI6
OoA+F0wCHgcuqAWSo/btTPpDMrgSR8t368ObaPSCyxREZ99MJyBLPzHKiGociHXfphH8iXFfLwAn
C7BjQMOD3LzoVnWDnuNsNHbAZIcXymG0gkknywJX5BOo8yrmZSAwR0tb9SjnQN3WKD+Dyj8+RxSR
YwFH7dCk9GjlcqNJq4t76yUxipCFGVcDRpH30W8zTkmYJ6/WC7qi4X6lguC7pMFbTJr4GZN3FFRw
WfpKfXjJpL2C0JGPLZ4yg2QmiAsIh78m0mXIbKDRse/dK9ny6SlvYY8i4WtUL3E2FfPGmx1en2OM
QKmyRwrwLhwACSRNJzF7Xb0KOKP/CPOKtRy67tObUC7mlmNUFA/IPm9YbWLU2Iu54OKDk0QsQTDg
TXIOEhvuAszCC8S/PLXQEjcEyy7TPyrwQdce8qd0Tdq6lzFqocm0ZUTQosf8MedbsKcZRvHUW8qN
z7fO5ec4mdixR21TdDkaoiFs3YmKfqvBPRvANcNJkSBg9DdyAG8wwvpuIEgsY7hBhjo5SwRZ3sYJ
2IBN32dcwWgpwqPCFPpIdXjyOcZLPkIt8PKqd7kFopgxu3mOsuE2Ys50sS3LACIv8PNYzIMlJt63
o1LFAhg1KE3u0rNcFPDuTpy2BBdkhNgs3MoIXtSK00Nrgu0A76oXTDdIEc3A4VGE7BqRzO3OG8hT
r+KjIZZ9QljQQk2C6PONhPh94YqnOkwyxdIXCAh4maUCt6LVj5Tq7NXGyJILRtdW4GX0tUC6LO4G
N+EJ6/dVm/VgMpOccti5FJPeEF0IiUzZ8eYQTP2PyPH117REcFLgcX5aR/fDU/DTgkMhWG/Dl5QR
YKBUfLFQ3ZwneD23CTmmbKE1aNG6YqN4Bevmd9OPXeFwxtachd/jfuSlyGa/XDEah3ozrbNhxUhP
y9LBgKDTMiiCtb3BPGwo4VdRxrBz3MFD9DGFj1p5Rx6CyL4gFemKFYLVRcIOqzUHbTDv6eLkHAbd
VsaNHPcSxzGA5+tgmwkVtsivAGq/QQqhEJKRvW3G/4N5owGHdjp6QXTrfBsdICz7hDV/skf/S+re
KIlpWMLLFRqZ/bLQ29YOmLrAbeOQsw73VI9BaOjJH0IDNZ/nkcBzhTzqKLoBqZYlF+NVS8GQeYP1
j0n8A8pmfEQadUcH28ES8rxn6MezEpQhWvnGO3Nm9yPtTNGhAjx1i89/UcqDPRJvjzYZPg2kjSgd
0gcYa2QXKtaXsQPWLqFlLowWjwGMM8rZ9RCfBuJNSu9ty9Nby9YCViohvshdhR0TVUIu/erH/dUI
vNDEo08Ye3+LZ9RCeTycRbhu5RLKDfqU/gz7nzUskpEqvDBwt4F5wjUW4682wpvTx6TqxlBg96BE
ZNID+agPATLbfEVQx73NyWJSbouNUJ83NTLyOP4czOkIf1bQZnvQm3jrJH1xKegRciCvEMh/TFF3
wCrGhRfjHzZ6WwX/RPF7zCU6XPQegBMVwlI30DiwR/K1knCTKgGjYcaBuM9Yihe7qDe6AeYhWj7B
HBhlqlDnQbaX0FsOZrDqAN3NBMstc2sa/wyryEuW62c+UFEoHb9Hms2lIuDlDh77gLMgkFZ6HVz3
lkYYX4keZPdpO64N/R5l69swePskBymrD9lnoujwjlC2pFist+uwMA+YFmhAemwqEtzaRTsPD6vh
W+EDZsQTj4YjovF+yhW8dsi1d+HMb71J8bn2M0aBqocRLQYbvKIdJxhGJlNJgggYGhClFSbTub0m
LfgPRoM+08IjJ1q/WzUdNmJRecAAZbfQ3OJfAc5OwnuxonuXnUMAM+66aKLwq+kaWreNhIRgaoCQ
ZU8jtS8pdm6OfM5iSeFEmtn5ALvQa7KioiSxaop4JegDMVNA/YV5Phr7Xaf6GxpDCHfvksmMZLct
YhIQE8QdmJjWbE7Gz/zukYLknqlacARFG0aMdB6SOkyYrBFWhe3Eh++01Q8g79k92tydCLyuYhzp
z3y1N5nAEpVqBAq09nnJ4k+Zg8tHo7HA21XNPK9cwnZ0Bb439fiLQw6IDm5lKJ2hT0IyJYrHSKlv
8ap+0g4+3eiwHE7FlZSRawHJ0DBoggqh5vNpwVFcBeEKDZzybvBkBarexGjamua6xfRh8+AuH46X
VgKeCpWBl4y3Zs+woHlb1gVMa2q+2OiNmJOFey9pTuD0DYUH45di8lHQNwY+LJB1P3bO5iDnJd8z
40NPrvGxrBFNnZnl6a6FKuYU7KuYSmS+0Ok05ss77MZfJ42mNZfsAdKivuq98TXakLmVIJeWskRV
sLSKS0xfAYsul9aTj2LJHkUTnr2JhFVHewpSnv05w/MWXlH0pePenkaYAzqboWCS9rhE7iRHjRqq
wwzYIvuqoJPmlZu89znCrd5l4OUPAcJolk0CKg9oZZc+LUgGI8JWoKMAzTBEFwyTJiA0Xq4PKwHX
BCyQp8BNK8J6xXzxQv6yyQW+QlGbHVofDUEIWT+WKojrJlvxTtES6vHv4PHPn54EcBZNDAdaeGvz
Lio2zb1nHeGmK8agJ6dtbX5ZBfIDXHbYj5X55JLOgpbGy2t/ac53jQ0AUL49+w2CbWVuzpPKE9Cd
JlGu2svP3UTDPRewvF9Uf9WDB3isiYE79jhnttS86gZQArz8CHiEwt/BxqzEfFdcG+zWIuqTpNoQ
T4aSMwOjT3dEvIMpq1+TZtK3jXrNbSH+VAvFzfrQJKBQ+P5oQtRZZoGiCDZs5xZ2oRlOzv0MQBR9
ud31eY+zB2XcJH/EiYlKZCBmD2GX5zs1hVGBkatjVWqVeoBr2XO/eq6ULPpOh2w7WJc1B5R8aPO9
T742PzWZkqOM4zcnQTgFGwvRXhn9NbK2LzsFwGlMli83gvnhuuQ2rt5W+YF5B63ho88TWwwoIIr/
98oI0dcYmf1C/Jpf+0ZeYdrSl140BAcM5Nu9T9a0mvV6T9cJvtHWJ3hb8esn83xYuvVZwSToCGuL
oE7C4HeOYODSBj467I6eiXU4vzPQrmAnCkzNlx+yG1H0pVPttdkZPHh3EqR9i9DD70A5hEbb8RqT
QrAj4fNVmGAd9vIfigtwMd2AgNzANUFhSsodXXYusWhCLbgxNPePrMOTGlMcjvCcqw0QHbD0UM8p
OBBWxovAG0zjH6ZrHqNogUnX0KcVOFMxrMhmcfHifMHCbDDBiDusmX8SMOl5JIDBqrBVQLhDyMiK
beRjUKaxwt0AMl7JeavB1hDyKhf+lkzxgoOXUjJU+G503CknNfDWFpqyJOkx3/FnP2D72PaM10qD
pwxtzH2QlKAtZyh34uSkoc4oW1+C9XVHsDtfo2MdxUEG4v+4O5flxpFtPb+KwpNzToSpjftlciKK
N91VKkmlqu4JA5JYAIgrcSMAhyM88UN47NEZeOahZ/0mfhJ/SYq9BUpbVV1E7JabsXdHS2InEpkr
V67Lv/51CZp/gX9LxzeK7gDvheQ9CkO9WqZkrFA4J1VsTlMYbi7VatZO7dha0knD1yN4arCBqA8e
VjKurYlDOC4HzUSJVqekH79UA+M+SkvE1UyWozSxPyvLHLGybwZEz0P3M/GHj3D7hJcNINtx2dhL
WAR8WIlt7biOZdrArwaYsZ4GmwNkZ142VFrMwIU8I/g0UMDgLiFVTYlmRL/oM5vGY3Qlg2XvItY1
E1ovUx+ag+IkakGpUcID4Ht1lCX2babipwSt8stgVd3Zq/iiMnAqDNwkAhZNScca1qsADuV+mXnV
12rV4sYReq8jS5rKrf3ZVPObFXJrpmUzJvRO9Nae1DGn08OcdPNfI6+SSHPF2mS2MmMoWXGzNasZ
LWfJHWCVSVHFJ81idlFW0kOtKtdZLcNeMVMIMeSzMX3p3VGoVpcx+CLbbMcrTZ2UKcxmehJch1Ge
TYICdCUz/gZY9lJaePlROKs+BauVMoJCUBq3UR3yyHBC0eSx21qwKgJOo/A4Iz5bOSpdyqngkMcq
mNnZUiXhVhN4Sqsr1fs1UkWLg3IADTi0mdRkMrMv5JtvZ/l81eDw4jN5g2ikZQ/uouDWshWagvje
cWJqX1eJdw1nOEk3Vx1zPZ+5BE9zJT/FoTymWcWvcttOErqGpW1JCKkg6Wpdl8uFNzSL4iKgFDc3
vY81kQGk5gSX5UhP/V/NNk+p2m/ik7A2jwtdBqVZn3iydhKZnndE/c1NW4N7ypXkDNrdeLoEfoX3
SENRzV/Mw5n7LdWjb4NlezXTtY/Y418CPzyTU1eEsdU7VwrBlZozSE1c2qx/bAeAVsxAXp1DcQZ4
V8fY05TV5wXsI9hftFD05CnOxpkdhWNNsARKZpIY08XKsFgYor6jQGo/KppfXshFQ3gtqqpflhTv
fsRZWV7rsEbeoKPITgcrPxg1mnwapBmZ+QJ4ta+m0VhbDAjz11Y2jgdmGU7CQWHQNFRxP9tu5k6D
dkmATimKUVxK0eqEbuKjVk/UidLEnxW/bcHLysDkSPdmJbiIlWSmY5V29eOY4qaxEnjxUWWk0lh4
777lzUazmfkwc1fLmyQmQDosPWMGSyXdUUbUnZSTqtUn1A3wuotUHRlee1JkFYBveFj9eAQ6ph6Z
LgGZcJVWR6om/UqglBZ1GO8Wd+vH1lRREakkH2HTPdAO2f5oqenXViObA1vlZeHlMR3XihxomrWY
SgV9hzxNuvZdRR+rjXHeAjMABQEnBTgfDU5DNc3SG39pLICUR5w8bQWVLfBnNR08KqlvjWMDYLpN
Heyw1mnHSdNMA1PEPgIafSTVbTUxIX4CUqs/ZDhLl5Sq3Zoz79PMxIjL2geCmPpETpaDSQtPIG/s
EvgT7o9quo8lMPYxPUfdk8ajLGDh3pmNdhLa6U2e6qertBwFeiLUpBQ5MZyNbZCfKTU1nCH6aQiW
3h+mWtaO7dB+wDahACT3CRZJ1qMbDmb3CziciNsry2m6VC0ClpBIAaUzonzYqDGxPojl4E5kCm4R
n60C6nClAcSkjXdO8cNy6IKHpjx0SUbfCI69ggqTBGdwVC6sr4PB4HNrpB+lxlyNatgj46isST4a
+khPapnFMidmSwJWW9j5kCrbbKzTH7tq7U9YCWMyK+XQ99SbKITCsqqrsTuIv7hx/rAMIsy1hNSg
eR61tGNx4XuUKV4NteKqTEplYobmYJqHcLa13OoE3in7XhgZVD2kOrFDzxYpVR6q20DeZkVc6Vp2
Ck3oxGvjqVzM4PBQSPmmrd1O82V50lhqNGHfTxcNBKZZQoB8MYPyvVqcDjT1SxQDFM0HtjT1c/eq
VcvqYtAsfsn84rMgxTwpcmtGPGLhjrxSp70Vdc1mEE9pLJiMwhxi0DIOOCmSNs2gkpzQe5Kqt0Dj
Sp2BNyir5Zkkl1/bRYuoMUwynPF6Y0sO6QGqRe0wni3Ms0UxmKZlTEeMxp3dyBYkqNTZfAVMU46w
ua8WoTxdBQaNFQOtfpTKwZcmL5lxqQMhJc0ybGaqiW/oe0esBtWvlrX4WmvS3MvU4karYgoZ4hyl
HCgtKXlB+1pj28esrwQ7LfxmcI5FA3vUBO2V77nqtUINAJz/uc5tQ/p6lIHZH9VQXg8LN70DeX6u
t8IKybG7E+suj0RpfYa7GtgBWfQlN+OSCAY5p6YcE+48CRNPAey1PDUGLWy3PpZKWQa35kr5FERG
NPbtUDmivwJollVAoARskcC7l3GIc597s4zAbyoBoxvQ6egINKYCjyHv5J6x96099VNam1xYcpab
H1WKEQNimK47g+ZTbuiRQRMHoqvwC+tnoSeiXVIZlGMVxHszCoIoUygFlfTgojESHhW3NVUz8LFW
o3RZSv5trRCgnNQB1SenZPtt2OH0uBhBKmarHBqVHHlAOZQ3xhxqHFMx4VkuEjk1JrKB1zSh6n2B
NDRGOWktKC8+VsEgmlclts1gmaK+lwWDnvu62eQTU8e4o9Am4EDmNmYGbtRiMTf8ehHfxTWnfBhh
wUtjKnfLch6Fgs6UkmX9uJG1NvuSEW4NSQjeERxl9d2yEP9015XTahM0xJ+p5RzGS3mgHtcRrH+0
XZAetVJVyOIssMyTnPTvrEqi6Lz2rCo7JTHExshuY/8CMSnzqo2qZVCw7vdLuVg0DyulqqyHGvDJ
HRyMEMhqnASmBZ3EcetipF5XKznRxkobBReqXJkNlLphclRTatFcSPBzaWMLcz0+MlauupyACFYB
5LhLIBsW/lIwkiF1lW50uSqOlJlZZtOq9KzFMbdnzbq30mo2DTKjMa9ETxr7DPYgq/wFq4+OxTn4
zmQ0C1Gdw5VtrQZfF7mfSkPKhvBdvaAwJIINHkE4WpUmkAu25ITHPgj7iQZuLACxkc6wzugDc+Q2
IZD+Wb6SbzVzZvsTCjzk9qgK4wGtEqu89C9Swxx4J3a5ysEOUQYYPRKT8eojj9gMKKOFUWLieqsy
VYnGBnE1OyW1HixGdQgb6keduqnoJh8YBsYV+eL6UxKRmT7NNVD343BJ+e+pq9Ec8mJlUidHbISE
B2W+BEaCTB1IsFxKtT6p5VX1QBQrXmFyWal04VUmVr0kBQvi1lKgSNey0ehfCzdbNRN1WYJYoJGs
LbB9gzAGTLdYTS3XyEiIerkMnGIpK+NSYEdPpTL3MvAwISTERCThLh9aWqWY1HngaygfZRDt1bUR
tga9HemGM5uSLgbsWqZWYp6buHMnLWjcbMRSKrj+ddpU4wEIOIscFzX/H/0Y2/08UEyDsTKzOUuk
uFVO9AGNIy5bI+QSQa0DjrblpFodB20OfFSqcoKrAw80wNBPZqgPYITejRa0hGGkwEg/x5nr6aTM
wja5WEqpdbYA3/M4aNKSe1N3k2MSC6tzEPsXC4UEJK2RBqBOqkFVfKI7c+5B3Ben5BP1BtbjQaJh
LgQA2gj1DQD0u3lLKQax69MqjSoK42buYhrlcUgaVKQtrdrnUgyJPA9ruscsxuAjYgwi3V34FbIo
R/cgRuR7f8HFMlSrNRwT22ow1tRC1+5SvZKyKZ6anV7AVAstqNRUYQZUn9W5ilBlIgyZflPjvI2P
Yh+c92gl1UDVFgB6VZrHGsqXgU4lw9BvTWo8vFUNUMfNrXJxAqoUB36hRCHIvkUB63hq+VQ2lMag
vtYN7zbwa8C5tbIaNKuhMlsp6WlsRKtvLs8NLmPCJoTbYOiWJ5mWVDPcYtJVVGdqtznxjiVIrUAv
JkraDFqKI/yMyIWueQ9mvbSMYUyvymEZy5YTBWF6VVd2fqVrA6I6nrIgK0cMixhT7TafzUXNUbbz
oFA+1gumMyLRFZ7oi5VljBcLrXhIFBqhDbO6DJWLCqjfsRZGFOq0cI1QAKdHxSlmQ0BGJpdQnoIH
+7T0smCFyaYC4MJ4HuQjcPLkXzVfYX0BkIBZl8FVUeewRr3TQuQ8biIZnEIez8h9ZALU3sxqOtYs
V8tLaptRkaRWPhdFTtWLquTGJIerfnnsN5D1jmw4hsDaWsXgVqdoyB0vVFU9nqmRd14Q9L1KJEqg
oMKPzJEMCGE5LcxIvlUau6yYrORTpjIIT/LZqrkpvUS+IqRBwDxdEq0cZRLcklbop+5JAoN7Cbxy
Sb/2akmY7cgo4dGnHtStPgLMSr4CtkWFEFnKYb5vNfjxVan1inFL32ppiB81S0eQDKlzqk9Ub6xm
1AkWfiBX48WsGdiEKIBzQ0S/OCfuE2fTFIq488xvrWJo201yEslG9dWg9Tfury5zD2U1weUkSbhw
E4t9qhNj9WtmJItoZGiRleCN6PpqSFVefuE1hnQPzgnrPx0kxDA0z/0Ivob/TENLUO1SSwlgTOxj
b7iEp+lbBO4YVnNKy0ezFRTLQ2vhWxCJt8Q0J6iXOpv6MeVjw4ayyoWo/6tovRBjjZxKVjQAQsJp
oDFJPnDCdlH9ki9qoLzWqr6i1Nmyxlj64R0pw7CZrOQctKc0AC5KntfVLoPSQIdDrK7NxmmeWN+k
PC0uK5uSMQzgFEwUdOZTulYVMUUVkfVLldTpLRCo8sKnxdR9tkQQRlQoIEuRElKs6ru5cZPHBoBP
AICU8WmN5cxaX/sKwo7vxgoWxJWFv+WNJRQ7mRdI/K9tevsARsjN8Hbm5edaEebFBF8caz0v6tu4
aLyvdr4k2iWZkQbSJPDC2MklJf5UDyTpXocz8TysyujeN+QlYTudsu1BIONOFW1K9Ccso2uyJ6Dt
pEGqjkE2SckwSLXqJC8z45sPx/VF00hYJVQgK1OicOEd0FRYLQPdc9mZFmhOJFWSOl7JtX5Thst8
cEwT9eqSKEw1UVb0JR5Lqre6xt+9LWhsgLLSVgCZC71Z3DZwds3LKnRK2olMDCJx7aStrjH73SuF
2+iTRd4wOFuYGeDw2rcp4/ZsCnEzIxstyYyCMBGVuubSu1p6SXmuJok9DkJzYQKkGhSXLR0igZt7
svfgu/YM3IiWJ5/hYMHBbMH2jEj1BRQAV1TYSnKbfQImYT3y2u4nTZ0BMCrcZHCup7n0GeY2/yEB
cTKgrA4e0WlFWpg0H1FpWpdyOk98i7A51sDAn3ousV3ghBKivaBRXTpS6D5Ev/SsMSJQLG12ucCt
yCYtOOj6KCS8wYFaF020VlmVR6ra0KxCjuQrxWiRS6w95F6um9gAIBrRvc0KSTk0OT14TgdFrH8j
QT/4KLvhgqC+VBH+Xv93lW+TvKUgZDkGTdGege6yfy39Qn6QWkrSxoTn0mvPK+2MAnk1I4gC5ugk
GEjoDL+O0DAhPWQoYQQleqTOVOA2uQmgP18suXwSbmgwRzpfk8R5Ct04AY+pNPqJIpHdX+UVwUPw
juCuYPgaurMag9ujWRWjEysA9Z7IOlCUxSK4zwDVjHV5oZ9JSwOtW2lQoA09AmOn8XJgYbWC2Hqo
m0rNp0Wph/EoomZgjnsxu0ioPB6bft1MJdqYjBdQOIwwG0gFmi0hx2EtwRU2hAtHOOLYzEvipPHi
KLKVKh/SetqIJ9RlhverGO8dqhyPuqJmlptTOaEWfWIT9P4GUFkxhqorG3crDjKqTA6Xq6MYKvp0
hKPg1Te5Yiqk8FTIlIj1UCMCt2elPBbrxSqK1qNtTAoUkwOsA0bEFXGHZljUBF9nFGXFtATg7sR+
NjIrpkgxZEUKmeAW/2rNLsCKD8YSDYtGMUzIV5nkN4vFEFw0VQjMDZqBIEqoK4sWbmx/NizXPaLK
XLtREhKndVnrd54BW41o7RBJwwUe3VdNrmMKGzUL5JJReJ+8vG4vQVgpn1atQYc8qYgFYp3qUf+T
AU52NoSpeKlN7IGLiZQ1nvfJLG1ZPVWLqJ2Wyyz9GpIzuvNsk7ICP/ucJaCUM2sZPMrt0uU2BkVN
hNe4IAeAxe5LYFapGssU/muDUt0l9fThNIZTgViZVCEucRNyftoZvt0wScgIDmlPWl7LUZOdppnm
X5LlfJBh/ihHkksby4lbwbpxlyhBY0wo2mBDofLhHgmyQtGOJdsbZJPN7b/yS7DWlGRytHwA7uNU
a+qrtvS8dGTNMiS8Is5SnWkuUkqrEDrNTcx13ZstrpqLOB/k6jRCUrIhjAOEmdcDEAnnRCRU5wI5
WCR5fWUsXUwuFa4pAOqlziW1UhJ+o9U1Bz8IbOSSwnlZGtEU1RsUI3BZ0n0gZAWUPSWOuiQ108Kg
X8uFAW9zcFE0Vk1TFVnTz/QSDmVKZSoWKJgtGYSyTy6oVdHUwbGa0WR5AoOIDiyjLfGMlWJVBcep
V/P9jRYgKTMzTi2YBFwcpGBZj8CwBtR7rhUYZQZmoxOJov3FaFasQMyVngavuk7vZh4GRBZATJLw
SNp1Bu2KQ0cKpxxZcZlo0jEYTvD04BUGcOSDlfGw01o9wJeANRgTKiTQ1Wgjqn+J7o+stUGYo3yk
z1HRBukZIQI1ugKfZsP/VoJIHFEfqwRTVzc1+9j2DNGhxhB4yBUH9aidxSivpuVcgHQOg7tB5C/z
EbFfg2Qu6B6kGpzm3M64T4c1WA4YQqrCMEdlgSFFw/BZK41iD79qRIs5drKR0jA+T5taXhyXIc8e
ZhDHe+PBIMm+IEMGgU2IwN1JHdYlkalZBgoFYj2w54pmuzdFDoMywOTCPU19em0OZSOXqLOGKLw4
WSpKE5IyAhc9bNtYHxx5sk8t+hBgoFJ81vFArAlmEUWE5dIAKWUOhPm+MKvwbrOHGYH4fBrmblAe
V3Eg6cMl305G+Kv2A1nKSj0iEkROWFJzKG18PSzRKlZhjSRPkgCxlDWFQaE3063pgl7B45VE/fon
/IWZeWTUvkRxwiqKHlSDICc6v2kimi00hFz1VSHdunGmLW9q0DmzUzx7xE/LavIwgKKCu1y1EXmf
yEs8jsxgBmposVI+grOYhfiJHsQcBBfDnAxhQB2/XdaxfZzXsvorVr71NVjOJgtrAIbKp7xGoHmh
/L4epMjeyo3vXF+puULCy2qlUeih4vYQihjaTeReu3RKWlJpVoBWKr4pmf0L5YNoRF3nsp4WUv1l
Xbb3RBTV4UB6+EdEVbdJxP92uac6nFU/xmV1NE8EC1S+O5SYzfOnP81OkFN9j8bq2VcnuyRXG8Kt
J5arNafTbfJzX9pyRokZvRzox4ixRK+/Di/WeqA1J9dbA4QO1F3lI9RZ2iF8/bYM/dV/OgiT2H36
9cBUDqkXphxaFEaLD2WtPOjZyryc8ksWsJ/7zlszn6/3Q3CCyaJEfK93l61DhdY0fHTWQHx21sA8
VKl1J3Im1ojP5oHvaQ0Ez+heawA1mkarBAj5N69oU+T7XA5065D254JzXawTH+TkncnBk2hy3J+f
yj9wBmQWQSFSbChw/D1/ecs41CGg5KX5v/iwOO/s5S2mvJcAyAoSoMFrii20+eysgX4IZZ4NsfrT
n9+dIthfD5iH2LoqxCrmZps5VB0xsA45IQo0fU964v2JgSAu3EsMFPWQ6nJIA0y4BJ6/vCwph1AI
wCJhv7ud13t4awlTh5z702d356VDSxUUB3S4WH/e3RIQG9hz52Xj0BZU+EZX+cmKfCiYTVXl3b2z
LG8uoZ/X+IpyqOoKXMY0KFl/uu9u2uLih4pGxVcUn3d34FVMlb3Ou8GpNml7bFAGuP50V2BgG4cg
9WRBGfP739/X1ado+9p/qo1mU/F8t3p/xwa27UMJJjFMQFKn4vP+7D94bvYSA1k9lBEAjv/TZ0cB
6iwR5wRid+zg9Wf9wHdkAouuK/stAbtM2yR4zXdMX1M6VNEQ9Fd8uh42mvYdvbssmrPs9fIKLhCt
MkVrpd/399ntb2EVENEF+A+RkPi8O0Wo76sE7ENh4SuyoErafLr2j6VhHOpQJW99gI28vScpsDa7
8vPX4cA4FBtsCE9382FVn4nBwMQJ0OCUUrYW8LvThIqxryAMCAdoOm0h123Wn729Yh+aZJ01WXt3
vq+i7ev+6eKEqxi5W/2ORnn27gPMBNrc02j2yUyQNg98R+KvCEa/vZSgLIkNNmwqJzbSv3MJGvIh
LU6wAt+hKSz6kOz18tYhLXx4s+27iw1+LgCWxMvDgY+QbBbn3ek/bd/9VwnzCM8XbobXrgBZUg9N
PCS6aK3X+h3JPtfSntsvH9ILwDZQAJ1tV9GF+MW2oT1Fhf7Axf8D6/N7EH0ETONxHT735/mzVhLf
/cI2eP5ygKfosQgR0z/n984M6y/e0mZiM/Qmjix+/veH510n1hHuZ38UzTae/dj57ibl8Oyv2/D4
82c9rcbLeb76BttfHvvzzMkevGayjnc/vdOm28WH0J1nvvO82QV339+n8aKPxu/64c1RYzcJO4Mi
WvsOOkyKfOXEnWFF66C9x53HfrdBCNfW3oOWAKsf/e1AQoDUHoYdec7j8zE1bpd9p3o9T8v70H84
SL4dFN78ALZ4N9kOKyYuTJV9HzKeR8lDRqbo4eD7z+tBAkdk8TLQJ9uZr9+jB2GBMTjJkvz5sDos
ovsuz4gBMic8+PAt8x+c+Pc12o4spq9zNe39HCedH9zNs8f5dqz1yCjkfUceL/x7Otp0JF5EAfcd
d+I2abEdRkxW9JTfe9Bl6RQJei88OCr9eN7RKUYPYjKhuiXrDmv2cFRpIOAnaVddmz2czluO/ZED
GrGzEBbB2n1X+si57x5C4V/uPai3cw1YPWzZS0EARrz/XEe//e9ifvD4LydV4medUwe+af/hz+Zx
09m0tRW37wKf+/e7VgE1QfvP9nye07Gpc7nQ9KqHcf37nVUQTeP2XYUL59FxnfzBybZjCf0jaz1s
24XTJEXRFQfBNr3/lENn5W/HWU9X5LV6GHZn0B5O8QUX6cNDVxj0Xta2RPv6ZeeSlkX3sv2XQYzs
xF01KfdxzV0krdC/y7IrE0YPYnzpY+JvX34tEn1cGetRdxZCpHv3XeONGh4M/Tx3yu1w61mLlPG+
o1//9h8l8LuOWUi6voeB8UweO4oYlOH+w97MmwdvHobzjjArUg8zvhH9B58Mzu1ExTorojnhvut8
M4/nrhNuB1qPK9oc7z0urmzmHJzPk7hzUBSRxd178CRywq5IK6K3+t7jlo9OR+KUPm7+26TrpZFc
72Gqv/3P5AAo5W//cYA8H1xlv/2v+MFPu2stuprsuya3HMN8Z63VHg7MrRO3uwqacPT+E/7svjjg
Wg8CTX+2wI+dg6mTd25CRQQi911kQjz+jk2viBzXvuNOiMMUAKa3I62Pdx8X7K8vfBDF6EHYfvWj
e+d+1ZVikePZdyE2OvTmxfk2e9AaQz87uMWY6yhRkHX7z/rDfTPv7J2piF5Fom+RacOYCVDjuwfm
tUjk74jel/HJLpr3j//9aaeEoJE6pW/LNrb5PDq6G10l2hmzw9+JwiYPcyf+znfeRaR2HRra7r5Y
CRGR3hHhp1d+Fsd/O0xbEBcmJtcxXMBvv9j+PzjurmZ/xSn9YyNOaFrVvYVkapvl/V7/UjRnPvhA
oHBnBYDvWnuO/aHMRUBv54YzXzlZf2whnqy2l3NeJ1j2W4+P4iR0Z2yoFi23FJrLg2uiKZMhQBtd
rfnH5n9FfYKb7D7FELlyVl1TDMsEQS7QM92nlH/v5Y0p/ENJCGTG2RFEUlOWpli2oqHlZMtQpbdu
2R990NAJRVz7pnCKrp0O5o/DZFGGx/tRcQR5cA/vdUEQJU0K7vbOsaVQVwduoOiGJJsmAPSXIvwT
i3jhwLA0v99Oe612VJU254gDWB7Tpn+eQI3uvVsjJ/Pv7xHAg8s5WYgsxNxiAzbjisdaGghDlVVU
aSsDxgac6fbPIvO2k6ja7N2fd0ttVMiP3FLPNuX/g1toROS16+f2YVwfZfN5LHZ8u6Niw0WG/B+K
1Q/qgIt5TXH4dhwxqizQ7fsOe+P4cXFwJZzR+dpRuhCRG5AO26HFk+g/uf3xFQH9wRf4HPvF/PEV
3bJGrO77Hr+nnV7eJwp31Qvz4pmsbg7YBib2lo3x+7nersV6E0QVjGW95T/92Qd4bQX99c7vh/g1
k4/ejtvt+Uei+uep0tdskL/gxmyOYHxw40RJ52LvI242nGcRXup2kzfqafvTP9ry7x9uGk+SD48P
TvIX17X61uH+QeU3Sh6S/OBfz+ZzWhG4//baY/rI86z9gHkWH1xgg3C/vfYc/S1d+MOvkwSvjt1D
NHcK6fF2P8XuCjD3vrfDdP4IcOjv148AiKzLqOP5jl39pib/wdWZZvP4wTsQBd8vx+9h9Z/GXztQ
YrNFfPN3bXhw/sLcfMtU/8FXOiqdaLsNYlNeOk/PLtQfHPN47mSPT1K0MT0exknshNvfcW9u9n1z
z/bwFmc+ljnxvs7AfcSAYTT38yJy8qfX6T6gh5lfzlcHIyecP+46nDgQ24f9vPKjSeV8O8p6sftA
eNw5MdCUsjtuD5HKSwdAWmfUPs6sWOBf586u5U6d0/ZRP7+8V37x4Pgc1FcuF1z3Hh7gpKWDt7l6
BQMEerePB8CftR1mLSG2vv3x59eFSyr3nDB8dV1eRu7+uIbZODfH83AeO//54EP+MI9zUqZrZXMr
Tiw++qNzAC2v1zUoROf2fe+c2ySY76ya0ocpcQuosTtbtY/ZlpUTdrYYDoj9F+EL2+vn6wWfwn3T
hbwS4Nn/CS+MTKUP5AVMymk6p1Pm9tBuJyqEX0fpmiYhHOreKZDSdNFIfl9x6bjHGCdxkh18LIuw
wV587YDwUJ4sifoj2rwT1Pw+2O/Pc3wUETb/C3o631zwe2s9shUAIR89XBkf2nl27/iLbra9B537
IYvmOzHrHoR36MRu6DzOc+/5Oig9LMRFA9t9F7am9DFhr0T5P59sHyn7IUj5bj5S7WGuAMDvk8du
iLyPhP1N5gtnIehcJi8TcX/82iWT2VX0fSAAjrn2Ds7EP24+XD/fOPhztz/+vClyEmNZ7/qCch9m
ACN3t25N07DvbXHqpF3xlQVJz76jnjWZS+PsnZNBPn3/oTcZSvpgdaHksIzsP/Ymk/jK2D0IxpnT
OlD8vliSHs71udOtvpD7KKu5cB6c5MUREXxo+wrHhSim2UkDy31gcC5w+f2qm2+UBX/B3jPGnWt2
4jtyH0UXl/O0iwhcMw7sO90rJ3Me5q97Q1YPQbArJ3hhqsh2D2f7impFzGUgKp2QzdvZ1B8MEt1g
/jopamMrDsLAUuQepOPWc/xdd1/pw7a4dRb+y5UGmLR9hZ+/pm4dH3Tudpz1UvRhYdwC3RNm4a6a
U/rQSJ/b+/kry6H1oEHv/HkRdwOTSh+q7iOIl6Q6OCmINKUHfzugPQu9gMrXgnvwAPXwIk8PPMNB
zj3Qcn872P6r/9pDKcvvwbS+SQmJh81rziVgjz5snwv/8TGcH0ycvHgus1CnvDk6WuSHYDFPq3bj
+QEgkphV+/1fN5G25w8FCgaW5AUcrPw7GucHn8p15TQOG5T54f/9b/8jD8RPR1kDmIAZHFMlFjnb
XevoQ9LQhtpHjdCtT+XmgAqkbtmNqdjQUfYhGHOcgmAr7vnfxr5Db6CCt/pEJbDTASHYpg4xeQ8P
HSfBY8IC3joBbqQfdbwSW8Q6+ojrnDklOYDguWDIEjEcCK+3v/t57XzlDEJ/8OD5ziDPy+14Qks/
PaOXcFfsvjJyDzro3EkLorGvDP7di+vPCyxtsJN/wchSeP8CwLjdmZ8X0A94uRSdbAcSkvndvf1+
6nwNEN3xcXs4TcN56PplJ+uo9ODGDGkw7TvriPTxPGvnblLtRCsEcc6+tjyTd7Kyo/4FJ8new5ah
KzL725HEDqo9THc8F0G2jlo0eljrk4xl6ELh+igDnOTE5buL0EcWdNTOhe5+vrZ9lAHSRGh3EfrI
F0ydLJm/Zru9CZb9QRtnmjnxw/z5Slg9nOgj/x4gOait5wP34YAelcAg8nnTGbeHeNgRWCMn7g7b
xzqAEe2ubh91m6MsAdrQEV/KX7ZL8vOXxnGJB551FgHa3/3HPSHWsaMc5D4AYieFE3ZnK/ewCqfz
bEfAaKK5/yKc4rZQQT/v+PRyHzfQuVNUO9LQR9Lg3C+8ctc0kV/Wr/xxv+omTCoiVF0B7oOw59xH
rxek/ot5lx2Jzjb77+B5Wc/Jz5RZ1yzvI7xxkYSPrMl2jmtHog/0HpFcZwdKrvdwRHCMi+5k+4hS
/IMaCrmPwkSSEiunqyv6uJoB/u0qNlve7uLPK+IrirzKnVJ0uY/SgmsiFjv2FOzW+09YnOjdZDNI
gB4GXmvNDIzEdixxNhS5h7v5JqUgojtqD771DeCae9COnYGVPpZ4BbK1O98+nKSblV+AQNgVY7qB
bN/g58X4c5CxxB3jkiK2Hsbd1JeckTB4TLpuYx9J7TvB+IbcjfyiozGUN4u3ftDeRiNzQc3drCvQ
fXg1NwBJupeq0ge6kwDrfI2i7qYj6Nsq2GD39XM32WJyma8AXqnr7uGyOkvypOqsNlgu6Ix7MGx/
++/i3LzmmkGpD6CUzkmkeumyQBOp7z7uzwutbaL0+4bWns9f6AxoRp//akLNbbHlOO08a/uX7S/f
qswaOp7QKVu5WxtKPWjtUZPuxHD6CEEfgSigCi7z0858BcHwvsfmBLd9O8p6EfrgfDnJM2feDQvL
PSwuc1125trHvXWaZI87S9CHOjorV45fdGbbBzj2fE6Qt1tpCbfw9jE/f8N+xJzbjrIWgz4IQj5R
7t4J3ECPvX3Iz0/1xikf/YMPmbN7R71Zzv6Dt+pNsxMqVfoAST0BdcWcDyaRL8qKunFe0Xhr35P8
heTewRBw3naotYH7ZtH9Dy7KL3My/Z1R+4j0XiYHCN2/5Ae7JiPX3PZhPy8lR8KhOrgp7x+BKEBx
0TmKmkKfwv2fAY3T/Wt3NslBWTb78N8+3JcHF2XedZE3o/ewRv/lenIzub6bjP/rgRAeURf2Qv4h
VgAvrkKMYymiq4X2fQLI1y7rN67wHtlxNmXb2+t/JBjRnwyIXXac8u85/Be8A8/n//SfP//V1spY
c6x3nrX9y/aXb9ofVHW2Ox7N/hI5SsDjHFzvMLr0gbibhNTmhpVDNnA7TaFfzB7EkELBYg75XEfK
+6jlAf/7KGhQnk+Ys7n98eeVyyULnDlu2Zmx/CZjwA+q2isqcLs4Bln0pXj7bnhNOv85Bw6S4A2V
wVbk3/WZ+5CV990t+97K/kAmG28EQVgnh4dOdr9bZ97HE9zSD7unow8wo5gtx7l7OnpwkwWdNt4V
YtwZug87auQ0mAyvXbl9xM5HO9LRR6nZOImgCuxSjPUR4t6O+zpZfh9IaFhpdslu+rBoUPaPcMWU
XT6zPthtj/G3/O1xW/swfQDbTpHjnf1bt8t+WyN/X29QyCpIJHcpj/topyAig7lgiu3YvHIfnsAV
WfMiEQZGJw6m9GGxbypvz/yi2BR/Xs4rv6tB+oDNbp5yXj7sBDj7CBBSHxz7j87j+jK4Te7hensu
j+v2WvvKjcBdb9ZnhFxCEPJKgbjSB25os1B3PqAO2J5EdFK0R9lohRew/T6ISIaCtzz3Du78zPVf
VfK4Itv1/Hnb7fPNm0/4rrH1/aM9JFe60+1A6cNOHmHLUqmzXYK1e98HjPbG6VpFitlDNIIijOJg
UuKO7JLRK30gpDbSiQlTeL/9RziPmueroveBCVm/wIXDE7qxD5hi+6gH2rzA5hY4+NcNeOrfnr+E
SsX4d12VP8/yF672X7I+G5F9QV3aRwKa/NS3JNxSID3faUP0RKUgn76JsmZBEfD9LjF/3r5vmFb3
dffeCMf8Wa3gMldczd0i5DdLTn7Qox9SALmDquojvzDMnLbLjt0HA75w3ztBqT5qT0aCJ20nWN9H
ydXkAV+iG47qg97yiSqLVhw7fZb6gA9NnTD4h6neHkLSRyXkB90Yx5sEtT8oxDdULhGY6oiG3Adq
WBSwEj7pXN+ypW/V48+beVfzXcanHlJPn7Nyd7JKHyfkDiBHC4VqZ+Mg+/3eMvx514DxCmn1vpfC
87f5ftz9+bcnzyEBPeYTXmPM/ue+5cbbWEdVty+5ncBb2YWjeYIT1RGnPsrBr8t8pzZe6SPGcvvb
/6EPSNPRLlBIv1/pf43afLst/5wI+D9D+l/jVP8LvuUrhO5/vbd8jT/+nb3ld0T6CQX2EEIB+u//
DwAA//8=</cx:binary>
              </cx:geoCache>
            </cx:geography>
          </cx:layoutPr>
        </cx:series>
      </cx:plotAreaRegion>
    </cx:plotArea>
  </cx:chart>
  <cx:spPr>
    <a:ln>
      <a:noFill/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microsoft.com/office/2014/relationships/chartEx" Target="../charts/chartEx2.xml"/><Relationship Id="rId3" Type="http://schemas.openxmlformats.org/officeDocument/2006/relationships/chart" Target="../charts/chart2.xml"/><Relationship Id="rId7" Type="http://schemas.microsoft.com/office/2014/relationships/chartEx" Target="../charts/chartEx1.xml"/><Relationship Id="rId2" Type="http://schemas.openxmlformats.org/officeDocument/2006/relationships/chart" Target="../charts/chart1.xml"/><Relationship Id="rId1" Type="http://schemas.openxmlformats.org/officeDocument/2006/relationships/hyperlink" Target="mailto:contactfinancialstability@cima.ky" TargetMode="External"/><Relationship Id="rId6" Type="http://schemas.openxmlformats.org/officeDocument/2006/relationships/image" Target="../media/image3.svg"/><Relationship Id="rId5" Type="http://schemas.openxmlformats.org/officeDocument/2006/relationships/image" Target="../media/image2.png"/><Relationship Id="rId10" Type="http://schemas.openxmlformats.org/officeDocument/2006/relationships/image" Target="../media/image4.png"/><Relationship Id="rId4" Type="http://schemas.openxmlformats.org/officeDocument/2006/relationships/image" Target="../media/image1.png"/><Relationship Id="rId9" Type="http://schemas.microsoft.com/office/2014/relationships/chartEx" Target="../charts/chartEx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jpeg"/><Relationship Id="rId1" Type="http://schemas.openxmlformats.org/officeDocument/2006/relationships/image" Target="../media/image10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jpeg"/><Relationship Id="rId2" Type="http://schemas.openxmlformats.org/officeDocument/2006/relationships/image" Target="../media/image13.jpeg"/><Relationship Id="rId1" Type="http://schemas.openxmlformats.org/officeDocument/2006/relationships/image" Target="../media/image12.jpeg"/><Relationship Id="rId4" Type="http://schemas.openxmlformats.org/officeDocument/2006/relationships/image" Target="../media/image15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jpeg"/><Relationship Id="rId2" Type="http://schemas.openxmlformats.org/officeDocument/2006/relationships/image" Target="../media/image17.jpeg"/><Relationship Id="rId1" Type="http://schemas.openxmlformats.org/officeDocument/2006/relationships/image" Target="../media/image1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23286</xdr:colOff>
      <xdr:row>1</xdr:row>
      <xdr:rowOff>30255</xdr:rowOff>
    </xdr:from>
    <xdr:to>
      <xdr:col>2</xdr:col>
      <xdr:colOff>549088</xdr:colOff>
      <xdr:row>7</xdr:row>
      <xdr:rowOff>20007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E3DF47-27EF-4E60-9118-89EB302407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06" r="13758"/>
        <a:stretch>
          <a:fillRect/>
        </a:stretch>
      </xdr:blipFill>
      <xdr:spPr>
        <a:xfrm>
          <a:off x="303433" y="220755"/>
          <a:ext cx="1242979" cy="1143958"/>
        </a:xfrm>
        <a:prstGeom prst="rect">
          <a:avLst/>
        </a:prstGeom>
      </xdr:spPr>
    </xdr:pic>
    <xdr:clientData/>
  </xdr:twoCellAnchor>
  <xdr:oneCellAnchor>
    <xdr:from>
      <xdr:col>2</xdr:col>
      <xdr:colOff>649941</xdr:colOff>
      <xdr:row>2</xdr:row>
      <xdr:rowOff>86549</xdr:rowOff>
    </xdr:from>
    <xdr:ext cx="5535705" cy="59105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A0A2764-E179-8325-55B7-168E69F0F05A}"/>
            </a:ext>
          </a:extLst>
        </xdr:cNvPr>
        <xdr:cNvSpPr txBox="1"/>
      </xdr:nvSpPr>
      <xdr:spPr>
        <a:xfrm>
          <a:off x="1647265" y="467549"/>
          <a:ext cx="5535705" cy="591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rtlCol="0" anchor="ctr">
          <a:spAutoFit/>
        </a:bodyPr>
        <a:lstStyle/>
        <a:p>
          <a:pPr algn="ctr"/>
          <a:r>
            <a:rPr lang="en-US" sz="3200" b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Money Service Business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246529</xdr:colOff>
      <xdr:row>115</xdr:row>
      <xdr:rowOff>74439</xdr:rowOff>
    </xdr:from>
    <xdr:to>
      <xdr:col>14</xdr:col>
      <xdr:colOff>123265</xdr:colOff>
      <xdr:row>121</xdr:row>
      <xdr:rowOff>14568</xdr:rowOff>
    </xdr:to>
    <xdr:sp macro="" textlink="">
      <xdr:nvSpPr>
        <xdr:cNvPr id="2" name="Rectangle: Rounded Corners 6">
          <a:extLst>
            <a:ext uri="{FF2B5EF4-FFF2-40B4-BE49-F238E27FC236}">
              <a16:creationId xmlns:a16="http://schemas.microsoft.com/office/drawing/2014/main" id="{E7EADEE2-FA75-44A4-AE64-98D22D582A45}"/>
            </a:ext>
          </a:extLst>
        </xdr:cNvPr>
        <xdr:cNvSpPr/>
      </xdr:nvSpPr>
      <xdr:spPr>
        <a:xfrm>
          <a:off x="246529" y="22743939"/>
          <a:ext cx="13940118" cy="1083129"/>
        </a:xfrm>
        <a:custGeom>
          <a:avLst/>
          <a:gdLst>
            <a:gd name="connsiteX0" fmla="*/ 0 w 12753975"/>
            <a:gd name="connsiteY0" fmla="*/ 179391 h 1076325"/>
            <a:gd name="connsiteX1" fmla="*/ 179391 w 12753975"/>
            <a:gd name="connsiteY1" fmla="*/ 0 h 1076325"/>
            <a:gd name="connsiteX2" fmla="*/ 12574584 w 12753975"/>
            <a:gd name="connsiteY2" fmla="*/ 0 h 1076325"/>
            <a:gd name="connsiteX3" fmla="*/ 12753975 w 12753975"/>
            <a:gd name="connsiteY3" fmla="*/ 179391 h 1076325"/>
            <a:gd name="connsiteX4" fmla="*/ 12753975 w 12753975"/>
            <a:gd name="connsiteY4" fmla="*/ 896934 h 1076325"/>
            <a:gd name="connsiteX5" fmla="*/ 12574584 w 12753975"/>
            <a:gd name="connsiteY5" fmla="*/ 1076325 h 1076325"/>
            <a:gd name="connsiteX6" fmla="*/ 179391 w 12753975"/>
            <a:gd name="connsiteY6" fmla="*/ 1076325 h 1076325"/>
            <a:gd name="connsiteX7" fmla="*/ 0 w 12753975"/>
            <a:gd name="connsiteY7" fmla="*/ 896934 h 1076325"/>
            <a:gd name="connsiteX8" fmla="*/ 0 w 12753975"/>
            <a:gd name="connsiteY8" fmla="*/ 179391 h 1076325"/>
            <a:gd name="connsiteX0" fmla="*/ 0 w 12753975"/>
            <a:gd name="connsiteY0" fmla="*/ 180192 h 1077126"/>
            <a:gd name="connsiteX1" fmla="*/ 179391 w 12753975"/>
            <a:gd name="connsiteY1" fmla="*/ 801 h 1077126"/>
            <a:gd name="connsiteX2" fmla="*/ 12574584 w 12753975"/>
            <a:gd name="connsiteY2" fmla="*/ 801 h 1077126"/>
            <a:gd name="connsiteX3" fmla="*/ 12753975 w 12753975"/>
            <a:gd name="connsiteY3" fmla="*/ 84942 h 1077126"/>
            <a:gd name="connsiteX4" fmla="*/ 12753975 w 12753975"/>
            <a:gd name="connsiteY4" fmla="*/ 897735 h 1077126"/>
            <a:gd name="connsiteX5" fmla="*/ 12574584 w 12753975"/>
            <a:gd name="connsiteY5" fmla="*/ 1077126 h 1077126"/>
            <a:gd name="connsiteX6" fmla="*/ 179391 w 12753975"/>
            <a:gd name="connsiteY6" fmla="*/ 1077126 h 1077126"/>
            <a:gd name="connsiteX7" fmla="*/ 0 w 12753975"/>
            <a:gd name="connsiteY7" fmla="*/ 897735 h 1077126"/>
            <a:gd name="connsiteX8" fmla="*/ 0 w 12753975"/>
            <a:gd name="connsiteY8" fmla="*/ 180192 h 1077126"/>
            <a:gd name="connsiteX0" fmla="*/ 0 w 12753975"/>
            <a:gd name="connsiteY0" fmla="*/ 180192 h 1077126"/>
            <a:gd name="connsiteX1" fmla="*/ 179391 w 12753975"/>
            <a:gd name="connsiteY1" fmla="*/ 801 h 1077126"/>
            <a:gd name="connsiteX2" fmla="*/ 12574584 w 12753975"/>
            <a:gd name="connsiteY2" fmla="*/ 801 h 1077126"/>
            <a:gd name="connsiteX3" fmla="*/ 12753975 w 12753975"/>
            <a:gd name="connsiteY3" fmla="*/ 84942 h 1077126"/>
            <a:gd name="connsiteX4" fmla="*/ 12753975 w 12753975"/>
            <a:gd name="connsiteY4" fmla="*/ 954885 h 1077126"/>
            <a:gd name="connsiteX5" fmla="*/ 12574584 w 12753975"/>
            <a:gd name="connsiteY5" fmla="*/ 1077126 h 1077126"/>
            <a:gd name="connsiteX6" fmla="*/ 179391 w 12753975"/>
            <a:gd name="connsiteY6" fmla="*/ 1077126 h 1077126"/>
            <a:gd name="connsiteX7" fmla="*/ 0 w 12753975"/>
            <a:gd name="connsiteY7" fmla="*/ 897735 h 1077126"/>
            <a:gd name="connsiteX8" fmla="*/ 0 w 12753975"/>
            <a:gd name="connsiteY8" fmla="*/ 180192 h 1077126"/>
            <a:gd name="connsiteX0" fmla="*/ 0 w 12753975"/>
            <a:gd name="connsiteY0" fmla="*/ 180192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53975 w 12753975"/>
            <a:gd name="connsiteY4" fmla="*/ 954885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180192 h 1077178"/>
            <a:gd name="connsiteX0" fmla="*/ 0 w 12753975"/>
            <a:gd name="connsiteY0" fmla="*/ 123042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53975 w 12753975"/>
            <a:gd name="connsiteY4" fmla="*/ 954885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123042 h 1077178"/>
            <a:gd name="connsiteX0" fmla="*/ 0 w 12753975"/>
            <a:gd name="connsiteY0" fmla="*/ 94467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53975 w 12753975"/>
            <a:gd name="connsiteY4" fmla="*/ 954885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94467 h 1077178"/>
            <a:gd name="connsiteX0" fmla="*/ 0 w 12753975"/>
            <a:gd name="connsiteY0" fmla="*/ 94467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44450 w 12753975"/>
            <a:gd name="connsiteY4" fmla="*/ 983460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94467 h 1077178"/>
            <a:gd name="connsiteX0" fmla="*/ 0 w 12753975"/>
            <a:gd name="connsiteY0" fmla="*/ 93719 h 1076430"/>
            <a:gd name="connsiteX1" fmla="*/ 179391 w 12753975"/>
            <a:gd name="connsiteY1" fmla="*/ 53 h 1076430"/>
            <a:gd name="connsiteX2" fmla="*/ 12470331 w 12753975"/>
            <a:gd name="connsiteY2" fmla="*/ 4700 h 1076430"/>
            <a:gd name="connsiteX3" fmla="*/ 12753975 w 12753975"/>
            <a:gd name="connsiteY3" fmla="*/ 84194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179391 w 12753975"/>
            <a:gd name="connsiteY1" fmla="*/ 53 h 1076430"/>
            <a:gd name="connsiteX2" fmla="*/ 12470331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179391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514826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514826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301365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514826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423337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4 w 12753975"/>
            <a:gd name="connsiteY2" fmla="*/ 4700 h 1081821"/>
            <a:gd name="connsiteX3" fmla="*/ 12753975 w 12753975"/>
            <a:gd name="connsiteY3" fmla="*/ 112072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12072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0166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7310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7310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623453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7310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623453 w 12753975"/>
            <a:gd name="connsiteY6" fmla="*/ 1073997 h 1081821"/>
            <a:gd name="connsiteX7" fmla="*/ 9525 w 12753975"/>
            <a:gd name="connsiteY7" fmla="*/ 982712 h 1081821"/>
            <a:gd name="connsiteX8" fmla="*/ 0 w 12753975"/>
            <a:gd name="connsiteY8" fmla="*/ 93719 h 108182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12753975" h="1081821">
              <a:moveTo>
                <a:pt x="0" y="93719"/>
              </a:moveTo>
              <a:cubicBezTo>
                <a:pt x="0" y="-5356"/>
                <a:pt x="415751" y="53"/>
                <a:pt x="514826" y="53"/>
              </a:cubicBezTo>
              <a:lnTo>
                <a:pt x="12340017" y="4700"/>
              </a:lnTo>
              <a:cubicBezTo>
                <a:pt x="12439092" y="4700"/>
                <a:pt x="12753975" y="8235"/>
                <a:pt x="12753975" y="107310"/>
              </a:cubicBezTo>
              <a:lnTo>
                <a:pt x="12744450" y="982712"/>
              </a:lnTo>
              <a:cubicBezTo>
                <a:pt x="12744450" y="1081787"/>
                <a:pt x="12338230" y="1081821"/>
                <a:pt x="12239155" y="1081821"/>
              </a:cubicBezTo>
              <a:lnTo>
                <a:pt x="623453" y="1073997"/>
              </a:lnTo>
              <a:cubicBezTo>
                <a:pt x="524378" y="1073997"/>
                <a:pt x="9525" y="1081787"/>
                <a:pt x="9525" y="982712"/>
              </a:cubicBezTo>
              <a:lnTo>
                <a:pt x="0" y="93719"/>
              </a:lnTo>
              <a:close/>
            </a:path>
          </a:pathLst>
        </a:custGeom>
        <a:solidFill>
          <a:srgbClr val="00447C"/>
        </a:solidFill>
        <a:ln w="19050">
          <a:solidFill>
            <a:srgbClr val="00447C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  <a:softEdge rad="0"/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272143</xdr:colOff>
      <xdr:row>115</xdr:row>
      <xdr:rowOff>108857</xdr:rowOff>
    </xdr:from>
    <xdr:to>
      <xdr:col>13</xdr:col>
      <xdr:colOff>666750</xdr:colOff>
      <xdr:row>120</xdr:row>
      <xdr:rowOff>142875</xdr:rowOff>
    </xdr:to>
    <xdr:sp macro="" textlink="">
      <xdr:nvSpPr>
        <xdr:cNvPr id="60" name="TextBox 5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583705D-EC59-2F40-144F-976BA1B1DEDA}"/>
            </a:ext>
          </a:extLst>
        </xdr:cNvPr>
        <xdr:cNvSpPr txBox="1"/>
      </xdr:nvSpPr>
      <xdr:spPr>
        <a:xfrm>
          <a:off x="272143" y="22778357"/>
          <a:ext cx="13529582" cy="986518"/>
        </a:xfrm>
        <a:prstGeom prst="rect">
          <a:avLst/>
        </a:prstGeom>
        <a:solidFill>
          <a:srgbClr val="00447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b="1" u="sng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Contact</a:t>
          </a:r>
          <a:r>
            <a:rPr lang="en-US" sz="1000" b="1" u="sng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Information</a:t>
          </a:r>
          <a:br>
            <a:rPr lang="en-US" sz="1000" b="1" u="sng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</a:b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Phone: 34</a:t>
          </a:r>
          <a:r>
            <a:rPr lang="en-US" sz="1000" b="0" i="0" u="none" strike="noStrike">
              <a:solidFill>
                <a:srgbClr val="FFFFFF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5-</a:t>
          </a:r>
          <a:r>
            <a:rPr lang="en-US" sz="1100" b="0" i="0" u="none" strike="noStrike">
              <a:solidFill>
                <a:srgbClr val="FFFFFF"/>
              </a:solidFill>
              <a:effectLst/>
              <a:latin typeface="+mn-lt"/>
              <a:ea typeface="+mn-ea"/>
              <a:cs typeface="+mn-cs"/>
            </a:rPr>
            <a:t>949-7089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</a:p>
        <a:p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Website: </a:t>
          </a:r>
          <a:r>
            <a:rPr lang="en-US" sz="1000" b="0" i="0" u="sng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www.cima.ky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b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</a:b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Email:</a:t>
          </a:r>
          <a:r>
            <a:rPr lang="en-US" sz="1000" b="0" i="0" u="sng" strike="noStrike" baseline="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  </a:t>
          </a:r>
          <a:r>
            <a:rPr lang="en-US" sz="1000" b="0" i="0" u="sng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ContactFinancialStability@cima.ky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</a:p>
        <a:p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Prepared by: Financial Stability and Statistics Division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Updated: March 19, 2026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endParaRPr lang="en-US" sz="1000" b="1" u="sng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0</xdr:col>
      <xdr:colOff>168088</xdr:colOff>
      <xdr:row>14</xdr:row>
      <xdr:rowOff>100852</xdr:rowOff>
    </xdr:from>
    <xdr:to>
      <xdr:col>5</xdr:col>
      <xdr:colOff>885265</xdr:colOff>
      <xdr:row>33</xdr:row>
      <xdr:rowOff>134470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E954628D-EF06-4D78-B19C-5BF70A14D5A1}"/>
            </a:ext>
          </a:extLst>
        </xdr:cNvPr>
        <xdr:cNvGrpSpPr/>
      </xdr:nvGrpSpPr>
      <xdr:grpSpPr>
        <a:xfrm>
          <a:off x="168088" y="2767852"/>
          <a:ext cx="6832227" cy="3653118"/>
          <a:chOff x="12725400" y="5886450"/>
          <a:chExt cx="6693247" cy="2926130"/>
        </a:xfrm>
      </xdr:grpSpPr>
      <xdr:sp macro="" textlink="">
        <xdr:nvSpPr>
          <xdr:cNvPr id="9" name="Rectangle: Rounded Corners 6">
            <a:extLst>
              <a:ext uri="{FF2B5EF4-FFF2-40B4-BE49-F238E27FC236}">
                <a16:creationId xmlns:a16="http://schemas.microsoft.com/office/drawing/2014/main" id="{FAD9815E-AB33-0380-95F2-21E2C54AA46C}"/>
              </a:ext>
            </a:extLst>
          </xdr:cNvPr>
          <xdr:cNvSpPr/>
        </xdr:nvSpPr>
        <xdr:spPr>
          <a:xfrm>
            <a:off x="12725400" y="5886450"/>
            <a:ext cx="6693247" cy="2926130"/>
          </a:xfrm>
          <a:custGeom>
            <a:avLst/>
            <a:gdLst>
              <a:gd name="connsiteX0" fmla="*/ 0 w 12753975"/>
              <a:gd name="connsiteY0" fmla="*/ 179391 h 1076325"/>
              <a:gd name="connsiteX1" fmla="*/ 179391 w 12753975"/>
              <a:gd name="connsiteY1" fmla="*/ 0 h 1076325"/>
              <a:gd name="connsiteX2" fmla="*/ 12574584 w 12753975"/>
              <a:gd name="connsiteY2" fmla="*/ 0 h 1076325"/>
              <a:gd name="connsiteX3" fmla="*/ 12753975 w 12753975"/>
              <a:gd name="connsiteY3" fmla="*/ 179391 h 1076325"/>
              <a:gd name="connsiteX4" fmla="*/ 12753975 w 12753975"/>
              <a:gd name="connsiteY4" fmla="*/ 896934 h 1076325"/>
              <a:gd name="connsiteX5" fmla="*/ 12574584 w 12753975"/>
              <a:gd name="connsiteY5" fmla="*/ 1076325 h 1076325"/>
              <a:gd name="connsiteX6" fmla="*/ 179391 w 12753975"/>
              <a:gd name="connsiteY6" fmla="*/ 1076325 h 1076325"/>
              <a:gd name="connsiteX7" fmla="*/ 0 w 12753975"/>
              <a:gd name="connsiteY7" fmla="*/ 896934 h 1076325"/>
              <a:gd name="connsiteX8" fmla="*/ 0 w 12753975"/>
              <a:gd name="connsiteY8" fmla="*/ 179391 h 1076325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89773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95488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80192 h 1077178"/>
              <a:gd name="connsiteX0" fmla="*/ 0 w 12753975"/>
              <a:gd name="connsiteY0" fmla="*/ 12304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23042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44450 w 12753975"/>
              <a:gd name="connsiteY4" fmla="*/ 983460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84194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301365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423337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4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0166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3997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12753975" h="1081821">
                <a:moveTo>
                  <a:pt x="0" y="93719"/>
                </a:moveTo>
                <a:cubicBezTo>
                  <a:pt x="0" y="-5356"/>
                  <a:pt x="415751" y="53"/>
                  <a:pt x="514826" y="53"/>
                </a:cubicBezTo>
                <a:lnTo>
                  <a:pt x="12340017" y="4700"/>
                </a:lnTo>
                <a:cubicBezTo>
                  <a:pt x="12439092" y="4700"/>
                  <a:pt x="12753975" y="8235"/>
                  <a:pt x="12753975" y="107310"/>
                </a:cubicBezTo>
                <a:lnTo>
                  <a:pt x="12744450" y="982712"/>
                </a:lnTo>
                <a:cubicBezTo>
                  <a:pt x="12744450" y="1081787"/>
                  <a:pt x="12338230" y="1081821"/>
                  <a:pt x="12239155" y="1081821"/>
                </a:cubicBezTo>
                <a:lnTo>
                  <a:pt x="623453" y="1073997"/>
                </a:lnTo>
                <a:cubicBezTo>
                  <a:pt x="524378" y="1073997"/>
                  <a:pt x="9525" y="1081787"/>
                  <a:pt x="9525" y="982712"/>
                </a:cubicBezTo>
                <a:lnTo>
                  <a:pt x="0" y="93719"/>
                </a:lnTo>
                <a:close/>
              </a:path>
            </a:pathLst>
          </a:custGeom>
          <a:solidFill>
            <a:schemeClr val="bg1"/>
          </a:solidFill>
          <a:ln w="19050">
            <a:solidFill>
              <a:srgbClr val="00447C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  <a:softEdge rad="0"/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0" name="Chart 9">
            <a:extLst>
              <a:ext uri="{FF2B5EF4-FFF2-40B4-BE49-F238E27FC236}">
                <a16:creationId xmlns:a16="http://schemas.microsoft.com/office/drawing/2014/main" id="{45773ECE-EA4E-DA69-9D7D-FFFB7717C7F7}"/>
              </a:ext>
            </a:extLst>
          </xdr:cNvPr>
          <xdr:cNvGraphicFramePr>
            <a:graphicFrameLocks/>
          </xdr:cNvGraphicFramePr>
        </xdr:nvGraphicFramePr>
        <xdr:xfrm>
          <a:off x="12841335" y="6184667"/>
          <a:ext cx="6388890" cy="25712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A5FFD590-DB68-6FE4-8DE6-6D12EAA1DC92}"/>
              </a:ext>
            </a:extLst>
          </xdr:cNvPr>
          <xdr:cNvSpPr txBox="1"/>
        </xdr:nvSpPr>
        <xdr:spPr>
          <a:xfrm>
            <a:off x="12970594" y="5905353"/>
            <a:ext cx="6259628" cy="28829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fontAlgn="b"/>
            <a:r>
              <a:rPr lang="en-US" sz="1600" b="1" i="0" baseline="0">
                <a:solidFill>
                  <a:srgbClr val="00447C"/>
                </a:solidFill>
                <a:effectLst/>
                <a:latin typeface="Verdana" panose="020B0604030504040204" pitchFamily="34" charset="0"/>
                <a:ea typeface="Verdana" panose="020B0604030504040204" pitchFamily="34" charset="0"/>
                <a:cs typeface="+mn-cs"/>
              </a:rPr>
              <a:t>  Remittance Outflows Growth Rate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Remittance Outflows Growth Rate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Re</a:t>
            </a:r>
            <a:endParaRPr lang="en-US" sz="1600" b="1">
              <a:solidFill>
                <a:srgbClr val="00447C"/>
              </a:solidFill>
              <a:latin typeface="Verdana" panose="020B0604030504040204" pitchFamily="34" charset="0"/>
              <a:ea typeface="Verdana" panose="020B0604030504040204" pitchFamily="34" charset="0"/>
            </a:endParaRPr>
          </a:p>
        </xdr:txBody>
      </xdr:sp>
    </xdr:grpSp>
    <xdr:clientData/>
  </xdr:twoCellAnchor>
  <xdr:twoCellAnchor>
    <xdr:from>
      <xdr:col>5</xdr:col>
      <xdr:colOff>997322</xdr:colOff>
      <xdr:row>14</xdr:row>
      <xdr:rowOff>122464</xdr:rowOff>
    </xdr:from>
    <xdr:to>
      <xdr:col>14</xdr:col>
      <xdr:colOff>119062</xdr:colOff>
      <xdr:row>34</xdr:row>
      <xdr:rowOff>6725</xdr:rowOff>
    </xdr:to>
    <xdr:grpSp>
      <xdr:nvGrpSpPr>
        <xdr:cNvPr id="19" name="Group 18">
          <a:extLst>
            <a:ext uri="{FF2B5EF4-FFF2-40B4-BE49-F238E27FC236}">
              <a16:creationId xmlns:a16="http://schemas.microsoft.com/office/drawing/2014/main" id="{B1BCECD0-0EDA-44AB-8DD5-97650BADE4C9}"/>
            </a:ext>
          </a:extLst>
        </xdr:cNvPr>
        <xdr:cNvGrpSpPr/>
      </xdr:nvGrpSpPr>
      <xdr:grpSpPr>
        <a:xfrm>
          <a:off x="7112372" y="2789464"/>
          <a:ext cx="7046540" cy="3694261"/>
          <a:chOff x="12725400" y="5886450"/>
          <a:chExt cx="6693247" cy="2926130"/>
        </a:xfrm>
      </xdr:grpSpPr>
      <xdr:sp macro="" textlink="">
        <xdr:nvSpPr>
          <xdr:cNvPr id="21" name="Rectangle: Rounded Corners 6">
            <a:extLst>
              <a:ext uri="{FF2B5EF4-FFF2-40B4-BE49-F238E27FC236}">
                <a16:creationId xmlns:a16="http://schemas.microsoft.com/office/drawing/2014/main" id="{1DF840E6-0249-D808-9F4C-6F44C541488B}"/>
              </a:ext>
            </a:extLst>
          </xdr:cNvPr>
          <xdr:cNvSpPr/>
        </xdr:nvSpPr>
        <xdr:spPr>
          <a:xfrm>
            <a:off x="12725400" y="5886450"/>
            <a:ext cx="6693247" cy="2926130"/>
          </a:xfrm>
          <a:custGeom>
            <a:avLst/>
            <a:gdLst>
              <a:gd name="connsiteX0" fmla="*/ 0 w 12753975"/>
              <a:gd name="connsiteY0" fmla="*/ 179391 h 1076325"/>
              <a:gd name="connsiteX1" fmla="*/ 179391 w 12753975"/>
              <a:gd name="connsiteY1" fmla="*/ 0 h 1076325"/>
              <a:gd name="connsiteX2" fmla="*/ 12574584 w 12753975"/>
              <a:gd name="connsiteY2" fmla="*/ 0 h 1076325"/>
              <a:gd name="connsiteX3" fmla="*/ 12753975 w 12753975"/>
              <a:gd name="connsiteY3" fmla="*/ 179391 h 1076325"/>
              <a:gd name="connsiteX4" fmla="*/ 12753975 w 12753975"/>
              <a:gd name="connsiteY4" fmla="*/ 896934 h 1076325"/>
              <a:gd name="connsiteX5" fmla="*/ 12574584 w 12753975"/>
              <a:gd name="connsiteY5" fmla="*/ 1076325 h 1076325"/>
              <a:gd name="connsiteX6" fmla="*/ 179391 w 12753975"/>
              <a:gd name="connsiteY6" fmla="*/ 1076325 h 1076325"/>
              <a:gd name="connsiteX7" fmla="*/ 0 w 12753975"/>
              <a:gd name="connsiteY7" fmla="*/ 896934 h 1076325"/>
              <a:gd name="connsiteX8" fmla="*/ 0 w 12753975"/>
              <a:gd name="connsiteY8" fmla="*/ 179391 h 1076325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89773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95488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80192 h 1077178"/>
              <a:gd name="connsiteX0" fmla="*/ 0 w 12753975"/>
              <a:gd name="connsiteY0" fmla="*/ 12304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23042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44450 w 12753975"/>
              <a:gd name="connsiteY4" fmla="*/ 983460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84194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301365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423337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4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0166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3997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12753975" h="1081821">
                <a:moveTo>
                  <a:pt x="0" y="93719"/>
                </a:moveTo>
                <a:cubicBezTo>
                  <a:pt x="0" y="-5356"/>
                  <a:pt x="415751" y="53"/>
                  <a:pt x="514826" y="53"/>
                </a:cubicBezTo>
                <a:lnTo>
                  <a:pt x="12340017" y="4700"/>
                </a:lnTo>
                <a:cubicBezTo>
                  <a:pt x="12439092" y="4700"/>
                  <a:pt x="12753975" y="8235"/>
                  <a:pt x="12753975" y="107310"/>
                </a:cubicBezTo>
                <a:lnTo>
                  <a:pt x="12744450" y="982712"/>
                </a:lnTo>
                <a:cubicBezTo>
                  <a:pt x="12744450" y="1081787"/>
                  <a:pt x="12338230" y="1081821"/>
                  <a:pt x="12239155" y="1081821"/>
                </a:cubicBezTo>
                <a:lnTo>
                  <a:pt x="623453" y="1073997"/>
                </a:lnTo>
                <a:cubicBezTo>
                  <a:pt x="524378" y="1073997"/>
                  <a:pt x="9525" y="1081787"/>
                  <a:pt x="9525" y="982712"/>
                </a:cubicBezTo>
                <a:lnTo>
                  <a:pt x="0" y="93719"/>
                </a:lnTo>
                <a:close/>
              </a:path>
            </a:pathLst>
          </a:custGeom>
          <a:solidFill>
            <a:schemeClr val="bg1"/>
          </a:solidFill>
          <a:ln w="19050">
            <a:solidFill>
              <a:srgbClr val="00447C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  <a:softEdge rad="0"/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2" name="Chart 21">
            <a:extLst>
              <a:ext uri="{FF2B5EF4-FFF2-40B4-BE49-F238E27FC236}">
                <a16:creationId xmlns:a16="http://schemas.microsoft.com/office/drawing/2014/main" id="{F78DFEF2-E33E-65AC-E5F9-86D3BFB7B9D7}"/>
              </a:ext>
            </a:extLst>
          </xdr:cNvPr>
          <xdr:cNvGraphicFramePr>
            <a:graphicFrameLocks/>
          </xdr:cNvGraphicFramePr>
        </xdr:nvGraphicFramePr>
        <xdr:xfrm>
          <a:off x="12841335" y="6184667"/>
          <a:ext cx="6388890" cy="252558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CF925D35-D554-D8E3-3158-A781E87550BE}"/>
              </a:ext>
            </a:extLst>
          </xdr:cNvPr>
          <xdr:cNvSpPr txBox="1"/>
        </xdr:nvSpPr>
        <xdr:spPr>
          <a:xfrm>
            <a:off x="12970594" y="5905353"/>
            <a:ext cx="6259628" cy="28829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fontAlgn="b"/>
            <a:r>
              <a:rPr lang="en-US" sz="1600" b="1" i="0" baseline="0">
                <a:solidFill>
                  <a:srgbClr val="00447C"/>
                </a:solidFill>
                <a:effectLst/>
                <a:latin typeface="Verdana" panose="020B0604030504040204" pitchFamily="34" charset="0"/>
                <a:ea typeface="Verdana" panose="020B0604030504040204" pitchFamily="34" charset="0"/>
                <a:cs typeface="+mn-cs"/>
              </a:rPr>
              <a:t>  Remittance Inflows Growth Rate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Remittance Outflows Growth Rate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Re</a:t>
            </a:r>
            <a:endParaRPr lang="en-US" sz="1600" b="1">
              <a:solidFill>
                <a:srgbClr val="00447C"/>
              </a:solidFill>
              <a:latin typeface="Verdana" panose="020B0604030504040204" pitchFamily="34" charset="0"/>
              <a:ea typeface="Verdana" panose="020B0604030504040204" pitchFamily="34" charset="0"/>
            </a:endParaRPr>
          </a:p>
        </xdr:txBody>
      </xdr:sp>
    </xdr:grpSp>
    <xdr:clientData/>
  </xdr:twoCellAnchor>
  <xdr:twoCellAnchor>
    <xdr:from>
      <xdr:col>0</xdr:col>
      <xdr:colOff>143264</xdr:colOff>
      <xdr:row>0</xdr:row>
      <xdr:rowOff>100853</xdr:rowOff>
    </xdr:from>
    <xdr:to>
      <xdr:col>14</xdr:col>
      <xdr:colOff>168089</xdr:colOff>
      <xdr:row>114</xdr:row>
      <xdr:rowOff>184015</xdr:rowOff>
    </xdr:to>
    <xdr:grpSp>
      <xdr:nvGrpSpPr>
        <xdr:cNvPr id="93" name="Group 92">
          <a:extLst>
            <a:ext uri="{FF2B5EF4-FFF2-40B4-BE49-F238E27FC236}">
              <a16:creationId xmlns:a16="http://schemas.microsoft.com/office/drawing/2014/main" id="{03479E67-5635-B96E-9997-9D81CBD44224}"/>
            </a:ext>
          </a:extLst>
        </xdr:cNvPr>
        <xdr:cNvGrpSpPr/>
      </xdr:nvGrpSpPr>
      <xdr:grpSpPr>
        <a:xfrm>
          <a:off x="143264" y="100853"/>
          <a:ext cx="14064675" cy="22562162"/>
          <a:chOff x="19999" y="0"/>
          <a:chExt cx="14088207" cy="22573368"/>
        </a:xfrm>
      </xdr:grpSpPr>
      <xdr:grpSp>
        <xdr:nvGrpSpPr>
          <xdr:cNvPr id="59" name="Group 58">
            <a:extLst>
              <a:ext uri="{FF2B5EF4-FFF2-40B4-BE49-F238E27FC236}">
                <a16:creationId xmlns:a16="http://schemas.microsoft.com/office/drawing/2014/main" id="{3978F998-1FF7-D60F-47D3-A4CF562EA7F6}"/>
              </a:ext>
            </a:extLst>
          </xdr:cNvPr>
          <xdr:cNvGrpSpPr/>
        </xdr:nvGrpSpPr>
        <xdr:grpSpPr>
          <a:xfrm>
            <a:off x="19999" y="0"/>
            <a:ext cx="14088207" cy="22573368"/>
            <a:chOff x="171450" y="114300"/>
            <a:chExt cx="14005934" cy="22672099"/>
          </a:xfrm>
        </xdr:grpSpPr>
        <xdr:sp macro="" textlink="">
          <xdr:nvSpPr>
            <xdr:cNvPr id="7" name="Rectangle: Rounded Corners 6">
              <a:extLst>
                <a:ext uri="{FF2B5EF4-FFF2-40B4-BE49-F238E27FC236}">
                  <a16:creationId xmlns:a16="http://schemas.microsoft.com/office/drawing/2014/main" id="{23568DB3-6AB7-0758-18BF-E9AF4611EB01}"/>
                </a:ext>
              </a:extLst>
            </xdr:cNvPr>
            <xdr:cNvSpPr/>
          </xdr:nvSpPr>
          <xdr:spPr>
            <a:xfrm>
              <a:off x="205651" y="146835"/>
              <a:ext cx="13960593" cy="1242227"/>
            </a:xfrm>
            <a:custGeom>
              <a:avLst/>
              <a:gdLst>
                <a:gd name="connsiteX0" fmla="*/ 0 w 12753975"/>
                <a:gd name="connsiteY0" fmla="*/ 179391 h 1076325"/>
                <a:gd name="connsiteX1" fmla="*/ 179391 w 12753975"/>
                <a:gd name="connsiteY1" fmla="*/ 0 h 1076325"/>
                <a:gd name="connsiteX2" fmla="*/ 12574584 w 12753975"/>
                <a:gd name="connsiteY2" fmla="*/ 0 h 1076325"/>
                <a:gd name="connsiteX3" fmla="*/ 12753975 w 12753975"/>
                <a:gd name="connsiteY3" fmla="*/ 179391 h 1076325"/>
                <a:gd name="connsiteX4" fmla="*/ 12753975 w 12753975"/>
                <a:gd name="connsiteY4" fmla="*/ 896934 h 1076325"/>
                <a:gd name="connsiteX5" fmla="*/ 12574584 w 12753975"/>
                <a:gd name="connsiteY5" fmla="*/ 1076325 h 1076325"/>
                <a:gd name="connsiteX6" fmla="*/ 179391 w 12753975"/>
                <a:gd name="connsiteY6" fmla="*/ 1076325 h 1076325"/>
                <a:gd name="connsiteX7" fmla="*/ 0 w 12753975"/>
                <a:gd name="connsiteY7" fmla="*/ 896934 h 1076325"/>
                <a:gd name="connsiteX8" fmla="*/ 0 w 12753975"/>
                <a:gd name="connsiteY8" fmla="*/ 179391 h 1076325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89773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95488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80192 h 1077178"/>
                <a:gd name="connsiteX0" fmla="*/ 0 w 12753975"/>
                <a:gd name="connsiteY0" fmla="*/ 12304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23042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44450 w 12753975"/>
                <a:gd name="connsiteY4" fmla="*/ 983460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</a:cxnLst>
              <a:rect l="l" t="t" r="r" b="b"/>
              <a:pathLst>
                <a:path w="12753975" h="1077178">
                  <a:moveTo>
                    <a:pt x="0" y="94467"/>
                  </a:moveTo>
                  <a:cubicBezTo>
                    <a:pt x="0" y="-4608"/>
                    <a:pt x="80316" y="801"/>
                    <a:pt x="179391" y="801"/>
                  </a:cubicBezTo>
                  <a:lnTo>
                    <a:pt x="12574584" y="801"/>
                  </a:lnTo>
                  <a:cubicBezTo>
                    <a:pt x="12673659" y="801"/>
                    <a:pt x="12753975" y="-14133"/>
                    <a:pt x="12753975" y="84942"/>
                  </a:cubicBezTo>
                  <a:lnTo>
                    <a:pt x="12744450" y="983460"/>
                  </a:lnTo>
                  <a:cubicBezTo>
                    <a:pt x="12744450" y="1082535"/>
                    <a:pt x="12673659" y="1077126"/>
                    <a:pt x="12574584" y="1077126"/>
                  </a:cubicBezTo>
                  <a:lnTo>
                    <a:pt x="179391" y="1077126"/>
                  </a:lnTo>
                  <a:cubicBezTo>
                    <a:pt x="80316" y="1077126"/>
                    <a:pt x="9525" y="1082535"/>
                    <a:pt x="9525" y="983460"/>
                  </a:cubicBezTo>
                  <a:lnTo>
                    <a:pt x="0" y="94467"/>
                  </a:lnTo>
                  <a:close/>
                </a:path>
              </a:pathLst>
            </a:custGeom>
            <a:solidFill>
              <a:srgbClr val="00447C"/>
            </a:solidFill>
            <a:ln>
              <a:solidFill>
                <a:srgbClr val="00447C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effectLst/>
              </a:endParaRPr>
            </a:p>
          </xdr:txBody>
        </xdr:sp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B2233D41-38A6-48C0-4F7B-B65DD060C9AD}"/>
                </a:ext>
              </a:extLst>
            </xdr:cNvPr>
            <xdr:cNvSpPr txBox="1"/>
          </xdr:nvSpPr>
          <xdr:spPr>
            <a:xfrm>
              <a:off x="171450" y="114300"/>
              <a:ext cx="13744575" cy="9144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n-US" sz="360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Money Service Business Statistics</a:t>
              </a:r>
            </a:p>
          </xdr:txBody>
        </xdr:sp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FC9C5281-675F-A812-B478-DC01E8B9A27A}"/>
                </a:ext>
              </a:extLst>
            </xdr:cNvPr>
            <xdr:cNvSpPr txBox="1"/>
          </xdr:nvSpPr>
          <xdr:spPr>
            <a:xfrm>
              <a:off x="4154487" y="857250"/>
              <a:ext cx="5865813" cy="5175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400" i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Q4</a:t>
              </a:r>
              <a:r>
                <a:rPr lang="en-US" sz="1400" i="0" baseline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 2025</a:t>
              </a:r>
            </a:p>
            <a:p>
              <a:pPr algn="ctr"/>
              <a:r>
                <a:rPr lang="en-US" sz="1000" i="1" baseline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US$ - Actual Amounts</a:t>
              </a:r>
              <a:endParaRPr lang="en-US" sz="1000" i="1">
                <a:solidFill>
                  <a:schemeClr val="bg1"/>
                </a:solidFill>
                <a:latin typeface="Verdana" panose="020B0604030504040204" pitchFamily="34" charset="0"/>
                <a:ea typeface="Verdana" panose="020B0604030504040204" pitchFamily="34" charset="0"/>
              </a:endParaRPr>
            </a:p>
          </xdr:txBody>
        </xdr:sp>
        <xdr:pic>
          <xdr:nvPicPr>
            <xdr:cNvPr id="20" name="Picture 19">
              <a:extLst>
                <a:ext uri="{FF2B5EF4-FFF2-40B4-BE49-F238E27FC236}">
                  <a16:creationId xmlns:a16="http://schemas.microsoft.com/office/drawing/2014/main" id="{795BD6D1-1733-24CF-20D7-E0EC8DF2A7A8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98410" y="261953"/>
              <a:ext cx="1421163" cy="1035178"/>
            </a:xfrm>
            <a:prstGeom prst="rect">
              <a:avLst/>
            </a:prstGeom>
          </xdr:spPr>
        </xdr:pic>
        <xdr:sp macro="" textlink="">
          <xdr:nvSpPr>
            <xdr:cNvPr id="26" name="Rectangle: Rounded Corners 6">
              <a:extLst>
                <a:ext uri="{FF2B5EF4-FFF2-40B4-BE49-F238E27FC236}">
                  <a16:creationId xmlns:a16="http://schemas.microsoft.com/office/drawing/2014/main" id="{35475497-8452-44B8-82C2-040DDB3C814B}"/>
                </a:ext>
              </a:extLst>
            </xdr:cNvPr>
            <xdr:cNvSpPr/>
          </xdr:nvSpPr>
          <xdr:spPr>
            <a:xfrm>
              <a:off x="9288278" y="1601076"/>
              <a:ext cx="4863971" cy="1057276"/>
            </a:xfrm>
            <a:custGeom>
              <a:avLst/>
              <a:gdLst>
                <a:gd name="connsiteX0" fmla="*/ 0 w 12753975"/>
                <a:gd name="connsiteY0" fmla="*/ 179391 h 1076325"/>
                <a:gd name="connsiteX1" fmla="*/ 179391 w 12753975"/>
                <a:gd name="connsiteY1" fmla="*/ 0 h 1076325"/>
                <a:gd name="connsiteX2" fmla="*/ 12574584 w 12753975"/>
                <a:gd name="connsiteY2" fmla="*/ 0 h 1076325"/>
                <a:gd name="connsiteX3" fmla="*/ 12753975 w 12753975"/>
                <a:gd name="connsiteY3" fmla="*/ 179391 h 1076325"/>
                <a:gd name="connsiteX4" fmla="*/ 12753975 w 12753975"/>
                <a:gd name="connsiteY4" fmla="*/ 896934 h 1076325"/>
                <a:gd name="connsiteX5" fmla="*/ 12574584 w 12753975"/>
                <a:gd name="connsiteY5" fmla="*/ 1076325 h 1076325"/>
                <a:gd name="connsiteX6" fmla="*/ 179391 w 12753975"/>
                <a:gd name="connsiteY6" fmla="*/ 1076325 h 1076325"/>
                <a:gd name="connsiteX7" fmla="*/ 0 w 12753975"/>
                <a:gd name="connsiteY7" fmla="*/ 896934 h 1076325"/>
                <a:gd name="connsiteX8" fmla="*/ 0 w 12753975"/>
                <a:gd name="connsiteY8" fmla="*/ 179391 h 1076325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89773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95488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80192 h 1077178"/>
                <a:gd name="connsiteX0" fmla="*/ 0 w 12753975"/>
                <a:gd name="connsiteY0" fmla="*/ 12304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23042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44450 w 12753975"/>
                <a:gd name="connsiteY4" fmla="*/ 983460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84194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301365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423337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4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0166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3997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</a:cxnLst>
              <a:rect l="l" t="t" r="r" b="b"/>
              <a:pathLst>
                <a:path w="12753975" h="1081821">
                  <a:moveTo>
                    <a:pt x="0" y="93719"/>
                  </a:moveTo>
                  <a:cubicBezTo>
                    <a:pt x="0" y="-5356"/>
                    <a:pt x="415751" y="53"/>
                    <a:pt x="514826" y="53"/>
                  </a:cubicBezTo>
                  <a:lnTo>
                    <a:pt x="12340017" y="4700"/>
                  </a:lnTo>
                  <a:cubicBezTo>
                    <a:pt x="12439092" y="4700"/>
                    <a:pt x="12753975" y="8235"/>
                    <a:pt x="12753975" y="107310"/>
                  </a:cubicBezTo>
                  <a:lnTo>
                    <a:pt x="12744450" y="982712"/>
                  </a:lnTo>
                  <a:cubicBezTo>
                    <a:pt x="12744450" y="1081787"/>
                    <a:pt x="12338230" y="1081821"/>
                    <a:pt x="12239155" y="1081821"/>
                  </a:cubicBezTo>
                  <a:lnTo>
                    <a:pt x="623453" y="1073997"/>
                  </a:lnTo>
                  <a:cubicBezTo>
                    <a:pt x="524378" y="1073997"/>
                    <a:pt x="9525" y="1081787"/>
                    <a:pt x="9525" y="982712"/>
                  </a:cubicBezTo>
                  <a:lnTo>
                    <a:pt x="0" y="93719"/>
                  </a:lnTo>
                  <a:close/>
                </a:path>
              </a:pathLst>
            </a:custGeom>
            <a:solidFill>
              <a:srgbClr val="00447C"/>
            </a:solidFill>
            <a:ln w="19050">
              <a:solidFill>
                <a:srgbClr val="00447C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  <a:softEdge rad="0"/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79375475-6C03-499C-92EE-C9FBD161C996}"/>
                </a:ext>
              </a:extLst>
            </xdr:cNvPr>
            <xdr:cNvGrpSpPr/>
          </xdr:nvGrpSpPr>
          <xdr:grpSpPr>
            <a:xfrm>
              <a:off x="196608" y="1628431"/>
              <a:ext cx="8642593" cy="1072955"/>
              <a:chOff x="196607" y="1628431"/>
              <a:chExt cx="10274299" cy="1072955"/>
            </a:xfrm>
          </xdr:grpSpPr>
          <xdr:grpSp>
            <xdr:nvGrpSpPr>
              <xdr:cNvPr id="53" name="Group 52">
                <a:extLst>
                  <a:ext uri="{FF2B5EF4-FFF2-40B4-BE49-F238E27FC236}">
                    <a16:creationId xmlns:a16="http://schemas.microsoft.com/office/drawing/2014/main" id="{39C01D89-2B8F-2CF6-B957-D8D4ECD0EDF1}"/>
                  </a:ext>
                </a:extLst>
              </xdr:cNvPr>
              <xdr:cNvGrpSpPr/>
            </xdr:nvGrpSpPr>
            <xdr:grpSpPr>
              <a:xfrm>
                <a:off x="196607" y="1628431"/>
                <a:ext cx="10274299" cy="1061720"/>
                <a:chOff x="188670" y="1477618"/>
                <a:chExt cx="7512049" cy="1061720"/>
              </a:xfrm>
            </xdr:grpSpPr>
            <xdr:grpSp>
              <xdr:nvGrpSpPr>
                <xdr:cNvPr id="52" name="Group 51">
                  <a:extLst>
                    <a:ext uri="{FF2B5EF4-FFF2-40B4-BE49-F238E27FC236}">
                      <a16:creationId xmlns:a16="http://schemas.microsoft.com/office/drawing/2014/main" id="{AA0991E5-B630-9AFE-CA7C-14F5362E39CA}"/>
                    </a:ext>
                  </a:extLst>
                </xdr:cNvPr>
                <xdr:cNvGrpSpPr/>
              </xdr:nvGrpSpPr>
              <xdr:grpSpPr>
                <a:xfrm>
                  <a:off x="188670" y="1479992"/>
                  <a:ext cx="7512049" cy="1059346"/>
                  <a:chOff x="188670" y="1479992"/>
                  <a:chExt cx="7512049" cy="1059346"/>
                </a:xfrm>
              </xdr:grpSpPr>
              <xdr:grpSp>
                <xdr:nvGrpSpPr>
                  <xdr:cNvPr id="44" name="Group 43">
                    <a:extLst>
                      <a:ext uri="{FF2B5EF4-FFF2-40B4-BE49-F238E27FC236}">
                        <a16:creationId xmlns:a16="http://schemas.microsoft.com/office/drawing/2014/main" id="{CFC014ED-4371-A8C9-41DF-75A465B563AF}"/>
                      </a:ext>
                    </a:extLst>
                  </xdr:cNvPr>
                  <xdr:cNvGrpSpPr/>
                </xdr:nvGrpSpPr>
                <xdr:grpSpPr>
                  <a:xfrm>
                    <a:off x="188670" y="1479992"/>
                    <a:ext cx="7512049" cy="1059346"/>
                    <a:chOff x="247285" y="1487319"/>
                    <a:chExt cx="7475414" cy="1059346"/>
                  </a:xfrm>
                </xdr:grpSpPr>
                <xdr:grpSp>
                  <xdr:nvGrpSpPr>
                    <xdr:cNvPr id="34" name="Group 33">
                      <a:extLst>
                        <a:ext uri="{FF2B5EF4-FFF2-40B4-BE49-F238E27FC236}">
                          <a16:creationId xmlns:a16="http://schemas.microsoft.com/office/drawing/2014/main" id="{12FB21A7-51DE-2814-A88D-2FD29DED44C7}"/>
                        </a:ext>
                      </a:extLst>
                    </xdr:cNvPr>
                    <xdr:cNvGrpSpPr/>
                  </xdr:nvGrpSpPr>
                  <xdr:grpSpPr>
                    <a:xfrm>
                      <a:off x="247285" y="1488783"/>
                      <a:ext cx="2223475" cy="1052020"/>
                      <a:chOff x="533034" y="2961494"/>
                      <a:chExt cx="2229337" cy="1054218"/>
                    </a:xfrm>
                  </xdr:grpSpPr>
                  <xdr:sp macro="" textlink="">
                    <xdr:nvSpPr>
                      <xdr:cNvPr id="30" name="Rectangle: Rounded Corners 6">
                        <a:extLst>
                          <a:ext uri="{FF2B5EF4-FFF2-40B4-BE49-F238E27FC236}">
                            <a16:creationId xmlns:a16="http://schemas.microsoft.com/office/drawing/2014/main" id="{230FECF8-65FF-F6B5-BAA3-1CC0718ED87E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>
                        <a:off x="533034" y="2961494"/>
                        <a:ext cx="2229337" cy="1054218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753975" h="1081821">
                            <a:moveTo>
                              <a:pt x="0" y="93719"/>
                            </a:moveTo>
                            <a:cubicBezTo>
                              <a:pt x="0" y="-5356"/>
                              <a:pt x="415751" y="53"/>
                              <a:pt x="514826" y="53"/>
                            </a:cubicBezTo>
                            <a:lnTo>
                              <a:pt x="12340017" y="4700"/>
                            </a:lnTo>
                            <a:cubicBezTo>
                              <a:pt x="12439092" y="4700"/>
                              <a:pt x="12753975" y="8235"/>
                              <a:pt x="12753975" y="107310"/>
                            </a:cubicBezTo>
                            <a:lnTo>
                              <a:pt x="12744450" y="982712"/>
                            </a:lnTo>
                            <a:cubicBezTo>
                              <a:pt x="12744450" y="1081787"/>
                              <a:pt x="12338230" y="1081821"/>
                              <a:pt x="12239155" y="1081821"/>
                            </a:cubicBezTo>
                            <a:lnTo>
                              <a:pt x="623453" y="1073997"/>
                            </a:lnTo>
                            <a:cubicBezTo>
                              <a:pt x="524378" y="1073997"/>
                              <a:pt x="9525" y="1081787"/>
                              <a:pt x="9525" y="982712"/>
                            </a:cubicBezTo>
                            <a:lnTo>
                              <a:pt x="0" y="93719"/>
                            </a:lnTo>
                            <a:close/>
                          </a:path>
                        </a:pathLst>
                      </a:custGeom>
                      <a:solidFill>
                        <a:schemeClr val="bg1"/>
                      </a:solidFill>
                      <a:ln w="19050">
                        <a:solidFill>
                          <a:srgbClr val="00447C"/>
                        </a:solidFill>
                      </a:ln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  <xdr:sp macro="" textlink="">
                    <xdr:nvSpPr>
                      <xdr:cNvPr id="33" name="Rectangle: Rounded Corners 6">
                        <a:extLst>
                          <a:ext uri="{FF2B5EF4-FFF2-40B4-BE49-F238E27FC236}">
                            <a16:creationId xmlns:a16="http://schemas.microsoft.com/office/drawing/2014/main" id="{1F5AC136-2180-451C-9A4E-3D631BC20E85}"/>
                          </a:ext>
                        </a:extLst>
                      </xdr:cNvPr>
                      <xdr:cNvSpPr/>
                    </xdr:nvSpPr>
                    <xdr:spPr>
                      <a:xfrm>
                        <a:off x="536941" y="2966519"/>
                        <a:ext cx="2222900" cy="251385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17636 w 12744449"/>
                          <a:gd name="connsiteY0" fmla="*/ 176623 h 1081769"/>
                          <a:gd name="connsiteX1" fmla="*/ 505300 w 12744449"/>
                          <a:gd name="connsiteY1" fmla="*/ 1 h 1081769"/>
                          <a:gd name="connsiteX2" fmla="*/ 12330491 w 12744449"/>
                          <a:gd name="connsiteY2" fmla="*/ 4648 h 1081769"/>
                          <a:gd name="connsiteX3" fmla="*/ 12744449 w 12744449"/>
                          <a:gd name="connsiteY3" fmla="*/ 107258 h 1081769"/>
                          <a:gd name="connsiteX4" fmla="*/ 12734924 w 12744449"/>
                          <a:gd name="connsiteY4" fmla="*/ 982660 h 1081769"/>
                          <a:gd name="connsiteX5" fmla="*/ 12229629 w 12744449"/>
                          <a:gd name="connsiteY5" fmla="*/ 1081769 h 1081769"/>
                          <a:gd name="connsiteX6" fmla="*/ 613927 w 12744449"/>
                          <a:gd name="connsiteY6" fmla="*/ 1073945 h 1081769"/>
                          <a:gd name="connsiteX7" fmla="*/ -1 w 12744449"/>
                          <a:gd name="connsiteY7" fmla="*/ 982660 h 1081769"/>
                          <a:gd name="connsiteX8" fmla="*/ 17636 w 12744449"/>
                          <a:gd name="connsiteY8" fmla="*/ 176623 h 1081769"/>
                          <a:gd name="connsiteX0" fmla="*/ 44798 w 12771611"/>
                          <a:gd name="connsiteY0" fmla="*/ 176623 h 1081769"/>
                          <a:gd name="connsiteX1" fmla="*/ 532462 w 12771611"/>
                          <a:gd name="connsiteY1" fmla="*/ 1 h 1081769"/>
                          <a:gd name="connsiteX2" fmla="*/ 12357653 w 12771611"/>
                          <a:gd name="connsiteY2" fmla="*/ 4648 h 1081769"/>
                          <a:gd name="connsiteX3" fmla="*/ 12771611 w 12771611"/>
                          <a:gd name="connsiteY3" fmla="*/ 107258 h 1081769"/>
                          <a:gd name="connsiteX4" fmla="*/ 12762086 w 12771611"/>
                          <a:gd name="connsiteY4" fmla="*/ 982660 h 1081769"/>
                          <a:gd name="connsiteX5" fmla="*/ 12256791 w 12771611"/>
                          <a:gd name="connsiteY5" fmla="*/ 1081769 h 1081769"/>
                          <a:gd name="connsiteX6" fmla="*/ 641089 w 12771611"/>
                          <a:gd name="connsiteY6" fmla="*/ 1073945 h 1081769"/>
                          <a:gd name="connsiteX7" fmla="*/ 0 w 12771611"/>
                          <a:gd name="connsiteY7" fmla="*/ 1003399 h 1081769"/>
                          <a:gd name="connsiteX8" fmla="*/ 44798 w 12771611"/>
                          <a:gd name="connsiteY8" fmla="*/ 176623 h 1081769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256791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111370 w 12771611"/>
                          <a:gd name="connsiteY6" fmla="*/ 1073944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730862 w 12748504"/>
                          <a:gd name="connsiteY3" fmla="*/ 200581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690112 w 12748504"/>
                          <a:gd name="connsiteY3" fmla="*/ 210950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08548"/>
                          <a:gd name="connsiteY0" fmla="*/ 176623 h 1082078"/>
                          <a:gd name="connsiteX1" fmla="*/ 532462 w 12708548"/>
                          <a:gd name="connsiteY1" fmla="*/ 1 h 1082078"/>
                          <a:gd name="connsiteX2" fmla="*/ 12357653 w 12708548"/>
                          <a:gd name="connsiteY2" fmla="*/ 4648 h 1082078"/>
                          <a:gd name="connsiteX3" fmla="*/ 12690112 w 12708548"/>
                          <a:gd name="connsiteY3" fmla="*/ 210950 h 1082078"/>
                          <a:gd name="connsiteX4" fmla="*/ 12707761 w 12708548"/>
                          <a:gd name="connsiteY4" fmla="*/ 993031 h 1082078"/>
                          <a:gd name="connsiteX5" fmla="*/ 12623519 w 12708548"/>
                          <a:gd name="connsiteY5" fmla="*/ 1081769 h 1082078"/>
                          <a:gd name="connsiteX6" fmla="*/ 111370 w 12708548"/>
                          <a:gd name="connsiteY6" fmla="*/ 1073944 h 1082078"/>
                          <a:gd name="connsiteX7" fmla="*/ 0 w 12708548"/>
                          <a:gd name="connsiteY7" fmla="*/ 1003399 h 1082078"/>
                          <a:gd name="connsiteX8" fmla="*/ 44798 w 12708548"/>
                          <a:gd name="connsiteY8" fmla="*/ 176623 h 1082078"/>
                          <a:gd name="connsiteX0" fmla="*/ -1 w 12663749"/>
                          <a:gd name="connsiteY0" fmla="*/ 176623 h 1082078"/>
                          <a:gd name="connsiteX1" fmla="*/ 487663 w 12663749"/>
                          <a:gd name="connsiteY1" fmla="*/ 1 h 1082078"/>
                          <a:gd name="connsiteX2" fmla="*/ 12312854 w 12663749"/>
                          <a:gd name="connsiteY2" fmla="*/ 4648 h 1082078"/>
                          <a:gd name="connsiteX3" fmla="*/ 12645313 w 12663749"/>
                          <a:gd name="connsiteY3" fmla="*/ 210950 h 1082078"/>
                          <a:gd name="connsiteX4" fmla="*/ 12662962 w 12663749"/>
                          <a:gd name="connsiteY4" fmla="*/ 993031 h 1082078"/>
                          <a:gd name="connsiteX5" fmla="*/ 12578720 w 12663749"/>
                          <a:gd name="connsiteY5" fmla="*/ 1081769 h 1082078"/>
                          <a:gd name="connsiteX6" fmla="*/ 66571 w 12663749"/>
                          <a:gd name="connsiteY6" fmla="*/ 1073944 h 1082078"/>
                          <a:gd name="connsiteX7" fmla="*/ 36699 w 12663749"/>
                          <a:gd name="connsiteY7" fmla="*/ 972294 h 1082078"/>
                          <a:gd name="connsiteX8" fmla="*/ -1 w 12663749"/>
                          <a:gd name="connsiteY8" fmla="*/ 176623 h 1082078"/>
                          <a:gd name="connsiteX0" fmla="*/ 7836 w 12671586"/>
                          <a:gd name="connsiteY0" fmla="*/ 176623 h 1082078"/>
                          <a:gd name="connsiteX1" fmla="*/ 495500 w 12671586"/>
                          <a:gd name="connsiteY1" fmla="*/ 1 h 1082078"/>
                          <a:gd name="connsiteX2" fmla="*/ 12320691 w 12671586"/>
                          <a:gd name="connsiteY2" fmla="*/ 4648 h 1082078"/>
                          <a:gd name="connsiteX3" fmla="*/ 12653150 w 12671586"/>
                          <a:gd name="connsiteY3" fmla="*/ 210950 h 1082078"/>
                          <a:gd name="connsiteX4" fmla="*/ 12670799 w 12671586"/>
                          <a:gd name="connsiteY4" fmla="*/ 993031 h 1082078"/>
                          <a:gd name="connsiteX5" fmla="*/ 12586557 w 12671586"/>
                          <a:gd name="connsiteY5" fmla="*/ 1081769 h 1082078"/>
                          <a:gd name="connsiteX6" fmla="*/ 74408 w 12671586"/>
                          <a:gd name="connsiteY6" fmla="*/ 1073944 h 1082078"/>
                          <a:gd name="connsiteX7" fmla="*/ 3787 w 12671586"/>
                          <a:gd name="connsiteY7" fmla="*/ 961926 h 1082078"/>
                          <a:gd name="connsiteX8" fmla="*/ 7836 w 12671586"/>
                          <a:gd name="connsiteY8" fmla="*/ 176623 h 1082078"/>
                          <a:gd name="connsiteX0" fmla="*/ 27549 w 12691299"/>
                          <a:gd name="connsiteY0" fmla="*/ 176623 h 1084312"/>
                          <a:gd name="connsiteX1" fmla="*/ 515213 w 12691299"/>
                          <a:gd name="connsiteY1" fmla="*/ 1 h 1084312"/>
                          <a:gd name="connsiteX2" fmla="*/ 12340404 w 12691299"/>
                          <a:gd name="connsiteY2" fmla="*/ 4648 h 1084312"/>
                          <a:gd name="connsiteX3" fmla="*/ 12672863 w 12691299"/>
                          <a:gd name="connsiteY3" fmla="*/ 210950 h 1084312"/>
                          <a:gd name="connsiteX4" fmla="*/ 12690512 w 12691299"/>
                          <a:gd name="connsiteY4" fmla="*/ 993031 h 1084312"/>
                          <a:gd name="connsiteX5" fmla="*/ 12606270 w 12691299"/>
                          <a:gd name="connsiteY5" fmla="*/ 1081769 h 1084312"/>
                          <a:gd name="connsiteX6" fmla="*/ 53378 w 12691299"/>
                          <a:gd name="connsiteY6" fmla="*/ 1084312 h 1084312"/>
                          <a:gd name="connsiteX7" fmla="*/ 23500 w 12691299"/>
                          <a:gd name="connsiteY7" fmla="*/ 961926 h 1084312"/>
                          <a:gd name="connsiteX8" fmla="*/ 27549 w 12691299"/>
                          <a:gd name="connsiteY8" fmla="*/ 176623 h 1084312"/>
                          <a:gd name="connsiteX0" fmla="*/ 4049 w 12667799"/>
                          <a:gd name="connsiteY0" fmla="*/ 176623 h 1084312"/>
                          <a:gd name="connsiteX1" fmla="*/ 491713 w 12667799"/>
                          <a:gd name="connsiteY1" fmla="*/ 1 h 1084312"/>
                          <a:gd name="connsiteX2" fmla="*/ 12316904 w 12667799"/>
                          <a:gd name="connsiteY2" fmla="*/ 4648 h 1084312"/>
                          <a:gd name="connsiteX3" fmla="*/ 12649363 w 12667799"/>
                          <a:gd name="connsiteY3" fmla="*/ 210950 h 1084312"/>
                          <a:gd name="connsiteX4" fmla="*/ 12667012 w 12667799"/>
                          <a:gd name="connsiteY4" fmla="*/ 993031 h 1084312"/>
                          <a:gd name="connsiteX5" fmla="*/ 12582770 w 12667799"/>
                          <a:gd name="connsiteY5" fmla="*/ 1081769 h 1084312"/>
                          <a:gd name="connsiteX6" fmla="*/ 29878 w 12667799"/>
                          <a:gd name="connsiteY6" fmla="*/ 1084312 h 1084312"/>
                          <a:gd name="connsiteX7" fmla="*/ 0 w 12667799"/>
                          <a:gd name="connsiteY7" fmla="*/ 961926 h 1084312"/>
                          <a:gd name="connsiteX8" fmla="*/ 4049 w 12667799"/>
                          <a:gd name="connsiteY8" fmla="*/ 176623 h 1084312"/>
                          <a:gd name="connsiteX0" fmla="*/ 15600 w 12679350"/>
                          <a:gd name="connsiteY0" fmla="*/ 176623 h 1094680"/>
                          <a:gd name="connsiteX1" fmla="*/ 503264 w 12679350"/>
                          <a:gd name="connsiteY1" fmla="*/ 1 h 1094680"/>
                          <a:gd name="connsiteX2" fmla="*/ 12328455 w 12679350"/>
                          <a:gd name="connsiteY2" fmla="*/ 4648 h 1094680"/>
                          <a:gd name="connsiteX3" fmla="*/ 12660914 w 12679350"/>
                          <a:gd name="connsiteY3" fmla="*/ 210950 h 1094680"/>
                          <a:gd name="connsiteX4" fmla="*/ 12678563 w 12679350"/>
                          <a:gd name="connsiteY4" fmla="*/ 993031 h 1094680"/>
                          <a:gd name="connsiteX5" fmla="*/ 12594321 w 12679350"/>
                          <a:gd name="connsiteY5" fmla="*/ 1081769 h 1094680"/>
                          <a:gd name="connsiteX6" fmla="*/ 679 w 12679350"/>
                          <a:gd name="connsiteY6" fmla="*/ 1094680 h 1094680"/>
                          <a:gd name="connsiteX7" fmla="*/ 11551 w 12679350"/>
                          <a:gd name="connsiteY7" fmla="*/ 961926 h 1094680"/>
                          <a:gd name="connsiteX8" fmla="*/ 15600 w 12679350"/>
                          <a:gd name="connsiteY8" fmla="*/ 176623 h 1094680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679350" h="1094680">
                            <a:moveTo>
                              <a:pt x="15600" y="176623"/>
                            </a:moveTo>
                            <a:cubicBezTo>
                              <a:pt x="15600" y="77548"/>
                              <a:pt x="404189" y="1"/>
                              <a:pt x="503264" y="1"/>
                            </a:cubicBezTo>
                            <a:lnTo>
                              <a:pt x="12328455" y="4648"/>
                            </a:lnTo>
                            <a:cubicBezTo>
                              <a:pt x="12427530" y="4648"/>
                              <a:pt x="12660914" y="111875"/>
                              <a:pt x="12660914" y="210950"/>
                            </a:cubicBezTo>
                            <a:lnTo>
                              <a:pt x="12678563" y="993031"/>
                            </a:lnTo>
                            <a:cubicBezTo>
                              <a:pt x="12678563" y="1092106"/>
                              <a:pt x="12693396" y="1081769"/>
                              <a:pt x="12594321" y="1081769"/>
                            </a:cubicBezTo>
                            <a:lnTo>
                              <a:pt x="679" y="1094680"/>
                            </a:lnTo>
                            <a:cubicBezTo>
                              <a:pt x="-3314" y="1063575"/>
                              <a:pt x="11551" y="1061001"/>
                              <a:pt x="11551" y="961926"/>
                            </a:cubicBezTo>
                            <a:cubicBezTo>
                              <a:pt x="12901" y="700158"/>
                              <a:pt x="14250" y="438391"/>
                              <a:pt x="15600" y="176623"/>
                            </a:cubicBezTo>
                            <a:close/>
                          </a:path>
                        </a:pathLst>
                      </a:custGeom>
                      <a:solidFill>
                        <a:srgbClr val="00447C"/>
                      </a:solidFill>
                      <a:ln w="19050">
                        <a:noFill/>
                      </a:ln>
                      <a:effectLst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</xdr:grpSp>
                <xdr:grpSp>
                  <xdr:nvGrpSpPr>
                    <xdr:cNvPr id="35" name="Group 34">
                      <a:extLst>
                        <a:ext uri="{FF2B5EF4-FFF2-40B4-BE49-F238E27FC236}">
                          <a16:creationId xmlns:a16="http://schemas.microsoft.com/office/drawing/2014/main" id="{1217AFC6-045D-4A59-96DC-6E3E0E16DD7E}"/>
                        </a:ext>
                      </a:extLst>
                    </xdr:cNvPr>
                    <xdr:cNvGrpSpPr/>
                  </xdr:nvGrpSpPr>
                  <xdr:grpSpPr>
                    <a:xfrm>
                      <a:off x="2876186" y="1487319"/>
                      <a:ext cx="2223475" cy="1052021"/>
                      <a:chOff x="533035" y="2961495"/>
                      <a:chExt cx="2229337" cy="1054219"/>
                    </a:xfrm>
                  </xdr:grpSpPr>
                  <xdr:sp macro="" textlink="">
                    <xdr:nvSpPr>
                      <xdr:cNvPr id="36" name="Rectangle: Rounded Corners 6">
                        <a:extLst>
                          <a:ext uri="{FF2B5EF4-FFF2-40B4-BE49-F238E27FC236}">
                            <a16:creationId xmlns:a16="http://schemas.microsoft.com/office/drawing/2014/main" id="{940F5EEE-AB65-65C8-1E2F-7D4E31696007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>
                        <a:off x="533035" y="2961495"/>
                        <a:ext cx="2229337" cy="1054219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753975" h="1081821">
                            <a:moveTo>
                              <a:pt x="0" y="93719"/>
                            </a:moveTo>
                            <a:cubicBezTo>
                              <a:pt x="0" y="-5356"/>
                              <a:pt x="415751" y="53"/>
                              <a:pt x="514826" y="53"/>
                            </a:cubicBezTo>
                            <a:lnTo>
                              <a:pt x="12340017" y="4700"/>
                            </a:lnTo>
                            <a:cubicBezTo>
                              <a:pt x="12439092" y="4700"/>
                              <a:pt x="12753975" y="8235"/>
                              <a:pt x="12753975" y="107310"/>
                            </a:cubicBezTo>
                            <a:lnTo>
                              <a:pt x="12744450" y="982712"/>
                            </a:lnTo>
                            <a:cubicBezTo>
                              <a:pt x="12744450" y="1081787"/>
                              <a:pt x="12338230" y="1081821"/>
                              <a:pt x="12239155" y="1081821"/>
                            </a:cubicBezTo>
                            <a:lnTo>
                              <a:pt x="623453" y="1073997"/>
                            </a:lnTo>
                            <a:cubicBezTo>
                              <a:pt x="524378" y="1073997"/>
                              <a:pt x="9525" y="1081787"/>
                              <a:pt x="9525" y="982712"/>
                            </a:cubicBezTo>
                            <a:lnTo>
                              <a:pt x="0" y="93719"/>
                            </a:lnTo>
                            <a:close/>
                          </a:path>
                        </a:pathLst>
                      </a:custGeom>
                      <a:solidFill>
                        <a:schemeClr val="bg1"/>
                      </a:solidFill>
                      <a:ln w="19050">
                        <a:solidFill>
                          <a:srgbClr val="00447C"/>
                        </a:solidFill>
                      </a:ln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  <xdr:sp macro="" textlink="">
                    <xdr:nvSpPr>
                      <xdr:cNvPr id="37" name="Rectangle: Rounded Corners 6">
                        <a:extLst>
                          <a:ext uri="{FF2B5EF4-FFF2-40B4-BE49-F238E27FC236}">
                            <a16:creationId xmlns:a16="http://schemas.microsoft.com/office/drawing/2014/main" id="{B4CFC923-B196-AD2D-58EE-B2BDCE7DD578}"/>
                          </a:ext>
                        </a:extLst>
                      </xdr:cNvPr>
                      <xdr:cNvSpPr/>
                    </xdr:nvSpPr>
                    <xdr:spPr>
                      <a:xfrm>
                        <a:off x="536942" y="2966519"/>
                        <a:ext cx="2222902" cy="251385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17636 w 12744449"/>
                          <a:gd name="connsiteY0" fmla="*/ 176623 h 1081769"/>
                          <a:gd name="connsiteX1" fmla="*/ 505300 w 12744449"/>
                          <a:gd name="connsiteY1" fmla="*/ 1 h 1081769"/>
                          <a:gd name="connsiteX2" fmla="*/ 12330491 w 12744449"/>
                          <a:gd name="connsiteY2" fmla="*/ 4648 h 1081769"/>
                          <a:gd name="connsiteX3" fmla="*/ 12744449 w 12744449"/>
                          <a:gd name="connsiteY3" fmla="*/ 107258 h 1081769"/>
                          <a:gd name="connsiteX4" fmla="*/ 12734924 w 12744449"/>
                          <a:gd name="connsiteY4" fmla="*/ 982660 h 1081769"/>
                          <a:gd name="connsiteX5" fmla="*/ 12229629 w 12744449"/>
                          <a:gd name="connsiteY5" fmla="*/ 1081769 h 1081769"/>
                          <a:gd name="connsiteX6" fmla="*/ 613927 w 12744449"/>
                          <a:gd name="connsiteY6" fmla="*/ 1073945 h 1081769"/>
                          <a:gd name="connsiteX7" fmla="*/ -1 w 12744449"/>
                          <a:gd name="connsiteY7" fmla="*/ 982660 h 1081769"/>
                          <a:gd name="connsiteX8" fmla="*/ 17636 w 12744449"/>
                          <a:gd name="connsiteY8" fmla="*/ 176623 h 1081769"/>
                          <a:gd name="connsiteX0" fmla="*/ 44798 w 12771611"/>
                          <a:gd name="connsiteY0" fmla="*/ 176623 h 1081769"/>
                          <a:gd name="connsiteX1" fmla="*/ 532462 w 12771611"/>
                          <a:gd name="connsiteY1" fmla="*/ 1 h 1081769"/>
                          <a:gd name="connsiteX2" fmla="*/ 12357653 w 12771611"/>
                          <a:gd name="connsiteY2" fmla="*/ 4648 h 1081769"/>
                          <a:gd name="connsiteX3" fmla="*/ 12771611 w 12771611"/>
                          <a:gd name="connsiteY3" fmla="*/ 107258 h 1081769"/>
                          <a:gd name="connsiteX4" fmla="*/ 12762086 w 12771611"/>
                          <a:gd name="connsiteY4" fmla="*/ 982660 h 1081769"/>
                          <a:gd name="connsiteX5" fmla="*/ 12256791 w 12771611"/>
                          <a:gd name="connsiteY5" fmla="*/ 1081769 h 1081769"/>
                          <a:gd name="connsiteX6" fmla="*/ 641089 w 12771611"/>
                          <a:gd name="connsiteY6" fmla="*/ 1073945 h 1081769"/>
                          <a:gd name="connsiteX7" fmla="*/ 0 w 12771611"/>
                          <a:gd name="connsiteY7" fmla="*/ 1003399 h 1081769"/>
                          <a:gd name="connsiteX8" fmla="*/ 44798 w 12771611"/>
                          <a:gd name="connsiteY8" fmla="*/ 176623 h 1081769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256791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111370 w 12771611"/>
                          <a:gd name="connsiteY6" fmla="*/ 1073944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730862 w 12748504"/>
                          <a:gd name="connsiteY3" fmla="*/ 200581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690112 w 12748504"/>
                          <a:gd name="connsiteY3" fmla="*/ 210950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08548"/>
                          <a:gd name="connsiteY0" fmla="*/ 176623 h 1082078"/>
                          <a:gd name="connsiteX1" fmla="*/ 532462 w 12708548"/>
                          <a:gd name="connsiteY1" fmla="*/ 1 h 1082078"/>
                          <a:gd name="connsiteX2" fmla="*/ 12357653 w 12708548"/>
                          <a:gd name="connsiteY2" fmla="*/ 4648 h 1082078"/>
                          <a:gd name="connsiteX3" fmla="*/ 12690112 w 12708548"/>
                          <a:gd name="connsiteY3" fmla="*/ 210950 h 1082078"/>
                          <a:gd name="connsiteX4" fmla="*/ 12707761 w 12708548"/>
                          <a:gd name="connsiteY4" fmla="*/ 993031 h 1082078"/>
                          <a:gd name="connsiteX5" fmla="*/ 12623519 w 12708548"/>
                          <a:gd name="connsiteY5" fmla="*/ 1081769 h 1082078"/>
                          <a:gd name="connsiteX6" fmla="*/ 111370 w 12708548"/>
                          <a:gd name="connsiteY6" fmla="*/ 1073944 h 1082078"/>
                          <a:gd name="connsiteX7" fmla="*/ 0 w 12708548"/>
                          <a:gd name="connsiteY7" fmla="*/ 1003399 h 1082078"/>
                          <a:gd name="connsiteX8" fmla="*/ 44798 w 12708548"/>
                          <a:gd name="connsiteY8" fmla="*/ 176623 h 1082078"/>
                          <a:gd name="connsiteX0" fmla="*/ -1 w 12663749"/>
                          <a:gd name="connsiteY0" fmla="*/ 176623 h 1082078"/>
                          <a:gd name="connsiteX1" fmla="*/ 487663 w 12663749"/>
                          <a:gd name="connsiteY1" fmla="*/ 1 h 1082078"/>
                          <a:gd name="connsiteX2" fmla="*/ 12312854 w 12663749"/>
                          <a:gd name="connsiteY2" fmla="*/ 4648 h 1082078"/>
                          <a:gd name="connsiteX3" fmla="*/ 12645313 w 12663749"/>
                          <a:gd name="connsiteY3" fmla="*/ 210950 h 1082078"/>
                          <a:gd name="connsiteX4" fmla="*/ 12662962 w 12663749"/>
                          <a:gd name="connsiteY4" fmla="*/ 993031 h 1082078"/>
                          <a:gd name="connsiteX5" fmla="*/ 12578720 w 12663749"/>
                          <a:gd name="connsiteY5" fmla="*/ 1081769 h 1082078"/>
                          <a:gd name="connsiteX6" fmla="*/ 66571 w 12663749"/>
                          <a:gd name="connsiteY6" fmla="*/ 1073944 h 1082078"/>
                          <a:gd name="connsiteX7" fmla="*/ 36699 w 12663749"/>
                          <a:gd name="connsiteY7" fmla="*/ 972294 h 1082078"/>
                          <a:gd name="connsiteX8" fmla="*/ -1 w 12663749"/>
                          <a:gd name="connsiteY8" fmla="*/ 176623 h 1082078"/>
                          <a:gd name="connsiteX0" fmla="*/ 7836 w 12671586"/>
                          <a:gd name="connsiteY0" fmla="*/ 176623 h 1082078"/>
                          <a:gd name="connsiteX1" fmla="*/ 495500 w 12671586"/>
                          <a:gd name="connsiteY1" fmla="*/ 1 h 1082078"/>
                          <a:gd name="connsiteX2" fmla="*/ 12320691 w 12671586"/>
                          <a:gd name="connsiteY2" fmla="*/ 4648 h 1082078"/>
                          <a:gd name="connsiteX3" fmla="*/ 12653150 w 12671586"/>
                          <a:gd name="connsiteY3" fmla="*/ 210950 h 1082078"/>
                          <a:gd name="connsiteX4" fmla="*/ 12670799 w 12671586"/>
                          <a:gd name="connsiteY4" fmla="*/ 993031 h 1082078"/>
                          <a:gd name="connsiteX5" fmla="*/ 12586557 w 12671586"/>
                          <a:gd name="connsiteY5" fmla="*/ 1081769 h 1082078"/>
                          <a:gd name="connsiteX6" fmla="*/ 74408 w 12671586"/>
                          <a:gd name="connsiteY6" fmla="*/ 1073944 h 1082078"/>
                          <a:gd name="connsiteX7" fmla="*/ 3787 w 12671586"/>
                          <a:gd name="connsiteY7" fmla="*/ 961926 h 1082078"/>
                          <a:gd name="connsiteX8" fmla="*/ 7836 w 12671586"/>
                          <a:gd name="connsiteY8" fmla="*/ 176623 h 1082078"/>
                          <a:gd name="connsiteX0" fmla="*/ 27549 w 12691299"/>
                          <a:gd name="connsiteY0" fmla="*/ 176623 h 1084312"/>
                          <a:gd name="connsiteX1" fmla="*/ 515213 w 12691299"/>
                          <a:gd name="connsiteY1" fmla="*/ 1 h 1084312"/>
                          <a:gd name="connsiteX2" fmla="*/ 12340404 w 12691299"/>
                          <a:gd name="connsiteY2" fmla="*/ 4648 h 1084312"/>
                          <a:gd name="connsiteX3" fmla="*/ 12672863 w 12691299"/>
                          <a:gd name="connsiteY3" fmla="*/ 210950 h 1084312"/>
                          <a:gd name="connsiteX4" fmla="*/ 12690512 w 12691299"/>
                          <a:gd name="connsiteY4" fmla="*/ 993031 h 1084312"/>
                          <a:gd name="connsiteX5" fmla="*/ 12606270 w 12691299"/>
                          <a:gd name="connsiteY5" fmla="*/ 1081769 h 1084312"/>
                          <a:gd name="connsiteX6" fmla="*/ 53378 w 12691299"/>
                          <a:gd name="connsiteY6" fmla="*/ 1084312 h 1084312"/>
                          <a:gd name="connsiteX7" fmla="*/ 23500 w 12691299"/>
                          <a:gd name="connsiteY7" fmla="*/ 961926 h 1084312"/>
                          <a:gd name="connsiteX8" fmla="*/ 27549 w 12691299"/>
                          <a:gd name="connsiteY8" fmla="*/ 176623 h 1084312"/>
                          <a:gd name="connsiteX0" fmla="*/ 4049 w 12667799"/>
                          <a:gd name="connsiteY0" fmla="*/ 176623 h 1084312"/>
                          <a:gd name="connsiteX1" fmla="*/ 491713 w 12667799"/>
                          <a:gd name="connsiteY1" fmla="*/ 1 h 1084312"/>
                          <a:gd name="connsiteX2" fmla="*/ 12316904 w 12667799"/>
                          <a:gd name="connsiteY2" fmla="*/ 4648 h 1084312"/>
                          <a:gd name="connsiteX3" fmla="*/ 12649363 w 12667799"/>
                          <a:gd name="connsiteY3" fmla="*/ 210950 h 1084312"/>
                          <a:gd name="connsiteX4" fmla="*/ 12667012 w 12667799"/>
                          <a:gd name="connsiteY4" fmla="*/ 993031 h 1084312"/>
                          <a:gd name="connsiteX5" fmla="*/ 12582770 w 12667799"/>
                          <a:gd name="connsiteY5" fmla="*/ 1081769 h 1084312"/>
                          <a:gd name="connsiteX6" fmla="*/ 29878 w 12667799"/>
                          <a:gd name="connsiteY6" fmla="*/ 1084312 h 1084312"/>
                          <a:gd name="connsiteX7" fmla="*/ 0 w 12667799"/>
                          <a:gd name="connsiteY7" fmla="*/ 961926 h 1084312"/>
                          <a:gd name="connsiteX8" fmla="*/ 4049 w 12667799"/>
                          <a:gd name="connsiteY8" fmla="*/ 176623 h 1084312"/>
                          <a:gd name="connsiteX0" fmla="*/ 15600 w 12679350"/>
                          <a:gd name="connsiteY0" fmla="*/ 176623 h 1094680"/>
                          <a:gd name="connsiteX1" fmla="*/ 503264 w 12679350"/>
                          <a:gd name="connsiteY1" fmla="*/ 1 h 1094680"/>
                          <a:gd name="connsiteX2" fmla="*/ 12328455 w 12679350"/>
                          <a:gd name="connsiteY2" fmla="*/ 4648 h 1094680"/>
                          <a:gd name="connsiteX3" fmla="*/ 12660914 w 12679350"/>
                          <a:gd name="connsiteY3" fmla="*/ 210950 h 1094680"/>
                          <a:gd name="connsiteX4" fmla="*/ 12678563 w 12679350"/>
                          <a:gd name="connsiteY4" fmla="*/ 993031 h 1094680"/>
                          <a:gd name="connsiteX5" fmla="*/ 12594321 w 12679350"/>
                          <a:gd name="connsiteY5" fmla="*/ 1081769 h 1094680"/>
                          <a:gd name="connsiteX6" fmla="*/ 679 w 12679350"/>
                          <a:gd name="connsiteY6" fmla="*/ 1094680 h 1094680"/>
                          <a:gd name="connsiteX7" fmla="*/ 11551 w 12679350"/>
                          <a:gd name="connsiteY7" fmla="*/ 961926 h 1094680"/>
                          <a:gd name="connsiteX8" fmla="*/ 15600 w 12679350"/>
                          <a:gd name="connsiteY8" fmla="*/ 176623 h 1094680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679350" h="1094680">
                            <a:moveTo>
                              <a:pt x="15600" y="176623"/>
                            </a:moveTo>
                            <a:cubicBezTo>
                              <a:pt x="15600" y="77548"/>
                              <a:pt x="404189" y="1"/>
                              <a:pt x="503264" y="1"/>
                            </a:cubicBezTo>
                            <a:lnTo>
                              <a:pt x="12328455" y="4648"/>
                            </a:lnTo>
                            <a:cubicBezTo>
                              <a:pt x="12427530" y="4648"/>
                              <a:pt x="12660914" y="111875"/>
                              <a:pt x="12660914" y="210950"/>
                            </a:cubicBezTo>
                            <a:lnTo>
                              <a:pt x="12678563" y="993031"/>
                            </a:lnTo>
                            <a:cubicBezTo>
                              <a:pt x="12678563" y="1092106"/>
                              <a:pt x="12693396" y="1081769"/>
                              <a:pt x="12594321" y="1081769"/>
                            </a:cubicBezTo>
                            <a:lnTo>
                              <a:pt x="679" y="1094680"/>
                            </a:lnTo>
                            <a:cubicBezTo>
                              <a:pt x="-3314" y="1063575"/>
                              <a:pt x="11551" y="1061001"/>
                              <a:pt x="11551" y="961926"/>
                            </a:cubicBezTo>
                            <a:cubicBezTo>
                              <a:pt x="12901" y="700158"/>
                              <a:pt x="14250" y="438391"/>
                              <a:pt x="15600" y="176623"/>
                            </a:cubicBezTo>
                            <a:close/>
                          </a:path>
                        </a:pathLst>
                      </a:custGeom>
                      <a:solidFill>
                        <a:srgbClr val="00447C"/>
                      </a:solidFill>
                      <a:ln w="19050">
                        <a:noFill/>
                      </a:ln>
                      <a:effectLst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</xdr:grpSp>
                <xdr:grpSp>
                  <xdr:nvGrpSpPr>
                    <xdr:cNvPr id="41" name="Group 40">
                      <a:extLst>
                        <a:ext uri="{FF2B5EF4-FFF2-40B4-BE49-F238E27FC236}">
                          <a16:creationId xmlns:a16="http://schemas.microsoft.com/office/drawing/2014/main" id="{4CDAA6C2-9FCA-7ECE-66EE-ED101851C165}"/>
                        </a:ext>
                      </a:extLst>
                    </xdr:cNvPr>
                    <xdr:cNvGrpSpPr/>
                  </xdr:nvGrpSpPr>
                  <xdr:grpSpPr>
                    <a:xfrm>
                      <a:off x="5499224" y="1494645"/>
                      <a:ext cx="2223475" cy="1052020"/>
                      <a:chOff x="533034" y="2961494"/>
                      <a:chExt cx="2229337" cy="1054218"/>
                    </a:xfrm>
                  </xdr:grpSpPr>
                  <xdr:sp macro="" textlink="">
                    <xdr:nvSpPr>
                      <xdr:cNvPr id="42" name="Rectangle: Rounded Corners 6">
                        <a:extLst>
                          <a:ext uri="{FF2B5EF4-FFF2-40B4-BE49-F238E27FC236}">
                            <a16:creationId xmlns:a16="http://schemas.microsoft.com/office/drawing/2014/main" id="{89BD5FEE-0E91-1903-5E2C-313E78843012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>
                        <a:off x="533034" y="2961494"/>
                        <a:ext cx="2229337" cy="1054218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753975" h="1081821">
                            <a:moveTo>
                              <a:pt x="0" y="93719"/>
                            </a:moveTo>
                            <a:cubicBezTo>
                              <a:pt x="0" y="-5356"/>
                              <a:pt x="415751" y="53"/>
                              <a:pt x="514826" y="53"/>
                            </a:cubicBezTo>
                            <a:lnTo>
                              <a:pt x="12340017" y="4700"/>
                            </a:lnTo>
                            <a:cubicBezTo>
                              <a:pt x="12439092" y="4700"/>
                              <a:pt x="12753975" y="8235"/>
                              <a:pt x="12753975" y="107310"/>
                            </a:cubicBezTo>
                            <a:lnTo>
                              <a:pt x="12744450" y="982712"/>
                            </a:lnTo>
                            <a:cubicBezTo>
                              <a:pt x="12744450" y="1081787"/>
                              <a:pt x="12338230" y="1081821"/>
                              <a:pt x="12239155" y="1081821"/>
                            </a:cubicBezTo>
                            <a:lnTo>
                              <a:pt x="623453" y="1073997"/>
                            </a:lnTo>
                            <a:cubicBezTo>
                              <a:pt x="524378" y="1073997"/>
                              <a:pt x="9525" y="1081787"/>
                              <a:pt x="9525" y="982712"/>
                            </a:cubicBezTo>
                            <a:lnTo>
                              <a:pt x="0" y="93719"/>
                            </a:lnTo>
                            <a:close/>
                          </a:path>
                        </a:pathLst>
                      </a:custGeom>
                      <a:solidFill>
                        <a:schemeClr val="bg1"/>
                      </a:solidFill>
                      <a:ln w="19050">
                        <a:solidFill>
                          <a:srgbClr val="00447C"/>
                        </a:solidFill>
                      </a:ln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  <xdr:sp macro="" textlink="">
                    <xdr:nvSpPr>
                      <xdr:cNvPr id="43" name="Rectangle: Rounded Corners 6">
                        <a:extLst>
                          <a:ext uri="{FF2B5EF4-FFF2-40B4-BE49-F238E27FC236}">
                            <a16:creationId xmlns:a16="http://schemas.microsoft.com/office/drawing/2014/main" id="{E46A2051-8828-D3D5-EC67-57626692BFDF}"/>
                          </a:ext>
                        </a:extLst>
                      </xdr:cNvPr>
                      <xdr:cNvSpPr/>
                    </xdr:nvSpPr>
                    <xdr:spPr>
                      <a:xfrm>
                        <a:off x="536941" y="2966519"/>
                        <a:ext cx="2222900" cy="251385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17636 w 12744449"/>
                          <a:gd name="connsiteY0" fmla="*/ 176623 h 1081769"/>
                          <a:gd name="connsiteX1" fmla="*/ 505300 w 12744449"/>
                          <a:gd name="connsiteY1" fmla="*/ 1 h 1081769"/>
                          <a:gd name="connsiteX2" fmla="*/ 12330491 w 12744449"/>
                          <a:gd name="connsiteY2" fmla="*/ 4648 h 1081769"/>
                          <a:gd name="connsiteX3" fmla="*/ 12744449 w 12744449"/>
                          <a:gd name="connsiteY3" fmla="*/ 107258 h 1081769"/>
                          <a:gd name="connsiteX4" fmla="*/ 12734924 w 12744449"/>
                          <a:gd name="connsiteY4" fmla="*/ 982660 h 1081769"/>
                          <a:gd name="connsiteX5" fmla="*/ 12229629 w 12744449"/>
                          <a:gd name="connsiteY5" fmla="*/ 1081769 h 1081769"/>
                          <a:gd name="connsiteX6" fmla="*/ 613927 w 12744449"/>
                          <a:gd name="connsiteY6" fmla="*/ 1073945 h 1081769"/>
                          <a:gd name="connsiteX7" fmla="*/ -1 w 12744449"/>
                          <a:gd name="connsiteY7" fmla="*/ 982660 h 1081769"/>
                          <a:gd name="connsiteX8" fmla="*/ 17636 w 12744449"/>
                          <a:gd name="connsiteY8" fmla="*/ 176623 h 1081769"/>
                          <a:gd name="connsiteX0" fmla="*/ 44798 w 12771611"/>
                          <a:gd name="connsiteY0" fmla="*/ 176623 h 1081769"/>
                          <a:gd name="connsiteX1" fmla="*/ 532462 w 12771611"/>
                          <a:gd name="connsiteY1" fmla="*/ 1 h 1081769"/>
                          <a:gd name="connsiteX2" fmla="*/ 12357653 w 12771611"/>
                          <a:gd name="connsiteY2" fmla="*/ 4648 h 1081769"/>
                          <a:gd name="connsiteX3" fmla="*/ 12771611 w 12771611"/>
                          <a:gd name="connsiteY3" fmla="*/ 107258 h 1081769"/>
                          <a:gd name="connsiteX4" fmla="*/ 12762086 w 12771611"/>
                          <a:gd name="connsiteY4" fmla="*/ 982660 h 1081769"/>
                          <a:gd name="connsiteX5" fmla="*/ 12256791 w 12771611"/>
                          <a:gd name="connsiteY5" fmla="*/ 1081769 h 1081769"/>
                          <a:gd name="connsiteX6" fmla="*/ 641089 w 12771611"/>
                          <a:gd name="connsiteY6" fmla="*/ 1073945 h 1081769"/>
                          <a:gd name="connsiteX7" fmla="*/ 0 w 12771611"/>
                          <a:gd name="connsiteY7" fmla="*/ 1003399 h 1081769"/>
                          <a:gd name="connsiteX8" fmla="*/ 44798 w 12771611"/>
                          <a:gd name="connsiteY8" fmla="*/ 176623 h 1081769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256791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111370 w 12771611"/>
                          <a:gd name="connsiteY6" fmla="*/ 1073944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730862 w 12748504"/>
                          <a:gd name="connsiteY3" fmla="*/ 200581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690112 w 12748504"/>
                          <a:gd name="connsiteY3" fmla="*/ 210950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08548"/>
                          <a:gd name="connsiteY0" fmla="*/ 176623 h 1082078"/>
                          <a:gd name="connsiteX1" fmla="*/ 532462 w 12708548"/>
                          <a:gd name="connsiteY1" fmla="*/ 1 h 1082078"/>
                          <a:gd name="connsiteX2" fmla="*/ 12357653 w 12708548"/>
                          <a:gd name="connsiteY2" fmla="*/ 4648 h 1082078"/>
                          <a:gd name="connsiteX3" fmla="*/ 12690112 w 12708548"/>
                          <a:gd name="connsiteY3" fmla="*/ 210950 h 1082078"/>
                          <a:gd name="connsiteX4" fmla="*/ 12707761 w 12708548"/>
                          <a:gd name="connsiteY4" fmla="*/ 993031 h 1082078"/>
                          <a:gd name="connsiteX5" fmla="*/ 12623519 w 12708548"/>
                          <a:gd name="connsiteY5" fmla="*/ 1081769 h 1082078"/>
                          <a:gd name="connsiteX6" fmla="*/ 111370 w 12708548"/>
                          <a:gd name="connsiteY6" fmla="*/ 1073944 h 1082078"/>
                          <a:gd name="connsiteX7" fmla="*/ 0 w 12708548"/>
                          <a:gd name="connsiteY7" fmla="*/ 1003399 h 1082078"/>
                          <a:gd name="connsiteX8" fmla="*/ 44798 w 12708548"/>
                          <a:gd name="connsiteY8" fmla="*/ 176623 h 1082078"/>
                          <a:gd name="connsiteX0" fmla="*/ -1 w 12663749"/>
                          <a:gd name="connsiteY0" fmla="*/ 176623 h 1082078"/>
                          <a:gd name="connsiteX1" fmla="*/ 487663 w 12663749"/>
                          <a:gd name="connsiteY1" fmla="*/ 1 h 1082078"/>
                          <a:gd name="connsiteX2" fmla="*/ 12312854 w 12663749"/>
                          <a:gd name="connsiteY2" fmla="*/ 4648 h 1082078"/>
                          <a:gd name="connsiteX3" fmla="*/ 12645313 w 12663749"/>
                          <a:gd name="connsiteY3" fmla="*/ 210950 h 1082078"/>
                          <a:gd name="connsiteX4" fmla="*/ 12662962 w 12663749"/>
                          <a:gd name="connsiteY4" fmla="*/ 993031 h 1082078"/>
                          <a:gd name="connsiteX5" fmla="*/ 12578720 w 12663749"/>
                          <a:gd name="connsiteY5" fmla="*/ 1081769 h 1082078"/>
                          <a:gd name="connsiteX6" fmla="*/ 66571 w 12663749"/>
                          <a:gd name="connsiteY6" fmla="*/ 1073944 h 1082078"/>
                          <a:gd name="connsiteX7" fmla="*/ 36699 w 12663749"/>
                          <a:gd name="connsiteY7" fmla="*/ 972294 h 1082078"/>
                          <a:gd name="connsiteX8" fmla="*/ -1 w 12663749"/>
                          <a:gd name="connsiteY8" fmla="*/ 176623 h 1082078"/>
                          <a:gd name="connsiteX0" fmla="*/ 7836 w 12671586"/>
                          <a:gd name="connsiteY0" fmla="*/ 176623 h 1082078"/>
                          <a:gd name="connsiteX1" fmla="*/ 495500 w 12671586"/>
                          <a:gd name="connsiteY1" fmla="*/ 1 h 1082078"/>
                          <a:gd name="connsiteX2" fmla="*/ 12320691 w 12671586"/>
                          <a:gd name="connsiteY2" fmla="*/ 4648 h 1082078"/>
                          <a:gd name="connsiteX3" fmla="*/ 12653150 w 12671586"/>
                          <a:gd name="connsiteY3" fmla="*/ 210950 h 1082078"/>
                          <a:gd name="connsiteX4" fmla="*/ 12670799 w 12671586"/>
                          <a:gd name="connsiteY4" fmla="*/ 993031 h 1082078"/>
                          <a:gd name="connsiteX5" fmla="*/ 12586557 w 12671586"/>
                          <a:gd name="connsiteY5" fmla="*/ 1081769 h 1082078"/>
                          <a:gd name="connsiteX6" fmla="*/ 74408 w 12671586"/>
                          <a:gd name="connsiteY6" fmla="*/ 1073944 h 1082078"/>
                          <a:gd name="connsiteX7" fmla="*/ 3787 w 12671586"/>
                          <a:gd name="connsiteY7" fmla="*/ 961926 h 1082078"/>
                          <a:gd name="connsiteX8" fmla="*/ 7836 w 12671586"/>
                          <a:gd name="connsiteY8" fmla="*/ 176623 h 1082078"/>
                          <a:gd name="connsiteX0" fmla="*/ 27549 w 12691299"/>
                          <a:gd name="connsiteY0" fmla="*/ 176623 h 1084312"/>
                          <a:gd name="connsiteX1" fmla="*/ 515213 w 12691299"/>
                          <a:gd name="connsiteY1" fmla="*/ 1 h 1084312"/>
                          <a:gd name="connsiteX2" fmla="*/ 12340404 w 12691299"/>
                          <a:gd name="connsiteY2" fmla="*/ 4648 h 1084312"/>
                          <a:gd name="connsiteX3" fmla="*/ 12672863 w 12691299"/>
                          <a:gd name="connsiteY3" fmla="*/ 210950 h 1084312"/>
                          <a:gd name="connsiteX4" fmla="*/ 12690512 w 12691299"/>
                          <a:gd name="connsiteY4" fmla="*/ 993031 h 1084312"/>
                          <a:gd name="connsiteX5" fmla="*/ 12606270 w 12691299"/>
                          <a:gd name="connsiteY5" fmla="*/ 1081769 h 1084312"/>
                          <a:gd name="connsiteX6" fmla="*/ 53378 w 12691299"/>
                          <a:gd name="connsiteY6" fmla="*/ 1084312 h 1084312"/>
                          <a:gd name="connsiteX7" fmla="*/ 23500 w 12691299"/>
                          <a:gd name="connsiteY7" fmla="*/ 961926 h 1084312"/>
                          <a:gd name="connsiteX8" fmla="*/ 27549 w 12691299"/>
                          <a:gd name="connsiteY8" fmla="*/ 176623 h 1084312"/>
                          <a:gd name="connsiteX0" fmla="*/ 4049 w 12667799"/>
                          <a:gd name="connsiteY0" fmla="*/ 176623 h 1084312"/>
                          <a:gd name="connsiteX1" fmla="*/ 491713 w 12667799"/>
                          <a:gd name="connsiteY1" fmla="*/ 1 h 1084312"/>
                          <a:gd name="connsiteX2" fmla="*/ 12316904 w 12667799"/>
                          <a:gd name="connsiteY2" fmla="*/ 4648 h 1084312"/>
                          <a:gd name="connsiteX3" fmla="*/ 12649363 w 12667799"/>
                          <a:gd name="connsiteY3" fmla="*/ 210950 h 1084312"/>
                          <a:gd name="connsiteX4" fmla="*/ 12667012 w 12667799"/>
                          <a:gd name="connsiteY4" fmla="*/ 993031 h 1084312"/>
                          <a:gd name="connsiteX5" fmla="*/ 12582770 w 12667799"/>
                          <a:gd name="connsiteY5" fmla="*/ 1081769 h 1084312"/>
                          <a:gd name="connsiteX6" fmla="*/ 29878 w 12667799"/>
                          <a:gd name="connsiteY6" fmla="*/ 1084312 h 1084312"/>
                          <a:gd name="connsiteX7" fmla="*/ 0 w 12667799"/>
                          <a:gd name="connsiteY7" fmla="*/ 961926 h 1084312"/>
                          <a:gd name="connsiteX8" fmla="*/ 4049 w 12667799"/>
                          <a:gd name="connsiteY8" fmla="*/ 176623 h 1084312"/>
                          <a:gd name="connsiteX0" fmla="*/ 15600 w 12679350"/>
                          <a:gd name="connsiteY0" fmla="*/ 176623 h 1094680"/>
                          <a:gd name="connsiteX1" fmla="*/ 503264 w 12679350"/>
                          <a:gd name="connsiteY1" fmla="*/ 1 h 1094680"/>
                          <a:gd name="connsiteX2" fmla="*/ 12328455 w 12679350"/>
                          <a:gd name="connsiteY2" fmla="*/ 4648 h 1094680"/>
                          <a:gd name="connsiteX3" fmla="*/ 12660914 w 12679350"/>
                          <a:gd name="connsiteY3" fmla="*/ 210950 h 1094680"/>
                          <a:gd name="connsiteX4" fmla="*/ 12678563 w 12679350"/>
                          <a:gd name="connsiteY4" fmla="*/ 993031 h 1094680"/>
                          <a:gd name="connsiteX5" fmla="*/ 12594321 w 12679350"/>
                          <a:gd name="connsiteY5" fmla="*/ 1081769 h 1094680"/>
                          <a:gd name="connsiteX6" fmla="*/ 679 w 12679350"/>
                          <a:gd name="connsiteY6" fmla="*/ 1094680 h 1094680"/>
                          <a:gd name="connsiteX7" fmla="*/ 11551 w 12679350"/>
                          <a:gd name="connsiteY7" fmla="*/ 961926 h 1094680"/>
                          <a:gd name="connsiteX8" fmla="*/ 15600 w 12679350"/>
                          <a:gd name="connsiteY8" fmla="*/ 176623 h 1094680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679350" h="1094680">
                            <a:moveTo>
                              <a:pt x="15600" y="176623"/>
                            </a:moveTo>
                            <a:cubicBezTo>
                              <a:pt x="15600" y="77548"/>
                              <a:pt x="404189" y="1"/>
                              <a:pt x="503264" y="1"/>
                            </a:cubicBezTo>
                            <a:lnTo>
                              <a:pt x="12328455" y="4648"/>
                            </a:lnTo>
                            <a:cubicBezTo>
                              <a:pt x="12427530" y="4648"/>
                              <a:pt x="12660914" y="111875"/>
                              <a:pt x="12660914" y="210950"/>
                            </a:cubicBezTo>
                            <a:lnTo>
                              <a:pt x="12678563" y="993031"/>
                            </a:lnTo>
                            <a:cubicBezTo>
                              <a:pt x="12678563" y="1092106"/>
                              <a:pt x="12693396" y="1081769"/>
                              <a:pt x="12594321" y="1081769"/>
                            </a:cubicBezTo>
                            <a:lnTo>
                              <a:pt x="679" y="1094680"/>
                            </a:lnTo>
                            <a:cubicBezTo>
                              <a:pt x="-3314" y="1063575"/>
                              <a:pt x="11551" y="1061001"/>
                              <a:pt x="11551" y="961926"/>
                            </a:cubicBezTo>
                            <a:cubicBezTo>
                              <a:pt x="12901" y="700158"/>
                              <a:pt x="14250" y="438391"/>
                              <a:pt x="15600" y="176623"/>
                            </a:cubicBezTo>
                            <a:close/>
                          </a:path>
                        </a:pathLst>
                      </a:custGeom>
                      <a:solidFill>
                        <a:srgbClr val="00447C"/>
                      </a:solidFill>
                      <a:ln w="19050">
                        <a:noFill/>
                      </a:ln>
                      <a:effectLst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</xdr:grpSp>
              </xdr:grpSp>
              <xdr:sp macro="" textlink="DATA!$L30">
                <xdr:nvSpPr>
                  <xdr:cNvPr id="51" name="TextBox 50">
                    <a:extLst>
                      <a:ext uri="{FF2B5EF4-FFF2-40B4-BE49-F238E27FC236}">
                        <a16:creationId xmlns:a16="http://schemas.microsoft.com/office/drawing/2014/main" id="{2B12F138-8A96-43D9-AC8F-A3E200A5BB66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5560643" y="1806075"/>
                    <a:ext cx="2072382" cy="683270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marL="0" indent="0" algn="ctr"/>
                    <a:fld id="{1F66EEF1-8DAB-47F4-984F-D00B5CAB8490}" type="TxLink">
                      <a:rPr lang="en-US" sz="2000" b="0" i="0" u="none" strike="noStrike">
                        <a:solidFill>
                          <a:srgbClr val="000000"/>
                        </a:solidFill>
                        <a:latin typeface="Verdana"/>
                        <a:ea typeface="Verdana"/>
                        <a:cs typeface="+mn-cs"/>
                      </a:rPr>
                      <a:pPr marL="0" indent="0" algn="ctr"/>
                      <a:t>-$83,609,713</a:t>
                    </a:fld>
                    <a:endParaRPr lang="en-US" sz="2000" b="0" i="0" u="none" strike="noStrike">
                      <a:solidFill>
                        <a:srgbClr val="000000"/>
                      </a:solidFill>
                      <a:latin typeface="Verdana"/>
                      <a:ea typeface="Verdana"/>
                      <a:cs typeface="+mn-cs"/>
                    </a:endParaRPr>
                  </a:p>
                </xdr:txBody>
              </xdr:sp>
              <xdr:sp macro="" textlink="DATA!$K30">
                <xdr:nvSpPr>
                  <xdr:cNvPr id="50" name="TextBox 49">
                    <a:extLst>
                      <a:ext uri="{FF2B5EF4-FFF2-40B4-BE49-F238E27FC236}">
                        <a16:creationId xmlns:a16="http://schemas.microsoft.com/office/drawing/2014/main" id="{ABF7FF02-191F-4D94-83CD-ABE5FA781B9A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3253237" y="1840328"/>
                    <a:ext cx="1734927" cy="610489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marL="0" indent="0" algn="ctr"/>
                    <a:fld id="{C34810EE-93F8-4953-9BF1-19E86824FED5}" type="TxLink">
                      <a:rPr lang="en-US" sz="2000" b="0" i="0" u="none" strike="noStrike">
                        <a:solidFill>
                          <a:srgbClr val="000000"/>
                        </a:solidFill>
                        <a:latin typeface="Verdana"/>
                        <a:ea typeface="Verdana"/>
                        <a:cs typeface="+mn-cs"/>
                      </a:rPr>
                      <a:pPr marL="0" indent="0" algn="ctr"/>
                      <a:t>$85,922,556</a:t>
                    </a:fld>
                    <a:endParaRPr lang="en-US" sz="2000" b="0" i="0" u="none" strike="noStrike">
                      <a:solidFill>
                        <a:srgbClr val="000000"/>
                      </a:solidFill>
                      <a:latin typeface="Verdana"/>
                      <a:ea typeface="Verdana"/>
                      <a:cs typeface="+mn-cs"/>
                    </a:endParaRPr>
                  </a:p>
                </xdr:txBody>
              </xdr:sp>
              <xdr:sp macro="" textlink="DATA!$J30">
                <xdr:nvSpPr>
                  <xdr:cNvPr id="48" name="TextBox 47">
                    <a:extLst>
                      <a:ext uri="{FF2B5EF4-FFF2-40B4-BE49-F238E27FC236}">
                        <a16:creationId xmlns:a16="http://schemas.microsoft.com/office/drawing/2014/main" id="{88DE0516-DFF7-247B-4199-C14A1242823D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546883" y="1769095"/>
                    <a:ext cx="1750801" cy="733425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marL="0" indent="0" algn="ctr"/>
                    <a:fld id="{4D8E7498-46DD-41E7-8F87-3D113B9F105F}" type="TxLink">
                      <a:rPr lang="en-US" sz="2000" b="0" i="0" u="none" strike="noStrike">
                        <a:solidFill>
                          <a:srgbClr val="000000"/>
                        </a:solidFill>
                        <a:latin typeface="Verdana"/>
                        <a:ea typeface="Verdana"/>
                        <a:cs typeface="+mn-cs"/>
                      </a:rPr>
                      <a:pPr marL="0" indent="0" algn="ctr"/>
                      <a:t>$2,312,843</a:t>
                    </a:fld>
                    <a:endParaRPr lang="en-US" sz="2000" b="0" i="0" u="none" strike="noStrike">
                      <a:solidFill>
                        <a:srgbClr val="000000"/>
                      </a:solidFill>
                      <a:latin typeface="Verdana"/>
                      <a:ea typeface="Verdana"/>
                      <a:cs typeface="+mn-cs"/>
                    </a:endParaRPr>
                  </a:p>
                </xdr:txBody>
              </xdr:sp>
            </xdr:grpSp>
            <xdr:grpSp>
              <xdr:nvGrpSpPr>
                <xdr:cNvPr id="49" name="Group 48">
                  <a:extLst>
                    <a:ext uri="{FF2B5EF4-FFF2-40B4-BE49-F238E27FC236}">
                      <a16:creationId xmlns:a16="http://schemas.microsoft.com/office/drawing/2014/main" id="{B34031AC-7F3D-554E-9150-FEF6F6F52BAF}"/>
                    </a:ext>
                  </a:extLst>
                </xdr:cNvPr>
                <xdr:cNvGrpSpPr/>
              </xdr:nvGrpSpPr>
              <xdr:grpSpPr>
                <a:xfrm>
                  <a:off x="248478" y="1477618"/>
                  <a:ext cx="7407136" cy="253447"/>
                  <a:chOff x="248478" y="1477618"/>
                  <a:chExt cx="7407136" cy="253447"/>
                </a:xfrm>
              </xdr:grpSpPr>
              <xdr:sp macro="" textlink="">
                <xdr:nvSpPr>
                  <xdr:cNvPr id="47" name="TextBox 46">
                    <a:extLst>
                      <a:ext uri="{FF2B5EF4-FFF2-40B4-BE49-F238E27FC236}">
                        <a16:creationId xmlns:a16="http://schemas.microsoft.com/office/drawing/2014/main" id="{AC8E3BF4-E5DA-4144-B617-9DDB3B8EF128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5548727" y="1480931"/>
                    <a:ext cx="2106887" cy="240195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r>
                      <a:rPr lang="en-US" sz="1000" b="1">
                        <a:solidFill>
                          <a:schemeClr val="bg1"/>
                        </a:solidFill>
                        <a:latin typeface="Verdana" panose="020B0604030504040204" pitchFamily="34" charset="0"/>
                        <a:ea typeface="Verdana" panose="020B0604030504040204" pitchFamily="34" charset="0"/>
                      </a:rPr>
                      <a:t>Net MSB Remittances</a:t>
                    </a:r>
                  </a:p>
                </xdr:txBody>
              </xdr:sp>
              <xdr:sp macro="" textlink="">
                <xdr:nvSpPr>
                  <xdr:cNvPr id="46" name="TextBox 45">
                    <a:extLst>
                      <a:ext uri="{FF2B5EF4-FFF2-40B4-BE49-F238E27FC236}">
                        <a16:creationId xmlns:a16="http://schemas.microsoft.com/office/drawing/2014/main" id="{18EEFEA9-61C4-4BBE-A99D-D2447D4F20F7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2911889" y="1477618"/>
                    <a:ext cx="2105163" cy="240195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r>
                      <a:rPr lang="en-US" sz="1000" b="1">
                        <a:solidFill>
                          <a:schemeClr val="bg1"/>
                        </a:solidFill>
                        <a:latin typeface="Verdana" panose="020B0604030504040204" pitchFamily="34" charset="0"/>
                        <a:ea typeface="Verdana" panose="020B0604030504040204" pitchFamily="34" charset="0"/>
                      </a:rPr>
                      <a:t>Total MSB Outflows</a:t>
                    </a:r>
                  </a:p>
                </xdr:txBody>
              </xdr:sp>
              <xdr:sp macro="" textlink="">
                <xdr:nvSpPr>
                  <xdr:cNvPr id="45" name="TextBox 44">
                    <a:extLst>
                      <a:ext uri="{FF2B5EF4-FFF2-40B4-BE49-F238E27FC236}">
                        <a16:creationId xmlns:a16="http://schemas.microsoft.com/office/drawing/2014/main" id="{6D95C0CE-0DBD-1841-E18A-D7E92431168F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248478" y="1490870"/>
                    <a:ext cx="2106889" cy="240195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r>
                      <a:rPr lang="en-US" sz="1000" b="1">
                        <a:solidFill>
                          <a:schemeClr val="bg1"/>
                        </a:solidFill>
                        <a:latin typeface="Verdana" panose="020B0604030504040204" pitchFamily="34" charset="0"/>
                        <a:ea typeface="Verdana" panose="020B0604030504040204" pitchFamily="34" charset="0"/>
                      </a:rPr>
                      <a:t>Total MSB Inflows</a:t>
                    </a:r>
                  </a:p>
                </xdr:txBody>
              </xdr:sp>
            </xdr:grpSp>
          </xdr:grpSp>
          <xdr:sp macro="" textlink="">
            <xdr:nvSpPr>
              <xdr:cNvPr id="81" name="Arrow: Down 80">
                <a:extLst>
                  <a:ext uri="{FF2B5EF4-FFF2-40B4-BE49-F238E27FC236}">
                    <a16:creationId xmlns:a16="http://schemas.microsoft.com/office/drawing/2014/main" id="{6F6A7395-7A4E-CDFF-4F43-81AE00F19D80}"/>
                  </a:ext>
                </a:extLst>
              </xdr:cNvPr>
              <xdr:cNvSpPr/>
            </xdr:nvSpPr>
            <xdr:spPr>
              <a:xfrm>
                <a:off x="351088" y="1970285"/>
                <a:ext cx="127962" cy="287432"/>
              </a:xfrm>
              <a:prstGeom prst="downArrow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83" name="Graphic 82" descr="Wallet outline">
                <a:extLst>
                  <a:ext uri="{FF2B5EF4-FFF2-40B4-BE49-F238E27FC236}">
                    <a16:creationId xmlns:a16="http://schemas.microsoft.com/office/drawing/2014/main" id="{B4B422D2-15BB-8A89-A259-64030DA2608D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xdr:blipFill>
            <xdr:spPr>
              <a:xfrm>
                <a:off x="3824008" y="2264515"/>
                <a:ext cx="434297" cy="433301"/>
              </a:xfrm>
              <a:prstGeom prst="rect">
                <a:avLst/>
              </a:prstGeom>
            </xdr:spPr>
          </xdr:pic>
          <xdr:pic>
            <xdr:nvPicPr>
              <xdr:cNvPr id="84" name="Graphic 83" descr="Wallet outline">
                <a:extLst>
                  <a:ext uri="{FF2B5EF4-FFF2-40B4-BE49-F238E27FC236}">
                    <a16:creationId xmlns:a16="http://schemas.microsoft.com/office/drawing/2014/main" id="{3F7471A7-7758-4E65-BFF0-2EE64C48F825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xdr:blipFill>
            <xdr:spPr>
              <a:xfrm>
                <a:off x="200025" y="2268085"/>
                <a:ext cx="432196" cy="433301"/>
              </a:xfrm>
              <a:prstGeom prst="rect">
                <a:avLst/>
              </a:prstGeom>
            </xdr:spPr>
          </xdr:pic>
          <xdr:sp macro="" textlink="">
            <xdr:nvSpPr>
              <xdr:cNvPr id="85" name="Arrow: Down 84">
                <a:extLst>
                  <a:ext uri="{FF2B5EF4-FFF2-40B4-BE49-F238E27FC236}">
                    <a16:creationId xmlns:a16="http://schemas.microsoft.com/office/drawing/2014/main" id="{3E0B3F94-6F45-4FF6-9FA2-BC9FC3FEB0CD}"/>
                  </a:ext>
                </a:extLst>
              </xdr:cNvPr>
              <xdr:cNvSpPr/>
            </xdr:nvSpPr>
            <xdr:spPr>
              <a:xfrm flipV="1">
                <a:off x="3974193" y="1983973"/>
                <a:ext cx="130756" cy="260056"/>
              </a:xfrm>
              <a:prstGeom prst="downArrow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</xdr:grpSp>
        <xdr:sp macro="" textlink="">
          <xdr:nvSpPr>
            <xdr:cNvPr id="38" name="Rectangle: Rounded Corners 6">
              <a:extLst>
                <a:ext uri="{FF2B5EF4-FFF2-40B4-BE49-F238E27FC236}">
                  <a16:creationId xmlns:a16="http://schemas.microsoft.com/office/drawing/2014/main" id="{5EAB31A2-C6A6-A8A4-4369-347A7472B131}"/>
                </a:ext>
              </a:extLst>
            </xdr:cNvPr>
            <xdr:cNvSpPr/>
          </xdr:nvSpPr>
          <xdr:spPr>
            <a:xfrm>
              <a:off x="194800" y="6671925"/>
              <a:ext cx="7342882" cy="7765033"/>
            </a:xfrm>
            <a:custGeom>
              <a:avLst/>
              <a:gdLst>
                <a:gd name="connsiteX0" fmla="*/ 0 w 12753975"/>
                <a:gd name="connsiteY0" fmla="*/ 179391 h 1076325"/>
                <a:gd name="connsiteX1" fmla="*/ 179391 w 12753975"/>
                <a:gd name="connsiteY1" fmla="*/ 0 h 1076325"/>
                <a:gd name="connsiteX2" fmla="*/ 12574584 w 12753975"/>
                <a:gd name="connsiteY2" fmla="*/ 0 h 1076325"/>
                <a:gd name="connsiteX3" fmla="*/ 12753975 w 12753975"/>
                <a:gd name="connsiteY3" fmla="*/ 179391 h 1076325"/>
                <a:gd name="connsiteX4" fmla="*/ 12753975 w 12753975"/>
                <a:gd name="connsiteY4" fmla="*/ 896934 h 1076325"/>
                <a:gd name="connsiteX5" fmla="*/ 12574584 w 12753975"/>
                <a:gd name="connsiteY5" fmla="*/ 1076325 h 1076325"/>
                <a:gd name="connsiteX6" fmla="*/ 179391 w 12753975"/>
                <a:gd name="connsiteY6" fmla="*/ 1076325 h 1076325"/>
                <a:gd name="connsiteX7" fmla="*/ 0 w 12753975"/>
                <a:gd name="connsiteY7" fmla="*/ 896934 h 1076325"/>
                <a:gd name="connsiteX8" fmla="*/ 0 w 12753975"/>
                <a:gd name="connsiteY8" fmla="*/ 179391 h 1076325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89773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95488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80192 h 1077178"/>
                <a:gd name="connsiteX0" fmla="*/ 0 w 12753975"/>
                <a:gd name="connsiteY0" fmla="*/ 12304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23042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44450 w 12753975"/>
                <a:gd name="connsiteY4" fmla="*/ 983460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84194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301365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423337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4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0166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3997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</a:cxnLst>
              <a:rect l="l" t="t" r="r" b="b"/>
              <a:pathLst>
                <a:path w="12753975" h="1081821">
                  <a:moveTo>
                    <a:pt x="0" y="93719"/>
                  </a:moveTo>
                  <a:cubicBezTo>
                    <a:pt x="0" y="-5356"/>
                    <a:pt x="415751" y="53"/>
                    <a:pt x="514826" y="53"/>
                  </a:cubicBezTo>
                  <a:lnTo>
                    <a:pt x="12340017" y="4700"/>
                  </a:lnTo>
                  <a:cubicBezTo>
                    <a:pt x="12439092" y="4700"/>
                    <a:pt x="12753975" y="8235"/>
                    <a:pt x="12753975" y="107310"/>
                  </a:cubicBezTo>
                  <a:lnTo>
                    <a:pt x="12744450" y="982712"/>
                  </a:lnTo>
                  <a:cubicBezTo>
                    <a:pt x="12744450" y="1081787"/>
                    <a:pt x="12338230" y="1081821"/>
                    <a:pt x="12239155" y="1081821"/>
                  </a:cubicBezTo>
                  <a:lnTo>
                    <a:pt x="623453" y="1073997"/>
                  </a:lnTo>
                  <a:cubicBezTo>
                    <a:pt x="524378" y="1073997"/>
                    <a:pt x="9525" y="1081787"/>
                    <a:pt x="9525" y="982712"/>
                  </a:cubicBezTo>
                  <a:lnTo>
                    <a:pt x="0" y="93719"/>
                  </a:lnTo>
                  <a:close/>
                </a:path>
              </a:pathLst>
            </a:custGeom>
            <a:noFill/>
            <a:ln w="19050">
              <a:solidFill>
                <a:srgbClr val="00447C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  <a:softEdge rad="0"/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grpSp>
          <xdr:nvGrpSpPr>
            <xdr:cNvPr id="39" name="Group 38">
              <a:extLst>
                <a:ext uri="{FF2B5EF4-FFF2-40B4-BE49-F238E27FC236}">
                  <a16:creationId xmlns:a16="http://schemas.microsoft.com/office/drawing/2014/main" id="{CF17F756-DCCF-591D-EF5D-3E767BAFC627}"/>
                </a:ext>
              </a:extLst>
            </xdr:cNvPr>
            <xdr:cNvGrpSpPr/>
          </xdr:nvGrpSpPr>
          <xdr:grpSpPr>
            <a:xfrm>
              <a:off x="7671364" y="6790283"/>
              <a:ext cx="6457146" cy="3656010"/>
              <a:chOff x="8225342" y="8358389"/>
              <a:chExt cx="5805614" cy="3066331"/>
            </a:xfrm>
          </xdr:grpSpPr>
          <xdr:sp macro="" textlink="">
            <xdr:nvSpPr>
              <xdr:cNvPr id="31" name="Rectangle: Rounded Corners 6">
                <a:extLst>
                  <a:ext uri="{FF2B5EF4-FFF2-40B4-BE49-F238E27FC236}">
                    <a16:creationId xmlns:a16="http://schemas.microsoft.com/office/drawing/2014/main" id="{DCECA5A8-AB0C-4A95-954C-99D7345673EA}"/>
                  </a:ext>
                </a:extLst>
              </xdr:cNvPr>
              <xdr:cNvSpPr/>
            </xdr:nvSpPr>
            <xdr:spPr>
              <a:xfrm>
                <a:off x="8225342" y="8358389"/>
                <a:ext cx="5805614" cy="3066331"/>
              </a:xfrm>
              <a:custGeom>
                <a:avLst/>
                <a:gdLst>
                  <a:gd name="connsiteX0" fmla="*/ 0 w 12753975"/>
                  <a:gd name="connsiteY0" fmla="*/ 179391 h 1076325"/>
                  <a:gd name="connsiteX1" fmla="*/ 179391 w 12753975"/>
                  <a:gd name="connsiteY1" fmla="*/ 0 h 1076325"/>
                  <a:gd name="connsiteX2" fmla="*/ 12574584 w 12753975"/>
                  <a:gd name="connsiteY2" fmla="*/ 0 h 1076325"/>
                  <a:gd name="connsiteX3" fmla="*/ 12753975 w 12753975"/>
                  <a:gd name="connsiteY3" fmla="*/ 179391 h 1076325"/>
                  <a:gd name="connsiteX4" fmla="*/ 12753975 w 12753975"/>
                  <a:gd name="connsiteY4" fmla="*/ 896934 h 1076325"/>
                  <a:gd name="connsiteX5" fmla="*/ 12574584 w 12753975"/>
                  <a:gd name="connsiteY5" fmla="*/ 1076325 h 1076325"/>
                  <a:gd name="connsiteX6" fmla="*/ 179391 w 12753975"/>
                  <a:gd name="connsiteY6" fmla="*/ 1076325 h 1076325"/>
                  <a:gd name="connsiteX7" fmla="*/ 0 w 12753975"/>
                  <a:gd name="connsiteY7" fmla="*/ 896934 h 1076325"/>
                  <a:gd name="connsiteX8" fmla="*/ 0 w 12753975"/>
                  <a:gd name="connsiteY8" fmla="*/ 179391 h 1076325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89773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95488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80192 h 1077178"/>
                  <a:gd name="connsiteX0" fmla="*/ 0 w 12753975"/>
                  <a:gd name="connsiteY0" fmla="*/ 12304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23042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44450 w 12753975"/>
                  <a:gd name="connsiteY4" fmla="*/ 983460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84194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301365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423337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4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0166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3997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</a:cxnLst>
                <a:rect l="l" t="t" r="r" b="b"/>
                <a:pathLst>
                  <a:path w="12753975" h="1081821">
                    <a:moveTo>
                      <a:pt x="0" y="93719"/>
                    </a:moveTo>
                    <a:cubicBezTo>
                      <a:pt x="0" y="-5356"/>
                      <a:pt x="415751" y="53"/>
                      <a:pt x="514826" y="53"/>
                    </a:cubicBezTo>
                    <a:lnTo>
                      <a:pt x="12340017" y="4700"/>
                    </a:lnTo>
                    <a:cubicBezTo>
                      <a:pt x="12439092" y="4700"/>
                      <a:pt x="12753975" y="8235"/>
                      <a:pt x="12753975" y="107310"/>
                    </a:cubicBezTo>
                    <a:lnTo>
                      <a:pt x="12744450" y="982712"/>
                    </a:lnTo>
                    <a:cubicBezTo>
                      <a:pt x="12744450" y="1081787"/>
                      <a:pt x="12338230" y="1081821"/>
                      <a:pt x="12239155" y="1081821"/>
                    </a:cubicBezTo>
                    <a:lnTo>
                      <a:pt x="623453" y="1073997"/>
                    </a:lnTo>
                    <a:cubicBezTo>
                      <a:pt x="524378" y="1073997"/>
                      <a:pt x="9525" y="1081787"/>
                      <a:pt x="9525" y="982712"/>
                    </a:cubicBezTo>
                    <a:lnTo>
                      <a:pt x="0" y="93719"/>
                    </a:lnTo>
                    <a:close/>
                  </a:path>
                </a:pathLst>
              </a:custGeom>
              <a:solidFill>
                <a:sysClr val="window" lastClr="FFFFFF"/>
              </a:solidFill>
              <a:ln w="19050">
                <a:solidFill>
                  <a:srgbClr val="00447C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0"/>
              </a:effectLst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mc:AlternateContent xmlns:mc="http://schemas.openxmlformats.org/markup-compatibility/2006">
            <mc:Choice xmlns:cx1="http://schemas.microsoft.com/office/drawing/2015/9/8/chartex" Requires="cx1">
              <xdr:graphicFrame macro="">
                <xdr:nvGraphicFramePr>
                  <xdr:cNvPr id="17" name="Chart 16">
                    <a:extLst>
                      <a:ext uri="{FF2B5EF4-FFF2-40B4-BE49-F238E27FC236}">
                        <a16:creationId xmlns:a16="http://schemas.microsoft.com/office/drawing/2014/main" id="{4AA5B452-2F78-47B3-B0B6-896A369E1DC8}"/>
                      </a:ext>
                    </a:extLst>
                  </xdr:cNvPr>
                  <xdr:cNvGraphicFramePr/>
                </xdr:nvGraphicFramePr>
                <xdr:xfrm>
                  <a:off x="8285441" y="8470129"/>
                  <a:ext cx="5638807" cy="2822437"/>
                </xdr:xfrm>
                <a:graphic>
                  <a:graphicData uri="http://schemas.microsoft.com/office/drawing/2014/chartex">
                    <cx:chart xmlns:cx="http://schemas.microsoft.com/office/drawing/2014/chartex" xmlns:r="http://schemas.openxmlformats.org/officeDocument/2006/relationships" r:id="rId7"/>
                  </a:graphicData>
                </a:graphic>
              </xdr:graphicFrame>
            </mc:Choice>
            <mc:Fallback>
              <xdr:sp macro="" textlink="">
                <xdr:nvSpPr>
                  <xdr:cNvPr id="0" name=""/>
                  <xdr:cNvSpPr>
                    <a:spLocks noTextEdit="1"/>
                  </xdr:cNvSpPr>
                </xdr:nvSpPr>
                <xdr:spPr>
                  <a:xfrm>
                    <a:off x="8285441" y="8470129"/>
                    <a:ext cx="5638807" cy="2822437"/>
                  </a:xfrm>
                  <a:prstGeom prst="rect">
                    <a:avLst/>
                  </a:prstGeom>
                  <a:solidFill>
                    <a:prstClr val="white"/>
                  </a:solidFill>
                  <a:ln w="1">
                    <a:solidFill>
                      <a:prstClr val="green"/>
                    </a:solidFill>
                  </a:ln>
                </xdr:spPr>
                <xdr:txBody>
                  <a:bodyPr vertOverflow="clip" horzOverflow="clip"/>
                  <a:lstStyle/>
                  <a:p>
                    <a:r>
                      <a:rPr lang="en-US" sz="1100"/>
                      <a:t>This chart isn't available in your version of Excel.
Editing this shape or saving this workbook into a different file format will permanently break the chart.</a:t>
                    </a:r>
                  </a:p>
                </xdr:txBody>
              </xdr:sp>
            </mc:Fallback>
          </mc:AlternateContent>
        </xdr:grpSp>
        <xdr:grpSp>
          <xdr:nvGrpSpPr>
            <xdr:cNvPr id="40" name="Group 39">
              <a:extLst>
                <a:ext uri="{FF2B5EF4-FFF2-40B4-BE49-F238E27FC236}">
                  <a16:creationId xmlns:a16="http://schemas.microsoft.com/office/drawing/2014/main" id="{9020B68F-1315-AB34-52A6-9F6CA90A914C}"/>
                </a:ext>
              </a:extLst>
            </xdr:cNvPr>
            <xdr:cNvGrpSpPr/>
          </xdr:nvGrpSpPr>
          <xdr:grpSpPr>
            <a:xfrm>
              <a:off x="7693647" y="10555627"/>
              <a:ext cx="6434866" cy="3881329"/>
              <a:chOff x="8197022" y="12113417"/>
              <a:chExt cx="5796025" cy="3097122"/>
            </a:xfrm>
          </xdr:grpSpPr>
          <xdr:sp macro="" textlink="">
            <xdr:nvSpPr>
              <xdr:cNvPr id="32" name="Rectangle: Rounded Corners 6">
                <a:extLst>
                  <a:ext uri="{FF2B5EF4-FFF2-40B4-BE49-F238E27FC236}">
                    <a16:creationId xmlns:a16="http://schemas.microsoft.com/office/drawing/2014/main" id="{37DD2384-3837-46F8-A8ED-53A9113C604E}"/>
                  </a:ext>
                </a:extLst>
              </xdr:cNvPr>
              <xdr:cNvSpPr/>
            </xdr:nvSpPr>
            <xdr:spPr>
              <a:xfrm>
                <a:off x="8197022" y="12113417"/>
                <a:ext cx="5796025" cy="3097122"/>
              </a:xfrm>
              <a:custGeom>
                <a:avLst/>
                <a:gdLst>
                  <a:gd name="connsiteX0" fmla="*/ 0 w 12753975"/>
                  <a:gd name="connsiteY0" fmla="*/ 179391 h 1076325"/>
                  <a:gd name="connsiteX1" fmla="*/ 179391 w 12753975"/>
                  <a:gd name="connsiteY1" fmla="*/ 0 h 1076325"/>
                  <a:gd name="connsiteX2" fmla="*/ 12574584 w 12753975"/>
                  <a:gd name="connsiteY2" fmla="*/ 0 h 1076325"/>
                  <a:gd name="connsiteX3" fmla="*/ 12753975 w 12753975"/>
                  <a:gd name="connsiteY3" fmla="*/ 179391 h 1076325"/>
                  <a:gd name="connsiteX4" fmla="*/ 12753975 w 12753975"/>
                  <a:gd name="connsiteY4" fmla="*/ 896934 h 1076325"/>
                  <a:gd name="connsiteX5" fmla="*/ 12574584 w 12753975"/>
                  <a:gd name="connsiteY5" fmla="*/ 1076325 h 1076325"/>
                  <a:gd name="connsiteX6" fmla="*/ 179391 w 12753975"/>
                  <a:gd name="connsiteY6" fmla="*/ 1076325 h 1076325"/>
                  <a:gd name="connsiteX7" fmla="*/ 0 w 12753975"/>
                  <a:gd name="connsiteY7" fmla="*/ 896934 h 1076325"/>
                  <a:gd name="connsiteX8" fmla="*/ 0 w 12753975"/>
                  <a:gd name="connsiteY8" fmla="*/ 179391 h 1076325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89773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95488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80192 h 1077178"/>
                  <a:gd name="connsiteX0" fmla="*/ 0 w 12753975"/>
                  <a:gd name="connsiteY0" fmla="*/ 12304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23042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44450 w 12753975"/>
                  <a:gd name="connsiteY4" fmla="*/ 983460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84194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301365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423337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4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0166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3997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</a:cxnLst>
                <a:rect l="l" t="t" r="r" b="b"/>
                <a:pathLst>
                  <a:path w="12753975" h="1081821">
                    <a:moveTo>
                      <a:pt x="0" y="93719"/>
                    </a:moveTo>
                    <a:cubicBezTo>
                      <a:pt x="0" y="-5356"/>
                      <a:pt x="415751" y="53"/>
                      <a:pt x="514826" y="53"/>
                    </a:cubicBezTo>
                    <a:lnTo>
                      <a:pt x="12340017" y="4700"/>
                    </a:lnTo>
                    <a:cubicBezTo>
                      <a:pt x="12439092" y="4700"/>
                      <a:pt x="12753975" y="8235"/>
                      <a:pt x="12753975" y="107310"/>
                    </a:cubicBezTo>
                    <a:lnTo>
                      <a:pt x="12744450" y="982712"/>
                    </a:lnTo>
                    <a:cubicBezTo>
                      <a:pt x="12744450" y="1081787"/>
                      <a:pt x="12338230" y="1081821"/>
                      <a:pt x="12239155" y="1081821"/>
                    </a:cubicBezTo>
                    <a:lnTo>
                      <a:pt x="623453" y="1073997"/>
                    </a:lnTo>
                    <a:cubicBezTo>
                      <a:pt x="524378" y="1073997"/>
                      <a:pt x="9525" y="1081787"/>
                      <a:pt x="9525" y="982712"/>
                    </a:cubicBezTo>
                    <a:lnTo>
                      <a:pt x="0" y="93719"/>
                    </a:lnTo>
                    <a:close/>
                  </a:path>
                </a:pathLst>
              </a:custGeom>
              <a:solidFill>
                <a:sysClr val="window" lastClr="FFFFFF"/>
              </a:solidFill>
              <a:ln w="19050">
                <a:solidFill>
                  <a:srgbClr val="00447C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0"/>
              </a:effectLst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mc:AlternateContent xmlns:mc="http://schemas.openxmlformats.org/markup-compatibility/2006">
            <mc:Choice xmlns:cx1="http://schemas.microsoft.com/office/drawing/2015/9/8/chartex" Requires="cx1">
              <xdr:graphicFrame macro="">
                <xdr:nvGraphicFramePr>
                  <xdr:cNvPr id="29" name="Chart 28">
                    <a:extLst>
                      <a:ext uri="{FF2B5EF4-FFF2-40B4-BE49-F238E27FC236}">
                        <a16:creationId xmlns:a16="http://schemas.microsoft.com/office/drawing/2014/main" id="{A5F8998B-FF1B-4141-AFB5-9EF5ADC1C823}"/>
                      </a:ext>
                    </a:extLst>
                  </xdr:cNvPr>
                  <xdr:cNvGraphicFramePr/>
                </xdr:nvGraphicFramePr>
                <xdr:xfrm>
                  <a:off x="8267261" y="12214772"/>
                  <a:ext cx="5618882" cy="2887222"/>
                </xdr:xfrm>
                <a:graphic>
                  <a:graphicData uri="http://schemas.microsoft.com/office/drawing/2014/chartex">
                    <cx:chart xmlns:cx="http://schemas.microsoft.com/office/drawing/2014/chartex" xmlns:r="http://schemas.openxmlformats.org/officeDocument/2006/relationships" r:id="rId8"/>
                  </a:graphicData>
                </a:graphic>
              </xdr:graphicFrame>
            </mc:Choice>
            <mc:Fallback>
              <xdr:sp macro="" textlink="">
                <xdr:nvSpPr>
                  <xdr:cNvPr id="0" name=""/>
                  <xdr:cNvSpPr>
                    <a:spLocks noTextEdit="1"/>
                  </xdr:cNvSpPr>
                </xdr:nvSpPr>
                <xdr:spPr>
                  <a:xfrm>
                    <a:off x="8267261" y="12214772"/>
                    <a:ext cx="5618882" cy="2887222"/>
                  </a:xfrm>
                  <a:prstGeom prst="rect">
                    <a:avLst/>
                  </a:prstGeom>
                  <a:solidFill>
                    <a:prstClr val="white"/>
                  </a:solidFill>
                  <a:ln w="1">
                    <a:solidFill>
                      <a:prstClr val="green"/>
                    </a:solidFill>
                  </a:ln>
                </xdr:spPr>
                <xdr:txBody>
                  <a:bodyPr vertOverflow="clip" horzOverflow="clip"/>
                  <a:lstStyle/>
                  <a:p>
                    <a:r>
                      <a:rPr lang="en-US" sz="1100"/>
                      <a:t>This chart isn't available in your version of Excel.
Editing this shape or saving this workbook into a different file format will permanently break the chart.</a:t>
                    </a:r>
                  </a:p>
                </xdr:txBody>
              </xdr:sp>
            </mc:Fallback>
          </mc:AlternateContent>
        </xdr:grpSp>
        <xdr:grpSp>
          <xdr:nvGrpSpPr>
            <xdr:cNvPr id="164" name="Group 163">
              <a:extLst>
                <a:ext uri="{FF2B5EF4-FFF2-40B4-BE49-F238E27FC236}">
                  <a16:creationId xmlns:a16="http://schemas.microsoft.com/office/drawing/2014/main" id="{83C9D167-6E3B-6EE0-AFF7-D2BD2195B7C9}"/>
                </a:ext>
              </a:extLst>
            </xdr:cNvPr>
            <xdr:cNvGrpSpPr/>
          </xdr:nvGrpSpPr>
          <xdr:grpSpPr>
            <a:xfrm>
              <a:off x="239034" y="14662845"/>
              <a:ext cx="13938350" cy="8123554"/>
              <a:chOff x="239034" y="14662845"/>
              <a:chExt cx="13938350" cy="8123554"/>
            </a:xfrm>
          </xdr:grpSpPr>
          <xdr:grpSp>
            <xdr:nvGrpSpPr>
              <xdr:cNvPr id="163" name="Group 162">
                <a:extLst>
                  <a:ext uri="{FF2B5EF4-FFF2-40B4-BE49-F238E27FC236}">
                    <a16:creationId xmlns:a16="http://schemas.microsoft.com/office/drawing/2014/main" id="{F21CB5D3-7893-E6D5-E60A-9AEB836AC3E1}"/>
                  </a:ext>
                </a:extLst>
              </xdr:cNvPr>
              <xdr:cNvGrpSpPr/>
            </xdr:nvGrpSpPr>
            <xdr:grpSpPr>
              <a:xfrm>
                <a:off x="239034" y="14662845"/>
                <a:ext cx="13938350" cy="8123554"/>
                <a:chOff x="229509" y="14624745"/>
                <a:chExt cx="13938350" cy="8123554"/>
              </a:xfrm>
            </xdr:grpSpPr>
            <xdr:grpSp>
              <xdr:nvGrpSpPr>
                <xdr:cNvPr id="135" name="Group 134">
                  <a:extLst>
                    <a:ext uri="{FF2B5EF4-FFF2-40B4-BE49-F238E27FC236}">
                      <a16:creationId xmlns:a16="http://schemas.microsoft.com/office/drawing/2014/main" id="{AF4184BC-72CE-7EA0-87D7-C70568A67BD1}"/>
                    </a:ext>
                  </a:extLst>
                </xdr:cNvPr>
                <xdr:cNvGrpSpPr/>
              </xdr:nvGrpSpPr>
              <xdr:grpSpPr>
                <a:xfrm>
                  <a:off x="229509" y="14624745"/>
                  <a:ext cx="13938350" cy="8123554"/>
                  <a:chOff x="229509" y="14624745"/>
                  <a:chExt cx="13938350" cy="8123554"/>
                </a:xfrm>
              </xdr:grpSpPr>
              <xdr:grpSp>
                <xdr:nvGrpSpPr>
                  <xdr:cNvPr id="56" name="Group 55">
                    <a:extLst>
                      <a:ext uri="{FF2B5EF4-FFF2-40B4-BE49-F238E27FC236}">
                        <a16:creationId xmlns:a16="http://schemas.microsoft.com/office/drawing/2014/main" id="{866FCF8A-5A2B-AD17-EFD5-F7D35ED37E84}"/>
                      </a:ext>
                    </a:extLst>
                  </xdr:cNvPr>
                  <xdr:cNvGrpSpPr/>
                </xdr:nvGrpSpPr>
                <xdr:grpSpPr>
                  <a:xfrm>
                    <a:off x="229509" y="14624745"/>
                    <a:ext cx="13938350" cy="8123554"/>
                    <a:chOff x="229509" y="14596170"/>
                    <a:chExt cx="13938350" cy="8123554"/>
                  </a:xfrm>
                </xdr:grpSpPr>
                <xdr:sp macro="" textlink="">
                  <xdr:nvSpPr>
                    <xdr:cNvPr id="55" name="Rectangle: Rounded Corners 6">
                      <a:extLst>
                        <a:ext uri="{FF2B5EF4-FFF2-40B4-BE49-F238E27FC236}">
                          <a16:creationId xmlns:a16="http://schemas.microsoft.com/office/drawing/2014/main" id="{F31B34BC-7578-4E73-883E-96B1918906FE}"/>
                        </a:ext>
                      </a:extLst>
                    </xdr:cNvPr>
                    <xdr:cNvSpPr/>
                  </xdr:nvSpPr>
                  <xdr:spPr>
                    <a:xfrm>
                      <a:off x="229509" y="14596170"/>
                      <a:ext cx="13938350" cy="8123554"/>
                    </a:xfrm>
                    <a:custGeom>
                      <a:avLst/>
                      <a:gdLst>
                        <a:gd name="connsiteX0" fmla="*/ 0 w 12753975"/>
                        <a:gd name="connsiteY0" fmla="*/ 179391 h 1076325"/>
                        <a:gd name="connsiteX1" fmla="*/ 179391 w 12753975"/>
                        <a:gd name="connsiteY1" fmla="*/ 0 h 1076325"/>
                        <a:gd name="connsiteX2" fmla="*/ 12574584 w 12753975"/>
                        <a:gd name="connsiteY2" fmla="*/ 0 h 1076325"/>
                        <a:gd name="connsiteX3" fmla="*/ 12753975 w 12753975"/>
                        <a:gd name="connsiteY3" fmla="*/ 179391 h 1076325"/>
                        <a:gd name="connsiteX4" fmla="*/ 12753975 w 12753975"/>
                        <a:gd name="connsiteY4" fmla="*/ 896934 h 1076325"/>
                        <a:gd name="connsiteX5" fmla="*/ 12574584 w 12753975"/>
                        <a:gd name="connsiteY5" fmla="*/ 1076325 h 1076325"/>
                        <a:gd name="connsiteX6" fmla="*/ 179391 w 12753975"/>
                        <a:gd name="connsiteY6" fmla="*/ 1076325 h 1076325"/>
                        <a:gd name="connsiteX7" fmla="*/ 0 w 12753975"/>
                        <a:gd name="connsiteY7" fmla="*/ 896934 h 1076325"/>
                        <a:gd name="connsiteX8" fmla="*/ 0 w 12753975"/>
                        <a:gd name="connsiteY8" fmla="*/ 179391 h 1076325"/>
                        <a:gd name="connsiteX0" fmla="*/ 0 w 12753975"/>
                        <a:gd name="connsiteY0" fmla="*/ 180192 h 1077126"/>
                        <a:gd name="connsiteX1" fmla="*/ 179391 w 12753975"/>
                        <a:gd name="connsiteY1" fmla="*/ 801 h 1077126"/>
                        <a:gd name="connsiteX2" fmla="*/ 12574584 w 12753975"/>
                        <a:gd name="connsiteY2" fmla="*/ 801 h 1077126"/>
                        <a:gd name="connsiteX3" fmla="*/ 12753975 w 12753975"/>
                        <a:gd name="connsiteY3" fmla="*/ 84942 h 1077126"/>
                        <a:gd name="connsiteX4" fmla="*/ 12753975 w 12753975"/>
                        <a:gd name="connsiteY4" fmla="*/ 897735 h 1077126"/>
                        <a:gd name="connsiteX5" fmla="*/ 12574584 w 12753975"/>
                        <a:gd name="connsiteY5" fmla="*/ 1077126 h 1077126"/>
                        <a:gd name="connsiteX6" fmla="*/ 179391 w 12753975"/>
                        <a:gd name="connsiteY6" fmla="*/ 1077126 h 1077126"/>
                        <a:gd name="connsiteX7" fmla="*/ 0 w 12753975"/>
                        <a:gd name="connsiteY7" fmla="*/ 897735 h 1077126"/>
                        <a:gd name="connsiteX8" fmla="*/ 0 w 12753975"/>
                        <a:gd name="connsiteY8" fmla="*/ 180192 h 1077126"/>
                        <a:gd name="connsiteX0" fmla="*/ 0 w 12753975"/>
                        <a:gd name="connsiteY0" fmla="*/ 180192 h 1077126"/>
                        <a:gd name="connsiteX1" fmla="*/ 179391 w 12753975"/>
                        <a:gd name="connsiteY1" fmla="*/ 801 h 1077126"/>
                        <a:gd name="connsiteX2" fmla="*/ 12574584 w 12753975"/>
                        <a:gd name="connsiteY2" fmla="*/ 801 h 1077126"/>
                        <a:gd name="connsiteX3" fmla="*/ 12753975 w 12753975"/>
                        <a:gd name="connsiteY3" fmla="*/ 84942 h 1077126"/>
                        <a:gd name="connsiteX4" fmla="*/ 12753975 w 12753975"/>
                        <a:gd name="connsiteY4" fmla="*/ 954885 h 1077126"/>
                        <a:gd name="connsiteX5" fmla="*/ 12574584 w 12753975"/>
                        <a:gd name="connsiteY5" fmla="*/ 1077126 h 1077126"/>
                        <a:gd name="connsiteX6" fmla="*/ 179391 w 12753975"/>
                        <a:gd name="connsiteY6" fmla="*/ 1077126 h 1077126"/>
                        <a:gd name="connsiteX7" fmla="*/ 0 w 12753975"/>
                        <a:gd name="connsiteY7" fmla="*/ 897735 h 1077126"/>
                        <a:gd name="connsiteX8" fmla="*/ 0 w 12753975"/>
                        <a:gd name="connsiteY8" fmla="*/ 180192 h 1077126"/>
                        <a:gd name="connsiteX0" fmla="*/ 0 w 12753975"/>
                        <a:gd name="connsiteY0" fmla="*/ 180192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53975 w 12753975"/>
                        <a:gd name="connsiteY4" fmla="*/ 954885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180192 h 1077178"/>
                        <a:gd name="connsiteX0" fmla="*/ 0 w 12753975"/>
                        <a:gd name="connsiteY0" fmla="*/ 123042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53975 w 12753975"/>
                        <a:gd name="connsiteY4" fmla="*/ 954885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123042 h 1077178"/>
                        <a:gd name="connsiteX0" fmla="*/ 0 w 12753975"/>
                        <a:gd name="connsiteY0" fmla="*/ 94467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53975 w 12753975"/>
                        <a:gd name="connsiteY4" fmla="*/ 954885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94467 h 1077178"/>
                        <a:gd name="connsiteX0" fmla="*/ 0 w 12753975"/>
                        <a:gd name="connsiteY0" fmla="*/ 94467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44450 w 12753975"/>
                        <a:gd name="connsiteY4" fmla="*/ 983460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94467 h 1077178"/>
                        <a:gd name="connsiteX0" fmla="*/ 0 w 12753975"/>
                        <a:gd name="connsiteY0" fmla="*/ 93719 h 1076430"/>
                        <a:gd name="connsiteX1" fmla="*/ 179391 w 12753975"/>
                        <a:gd name="connsiteY1" fmla="*/ 53 h 1076430"/>
                        <a:gd name="connsiteX2" fmla="*/ 12470331 w 12753975"/>
                        <a:gd name="connsiteY2" fmla="*/ 4700 h 1076430"/>
                        <a:gd name="connsiteX3" fmla="*/ 12753975 w 12753975"/>
                        <a:gd name="connsiteY3" fmla="*/ 84194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179391 w 12753975"/>
                        <a:gd name="connsiteY1" fmla="*/ 53 h 1076430"/>
                        <a:gd name="connsiteX2" fmla="*/ 12470331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179391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514826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514826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301365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514826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423337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4 w 12753975"/>
                        <a:gd name="connsiteY2" fmla="*/ 4700 h 1081821"/>
                        <a:gd name="connsiteX3" fmla="*/ 12753975 w 12753975"/>
                        <a:gd name="connsiteY3" fmla="*/ 112072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12072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0166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7310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7310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623453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7310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623453 w 12753975"/>
                        <a:gd name="connsiteY6" fmla="*/ 1073997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</a:gdLst>
                      <a:ahLst/>
                      <a:cxnLst>
                        <a:cxn ang="0">
                          <a:pos x="connsiteX0" y="connsiteY0"/>
                        </a:cxn>
                        <a:cxn ang="0">
                          <a:pos x="connsiteX1" y="connsiteY1"/>
                        </a:cxn>
                        <a:cxn ang="0">
                          <a:pos x="connsiteX2" y="connsiteY2"/>
                        </a:cxn>
                        <a:cxn ang="0">
                          <a:pos x="connsiteX3" y="connsiteY3"/>
                        </a:cxn>
                        <a:cxn ang="0">
                          <a:pos x="connsiteX4" y="connsiteY4"/>
                        </a:cxn>
                        <a:cxn ang="0">
                          <a:pos x="connsiteX5" y="connsiteY5"/>
                        </a:cxn>
                        <a:cxn ang="0">
                          <a:pos x="connsiteX6" y="connsiteY6"/>
                        </a:cxn>
                        <a:cxn ang="0">
                          <a:pos x="connsiteX7" y="connsiteY7"/>
                        </a:cxn>
                        <a:cxn ang="0">
                          <a:pos x="connsiteX8" y="connsiteY8"/>
                        </a:cxn>
                      </a:cxnLst>
                      <a:rect l="l" t="t" r="r" b="b"/>
                      <a:pathLst>
                        <a:path w="12753975" h="1081821">
                          <a:moveTo>
                            <a:pt x="0" y="93719"/>
                          </a:moveTo>
                          <a:cubicBezTo>
                            <a:pt x="0" y="-5356"/>
                            <a:pt x="415751" y="53"/>
                            <a:pt x="514826" y="53"/>
                          </a:cubicBezTo>
                          <a:lnTo>
                            <a:pt x="12340017" y="4700"/>
                          </a:lnTo>
                          <a:cubicBezTo>
                            <a:pt x="12439092" y="4700"/>
                            <a:pt x="12753975" y="8235"/>
                            <a:pt x="12753975" y="107310"/>
                          </a:cubicBezTo>
                          <a:lnTo>
                            <a:pt x="12744450" y="982712"/>
                          </a:lnTo>
                          <a:cubicBezTo>
                            <a:pt x="12744450" y="1081787"/>
                            <a:pt x="12338230" y="1081821"/>
                            <a:pt x="12239155" y="1081821"/>
                          </a:cubicBezTo>
                          <a:lnTo>
                            <a:pt x="623453" y="1073997"/>
                          </a:lnTo>
                          <a:cubicBezTo>
                            <a:pt x="524378" y="1073997"/>
                            <a:pt x="9525" y="1081787"/>
                            <a:pt x="9525" y="982712"/>
                          </a:cubicBezTo>
                          <a:lnTo>
                            <a:pt x="0" y="93719"/>
                          </a:lnTo>
                          <a:close/>
                        </a:path>
                      </a:pathLst>
                    </a:custGeom>
                    <a:solidFill>
                      <a:srgbClr val="FFFFFF"/>
                    </a:solidFill>
                    <a:ln w="19050">
                      <a:solidFill>
                        <a:srgbClr val="00447C"/>
                      </a:solidFill>
                    </a:ln>
                    <a:effectLst>
                      <a:outerShdw blurRad="50800" dist="38100" dir="2700000" algn="tl" rotWithShape="0">
                        <a:prstClr val="black">
                          <a:alpha val="40000"/>
                        </a:prstClr>
                      </a:outerShdw>
                      <a:softEdge rad="0"/>
                    </a:effectLst>
                  </xdr:spPr>
                  <xdr:style>
                    <a:lnRef idx="2">
                      <a:schemeClr val="accent1">
                        <a:shade val="15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r>
                        <a:rPr lang="en-US" sz="1100"/>
                        <a:t>z</a:t>
                      </a:r>
                    </a:p>
                  </xdr:txBody>
                </xdr:sp>
                <mc:AlternateContent xmlns:mc="http://schemas.openxmlformats.org/markup-compatibility/2006">
                  <mc:Choice xmlns:cx4="http://schemas.microsoft.com/office/drawing/2016/5/10/chartex" Requires="cx4">
                    <xdr:graphicFrame macro="">
                      <xdr:nvGraphicFramePr>
                        <xdr:cNvPr id="54" name="Chart 53">
                          <a:extLst>
                            <a:ext uri="{FF2B5EF4-FFF2-40B4-BE49-F238E27FC236}">
                              <a16:creationId xmlns:a16="http://schemas.microsoft.com/office/drawing/2014/main" id="{CEFA86A1-0336-44D7-ACCB-EB95B38FEC5F}"/>
                            </a:ext>
                          </a:extLst>
                        </xdr:cNvPr>
                        <xdr:cNvGraphicFramePr/>
                      </xdr:nvGraphicFramePr>
                      <xdr:xfrm>
                        <a:off x="604970" y="14820273"/>
                        <a:ext cx="13420726" cy="7629526"/>
                      </xdr:xfrm>
                      <a:graphic>
                        <a:graphicData uri="http://schemas.microsoft.com/office/drawing/2014/chartex">
                          <cx:chart xmlns:cx="http://schemas.microsoft.com/office/drawing/2014/chartex" xmlns:r="http://schemas.openxmlformats.org/officeDocument/2006/relationships" r:id="rId9"/>
                        </a:graphicData>
                      </a:graphic>
                    </xdr:graphicFrame>
                  </mc:Choice>
                  <mc:Fallback>
                    <xdr:sp macro="" textlink="">
                      <xdr:nvSpPr>
                        <xdr:cNvPr id="0" name=""/>
                        <xdr:cNvSpPr>
                          <a:spLocks noTextEdit="1"/>
                        </xdr:cNvSpPr>
                      </xdr:nvSpPr>
                      <xdr:spPr>
                        <a:xfrm>
                          <a:off x="604970" y="14820273"/>
                          <a:ext cx="13420726" cy="7629526"/>
                        </a:xfrm>
                        <a:prstGeom prst="rect">
                          <a:avLst/>
                        </a:prstGeom>
                        <a:solidFill>
                          <a:prstClr val="white"/>
                        </a:solidFill>
                        <a:ln w="1">
                          <a:solidFill>
                            <a:prstClr val="green"/>
                          </a:solidFill>
                        </a:ln>
                      </xdr:spPr>
                      <xdr:txBody>
                        <a:bodyPr vertOverflow="clip" horzOverflow="clip"/>
                        <a:lstStyle/>
                        <a:p>
                          <a:r>
                            <a:rPr lang="en-US" sz="1100"/>
                            <a:t>This chart isn't available in your version of Excel.
Editing this shape or saving this workbook into a different file format will permanently break the chart.</a:t>
                          </a:r>
                        </a:p>
                      </xdr:txBody>
                    </xdr:sp>
                  </mc:Fallback>
                </mc:AlternateContent>
              </xdr:grpSp>
              <xdr:sp macro="" textlink="">
                <xdr:nvSpPr>
                  <xdr:cNvPr id="57" name="TextBox 56">
                    <a:extLst>
                      <a:ext uri="{FF2B5EF4-FFF2-40B4-BE49-F238E27FC236}">
                        <a16:creationId xmlns:a16="http://schemas.microsoft.com/office/drawing/2014/main" id="{488402B9-A523-2F86-8925-0D05FEED8EBD}"/>
                      </a:ext>
                    </a:extLst>
                  </xdr:cNvPr>
                  <xdr:cNvSpPr txBox="1"/>
                </xdr:nvSpPr>
                <xdr:spPr>
                  <a:xfrm>
                    <a:off x="3605346" y="16953873"/>
                    <a:ext cx="11334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UNITED STATES</a:t>
                    </a:r>
                    <a:r>
                      <a:rPr lang="en-US" b="1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(2,221,116.33)</a:t>
                    </a:r>
                    <a:r>
                      <a:rPr lang="en-US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endParaRPr lang="en-US" sz="1100">
                      <a:solidFill>
                        <a:schemeClr val="bg1"/>
                      </a:solidFill>
                    </a:endParaRPr>
                  </a:p>
                </xdr:txBody>
              </xdr:sp>
              <xdr:sp macro="" textlink="">
                <xdr:nvSpPr>
                  <xdr:cNvPr id="62" name="TextBox 61">
                    <a:extLst>
                      <a:ext uri="{FF2B5EF4-FFF2-40B4-BE49-F238E27FC236}">
                        <a16:creationId xmlns:a16="http://schemas.microsoft.com/office/drawing/2014/main" id="{862B465B-6AE9-4CAD-88AC-08E5816E46CA}"/>
                      </a:ext>
                    </a:extLst>
                  </xdr:cNvPr>
                  <xdr:cNvSpPr txBox="1"/>
                </xdr:nvSpPr>
                <xdr:spPr>
                  <a:xfrm>
                    <a:off x="3805371" y="16296648"/>
                    <a:ext cx="1104899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CANADA 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(362,808.79) </a:t>
                    </a:r>
                    <a:endParaRPr lang="en-US" sz="1100">
                      <a:solidFill>
                        <a:schemeClr val="bg1"/>
                      </a:solidFill>
                    </a:endParaRPr>
                  </a:p>
                </xdr:txBody>
              </xdr:sp>
              <xdr:sp macro="" textlink="">
                <xdr:nvSpPr>
                  <xdr:cNvPr id="76" name="TextBox 75">
                    <a:extLst>
                      <a:ext uri="{FF2B5EF4-FFF2-40B4-BE49-F238E27FC236}">
                        <a16:creationId xmlns:a16="http://schemas.microsoft.com/office/drawing/2014/main" id="{981ACC94-4D07-4750-986B-FB3C1708538A}"/>
                      </a:ext>
                    </a:extLst>
                  </xdr:cNvPr>
                  <xdr:cNvSpPr txBox="1"/>
                </xdr:nvSpPr>
                <xdr:spPr>
                  <a:xfrm>
                    <a:off x="10453821" y="17134848"/>
                    <a:ext cx="1104899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CHINA</a:t>
                    </a:r>
                    <a:r>
                      <a:rPr lang="en-US" b="1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(47,130.58)</a:t>
                    </a:r>
                    <a:r>
                      <a:rPr lang="en-US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endParaRPr lang="en-US" sz="1100">
                      <a:solidFill>
                        <a:schemeClr val="bg1"/>
                      </a:solidFill>
                    </a:endParaRPr>
                  </a:p>
                </xdr:txBody>
              </xdr:sp>
              <xdr:sp macro="" textlink="">
                <xdr:nvSpPr>
                  <xdr:cNvPr id="86" name="TextBox 85">
                    <a:extLst>
                      <a:ext uri="{FF2B5EF4-FFF2-40B4-BE49-F238E27FC236}">
                        <a16:creationId xmlns:a16="http://schemas.microsoft.com/office/drawing/2014/main" id="{CA6F8C08-D701-4BFD-9E5A-949EB533A012}"/>
                      </a:ext>
                    </a:extLst>
                  </xdr:cNvPr>
                  <xdr:cNvSpPr txBox="1"/>
                </xdr:nvSpPr>
                <xdr:spPr>
                  <a:xfrm>
                    <a:off x="2100396" y="17372973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MEXICO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(222,793.69)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88" name="Straight Arrow Connector 87">
                    <a:extLst>
                      <a:ext uri="{FF2B5EF4-FFF2-40B4-BE49-F238E27FC236}">
                        <a16:creationId xmlns:a16="http://schemas.microsoft.com/office/drawing/2014/main" id="{AFCAAE09-F0F6-AC04-33E6-488FF82551A3}"/>
                      </a:ext>
                    </a:extLst>
                  </xdr:cNvPr>
                  <xdr:cNvCxnSpPr>
                    <a:stCxn id="86" idx="3"/>
                  </xdr:cNvCxnSpPr>
                </xdr:nvCxnSpPr>
                <xdr:spPr>
                  <a:xfrm>
                    <a:off x="3195770" y="17620621"/>
                    <a:ext cx="200026" cy="28575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94" name="TextBox 93">
                    <a:extLst>
                      <a:ext uri="{FF2B5EF4-FFF2-40B4-BE49-F238E27FC236}">
                        <a16:creationId xmlns:a16="http://schemas.microsoft.com/office/drawing/2014/main" id="{B160B215-01B7-4C92-A451-05D3C5379662}"/>
                      </a:ext>
                    </a:extLst>
                  </xdr:cNvPr>
                  <xdr:cNvSpPr txBox="1"/>
                </xdr:nvSpPr>
                <xdr:spPr>
                  <a:xfrm>
                    <a:off x="2852871" y="19897098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PANAMA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(158,520.60)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97" name="Straight Arrow Connector 96">
                    <a:extLst>
                      <a:ext uri="{FF2B5EF4-FFF2-40B4-BE49-F238E27FC236}">
                        <a16:creationId xmlns:a16="http://schemas.microsoft.com/office/drawing/2014/main" id="{D7758C2F-3B0C-638B-16B2-8A565DBA7F69}"/>
                      </a:ext>
                    </a:extLst>
                  </xdr:cNvPr>
                  <xdr:cNvCxnSpPr/>
                </xdr:nvCxnSpPr>
                <xdr:spPr>
                  <a:xfrm flipV="1">
                    <a:off x="3424372" y="18458823"/>
                    <a:ext cx="1228725" cy="1409700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101" name="TextBox 100">
                    <a:extLst>
                      <a:ext uri="{FF2B5EF4-FFF2-40B4-BE49-F238E27FC236}">
                        <a16:creationId xmlns:a16="http://schemas.microsoft.com/office/drawing/2014/main" id="{7EDC8631-7FDE-4FAB-B756-879D4C2EA436}"/>
                      </a:ext>
                    </a:extLst>
                  </xdr:cNvPr>
                  <xdr:cNvSpPr txBox="1"/>
                </xdr:nvSpPr>
                <xdr:spPr>
                  <a:xfrm>
                    <a:off x="1911346" y="18247501"/>
                    <a:ext cx="1114426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HONDURAS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(5,675,805.11)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104" name="Straight Arrow Connector 103">
                    <a:extLst>
                      <a:ext uri="{FF2B5EF4-FFF2-40B4-BE49-F238E27FC236}">
                        <a16:creationId xmlns:a16="http://schemas.microsoft.com/office/drawing/2014/main" id="{AA0B9D73-AFC2-9957-78AC-B396EF2CA748}"/>
                      </a:ext>
                    </a:extLst>
                  </xdr:cNvPr>
                  <xdr:cNvCxnSpPr>
                    <a:stCxn id="101" idx="3"/>
                  </xdr:cNvCxnSpPr>
                </xdr:nvCxnSpPr>
                <xdr:spPr>
                  <a:xfrm flipV="1">
                    <a:off x="3025771" y="18219089"/>
                    <a:ext cx="1282797" cy="276062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106" name="TextBox 105">
                    <a:extLst>
                      <a:ext uri="{FF2B5EF4-FFF2-40B4-BE49-F238E27FC236}">
                        <a16:creationId xmlns:a16="http://schemas.microsoft.com/office/drawing/2014/main" id="{86D2F97A-3F61-4E30-A641-18838BE5CDC5}"/>
                      </a:ext>
                    </a:extLst>
                  </xdr:cNvPr>
                  <xdr:cNvSpPr txBox="1"/>
                </xdr:nvSpPr>
                <xdr:spPr>
                  <a:xfrm>
                    <a:off x="6215196" y="16163297"/>
                    <a:ext cx="1295400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UNITED KINGDOM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(168,853.67)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108" name="Straight Arrow Connector 107">
                    <a:extLst>
                      <a:ext uri="{FF2B5EF4-FFF2-40B4-BE49-F238E27FC236}">
                        <a16:creationId xmlns:a16="http://schemas.microsoft.com/office/drawing/2014/main" id="{13F3F73E-67C8-EDA3-3BC5-5B8EF08044B0}"/>
                      </a:ext>
                    </a:extLst>
                  </xdr:cNvPr>
                  <xdr:cNvCxnSpPr/>
                </xdr:nvCxnSpPr>
                <xdr:spPr>
                  <a:xfrm>
                    <a:off x="7177222" y="16439523"/>
                    <a:ext cx="133350" cy="85725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112" name="TextBox 111">
                    <a:extLst>
                      <a:ext uri="{FF2B5EF4-FFF2-40B4-BE49-F238E27FC236}">
                        <a16:creationId xmlns:a16="http://schemas.microsoft.com/office/drawing/2014/main" id="{E01060B1-60E2-4D9D-A954-5BE1EFAF537B}"/>
                      </a:ext>
                    </a:extLst>
                  </xdr:cNvPr>
                  <xdr:cNvSpPr txBox="1"/>
                </xdr:nvSpPr>
                <xdr:spPr>
                  <a:xfrm>
                    <a:off x="9320346" y="18096871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INDIA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(158,950.12)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3" name="TextBox 112">
                    <a:extLst>
                      <a:ext uri="{FF2B5EF4-FFF2-40B4-BE49-F238E27FC236}">
                        <a16:creationId xmlns:a16="http://schemas.microsoft.com/office/drawing/2014/main" id="{D1FA6ED5-DCFF-406B-BE84-A1889E0479E9}"/>
                      </a:ext>
                    </a:extLst>
                  </xdr:cNvPr>
                  <xdr:cNvSpPr txBox="1"/>
                </xdr:nvSpPr>
                <xdr:spPr>
                  <a:xfrm>
                    <a:off x="9348921" y="18725522"/>
                    <a:ext cx="962025" cy="495300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KENYA</a:t>
                    </a:r>
                    <a:r>
                      <a:rPr lang="en-US">
                        <a:effectLst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(47,381.30)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4" name="TextBox 113">
                    <a:extLst>
                      <a:ext uri="{FF2B5EF4-FFF2-40B4-BE49-F238E27FC236}">
                        <a16:creationId xmlns:a16="http://schemas.microsoft.com/office/drawing/2014/main" id="{EA717648-CEF6-4545-9228-B663C0189419}"/>
                      </a:ext>
                    </a:extLst>
                  </xdr:cNvPr>
                  <xdr:cNvSpPr txBox="1"/>
                </xdr:nvSpPr>
                <xdr:spPr>
                  <a:xfrm>
                    <a:off x="5167445" y="17401546"/>
                    <a:ext cx="1504951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DOMINICAN REPUBLIC</a:t>
                    </a:r>
                    <a:r>
                      <a:rPr lang="en-US" b="1">
                        <a:effectLst/>
                      </a:rPr>
                      <a:t> </a:t>
                    </a:r>
                    <a:endParaRPr lang="en-US" sz="1100" b="1" i="0" u="none" strike="noStrike">
                      <a:solidFill>
                        <a:schemeClr val="dk1"/>
                      </a:solidFill>
                      <a:effectLst/>
                      <a:latin typeface="+mn-lt"/>
                      <a:ea typeface="+mn-ea"/>
                      <a:cs typeface="+mn-cs"/>
                    </a:endParaRP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(2,397,087.96)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5" name="TextBox 114">
                    <a:extLst>
                      <a:ext uri="{FF2B5EF4-FFF2-40B4-BE49-F238E27FC236}">
                        <a16:creationId xmlns:a16="http://schemas.microsoft.com/office/drawing/2014/main" id="{82FF2173-2FC9-47F5-9EBB-985773463A71}"/>
                      </a:ext>
                    </a:extLst>
                  </xdr:cNvPr>
                  <xdr:cNvSpPr txBox="1"/>
                </xdr:nvSpPr>
                <xdr:spPr>
                  <a:xfrm>
                    <a:off x="3824420" y="19239873"/>
                    <a:ext cx="1133475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COLOMBIA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(859,320.14)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6" name="TextBox 115">
                    <a:extLst>
                      <a:ext uri="{FF2B5EF4-FFF2-40B4-BE49-F238E27FC236}">
                        <a16:creationId xmlns:a16="http://schemas.microsoft.com/office/drawing/2014/main" id="{B6C87052-31DE-4958-BE77-0E102E4304D3}"/>
                      </a:ext>
                    </a:extLst>
                  </xdr:cNvPr>
                  <xdr:cNvSpPr txBox="1"/>
                </xdr:nvSpPr>
                <xdr:spPr>
                  <a:xfrm>
                    <a:off x="4100646" y="20068548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PERU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(205,165.36)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7" name="TextBox 116">
                    <a:extLst>
                      <a:ext uri="{FF2B5EF4-FFF2-40B4-BE49-F238E27FC236}">
                        <a16:creationId xmlns:a16="http://schemas.microsoft.com/office/drawing/2014/main" id="{657F0532-E9F5-4B92-A6AE-F53AC33BD1E1}"/>
                      </a:ext>
                    </a:extLst>
                  </xdr:cNvPr>
                  <xdr:cNvSpPr txBox="1"/>
                </xdr:nvSpPr>
                <xdr:spPr>
                  <a:xfrm>
                    <a:off x="5291271" y="17839696"/>
                    <a:ext cx="1228725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JAMAICA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(53,303,638.58)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8" name="TextBox 117">
                    <a:extLst>
                      <a:ext uri="{FF2B5EF4-FFF2-40B4-BE49-F238E27FC236}">
                        <a16:creationId xmlns:a16="http://schemas.microsoft.com/office/drawing/2014/main" id="{FEFC63EE-0444-4C39-BA4F-BED208A38BAD}"/>
                      </a:ext>
                    </a:extLst>
                  </xdr:cNvPr>
                  <xdr:cNvSpPr txBox="1"/>
                </xdr:nvSpPr>
                <xdr:spPr>
                  <a:xfrm>
                    <a:off x="2109921" y="18687423"/>
                    <a:ext cx="111442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NICARAGUA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(2,437,488.97)</a:t>
                    </a:r>
                    <a:r>
                      <a:rPr lang="en-US">
                        <a:effectLst/>
                      </a:rPr>
                      <a:t> 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0" name="TextBox 119">
                    <a:extLst>
                      <a:ext uri="{FF2B5EF4-FFF2-40B4-BE49-F238E27FC236}">
                        <a16:creationId xmlns:a16="http://schemas.microsoft.com/office/drawing/2014/main" id="{51B7981E-981A-462E-835A-B7774C54966E}"/>
                      </a:ext>
                    </a:extLst>
                  </xdr:cNvPr>
                  <xdr:cNvSpPr txBox="1"/>
                </xdr:nvSpPr>
                <xdr:spPr>
                  <a:xfrm>
                    <a:off x="2424246" y="19411321"/>
                    <a:ext cx="126682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COSTA RICA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(244,288.93)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1" name="TextBox 120">
                    <a:extLst>
                      <a:ext uri="{FF2B5EF4-FFF2-40B4-BE49-F238E27FC236}">
                        <a16:creationId xmlns:a16="http://schemas.microsoft.com/office/drawing/2014/main" id="{D46A7B00-CB07-4CD2-B4FC-F1DB1F8DDC21}"/>
                      </a:ext>
                    </a:extLst>
                  </xdr:cNvPr>
                  <xdr:cNvSpPr txBox="1"/>
                </xdr:nvSpPr>
                <xdr:spPr>
                  <a:xfrm>
                    <a:off x="8663121" y="19897098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ZIMBABWE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(372,170.18)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2" name="TextBox 121">
                    <a:extLst>
                      <a:ext uri="{FF2B5EF4-FFF2-40B4-BE49-F238E27FC236}">
                        <a16:creationId xmlns:a16="http://schemas.microsoft.com/office/drawing/2014/main" id="{8CDD2C54-9FBA-4275-999F-B76C2F2202D2}"/>
                      </a:ext>
                    </a:extLst>
                  </xdr:cNvPr>
                  <xdr:cNvSpPr txBox="1"/>
                </xdr:nvSpPr>
                <xdr:spPr>
                  <a:xfrm>
                    <a:off x="11939721" y="17677772"/>
                    <a:ext cx="1295400" cy="495300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PHILIPPINES</a:t>
                    </a:r>
                    <a:r>
                      <a:rPr lang="en-US" b="1">
                        <a:effectLst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(12,451,566.04)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3" name="TextBox 122">
                    <a:extLst>
                      <a:ext uri="{FF2B5EF4-FFF2-40B4-BE49-F238E27FC236}">
                        <a16:creationId xmlns:a16="http://schemas.microsoft.com/office/drawing/2014/main" id="{521731FA-D141-4BA9-9430-EA8B609F2AC3}"/>
                      </a:ext>
                    </a:extLst>
                  </xdr:cNvPr>
                  <xdr:cNvSpPr txBox="1"/>
                </xdr:nvSpPr>
                <xdr:spPr>
                  <a:xfrm>
                    <a:off x="5691261" y="18991263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GUYANA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(383,849.04)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124" name="Straight Arrow Connector 123">
                    <a:extLst>
                      <a:ext uri="{FF2B5EF4-FFF2-40B4-BE49-F238E27FC236}">
                        <a16:creationId xmlns:a16="http://schemas.microsoft.com/office/drawing/2014/main" id="{370DBC4F-3DFD-43E2-8365-07854DBB10CC}"/>
                      </a:ext>
                    </a:extLst>
                  </xdr:cNvPr>
                  <xdr:cNvCxnSpPr>
                    <a:stCxn id="112" idx="0"/>
                  </xdr:cNvCxnSpPr>
                </xdr:nvCxnSpPr>
                <xdr:spPr>
                  <a:xfrm flipV="1">
                    <a:off x="9868033" y="17982573"/>
                    <a:ext cx="119063" cy="114300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25" name="Straight Arrow Connector 124">
                    <a:extLst>
                      <a:ext uri="{FF2B5EF4-FFF2-40B4-BE49-F238E27FC236}">
                        <a16:creationId xmlns:a16="http://schemas.microsoft.com/office/drawing/2014/main" id="{84D8D484-A470-4BB9-81E9-BD64FBA04EEA}"/>
                      </a:ext>
                    </a:extLst>
                  </xdr:cNvPr>
                  <xdr:cNvCxnSpPr/>
                </xdr:nvCxnSpPr>
                <xdr:spPr>
                  <a:xfrm flipH="1" flipV="1">
                    <a:off x="9053647" y="18868397"/>
                    <a:ext cx="304800" cy="85725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29" name="Straight Arrow Connector 128">
                    <a:extLst>
                      <a:ext uri="{FF2B5EF4-FFF2-40B4-BE49-F238E27FC236}">
                        <a16:creationId xmlns:a16="http://schemas.microsoft.com/office/drawing/2014/main" id="{1D818CFC-3422-48CB-BD9D-FCF498CCB5F3}"/>
                      </a:ext>
                    </a:extLst>
                  </xdr:cNvPr>
                  <xdr:cNvCxnSpPr/>
                </xdr:nvCxnSpPr>
                <xdr:spPr>
                  <a:xfrm flipH="1" flipV="1">
                    <a:off x="8634547" y="19687546"/>
                    <a:ext cx="200025" cy="180975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31" name="Straight Arrow Connector 130">
                    <a:extLst>
                      <a:ext uri="{FF2B5EF4-FFF2-40B4-BE49-F238E27FC236}">
                        <a16:creationId xmlns:a16="http://schemas.microsoft.com/office/drawing/2014/main" id="{3122BBC2-7962-410D-BEFB-3319213E09B4}"/>
                      </a:ext>
                    </a:extLst>
                  </xdr:cNvPr>
                  <xdr:cNvCxnSpPr/>
                </xdr:nvCxnSpPr>
                <xdr:spPr>
                  <a:xfrm flipH="1">
                    <a:off x="12101648" y="18182598"/>
                    <a:ext cx="76200" cy="133350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32" name="Straight Arrow Connector 131">
                    <a:extLst>
                      <a:ext uri="{FF2B5EF4-FFF2-40B4-BE49-F238E27FC236}">
                        <a16:creationId xmlns:a16="http://schemas.microsoft.com/office/drawing/2014/main" id="{A3E2A01D-9A3A-41C7-9F04-8DA6096D1D9F}"/>
                      </a:ext>
                    </a:extLst>
                  </xdr:cNvPr>
                  <xdr:cNvCxnSpPr>
                    <a:stCxn id="123" idx="1"/>
                  </xdr:cNvCxnSpPr>
                </xdr:nvCxnSpPr>
                <xdr:spPr>
                  <a:xfrm flipH="1" flipV="1">
                    <a:off x="5467174" y="18781834"/>
                    <a:ext cx="224087" cy="457079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cxnSp macro="">
              <xdr:nvCxnSpPr>
                <xdr:cNvPr id="138" name="Straight Arrow Connector 137">
                  <a:extLst>
                    <a:ext uri="{FF2B5EF4-FFF2-40B4-BE49-F238E27FC236}">
                      <a16:creationId xmlns:a16="http://schemas.microsoft.com/office/drawing/2014/main" id="{6A1B9B28-D5A7-4DF4-9145-A6CAAD3D97B7}"/>
                    </a:ext>
                  </a:extLst>
                </xdr:cNvPr>
                <xdr:cNvCxnSpPr>
                  <a:stCxn id="116" idx="0"/>
                </xdr:cNvCxnSpPr>
              </xdr:nvCxnSpPr>
              <xdr:spPr>
                <a:xfrm flipV="1">
                  <a:off x="4648333" y="19439898"/>
                  <a:ext cx="195263" cy="628650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39" name="Straight Arrow Connector 138">
                  <a:extLst>
                    <a:ext uri="{FF2B5EF4-FFF2-40B4-BE49-F238E27FC236}">
                      <a16:creationId xmlns:a16="http://schemas.microsoft.com/office/drawing/2014/main" id="{34B46AD5-FD01-47C9-9B51-E0B0DCBE3462}"/>
                    </a:ext>
                  </a:extLst>
                </xdr:cNvPr>
                <xdr:cNvCxnSpPr>
                  <a:stCxn id="120" idx="0"/>
                </xdr:cNvCxnSpPr>
              </xdr:nvCxnSpPr>
              <xdr:spPr>
                <a:xfrm flipV="1">
                  <a:off x="3057658" y="18420723"/>
                  <a:ext cx="1404938" cy="990600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40" name="Straight Arrow Connector 139">
                  <a:extLst>
                    <a:ext uri="{FF2B5EF4-FFF2-40B4-BE49-F238E27FC236}">
                      <a16:creationId xmlns:a16="http://schemas.microsoft.com/office/drawing/2014/main" id="{5C1B5452-7AD3-47AF-887F-D25616D6B10A}"/>
                    </a:ext>
                  </a:extLst>
                </xdr:cNvPr>
                <xdr:cNvCxnSpPr>
                  <a:stCxn id="118" idx="3"/>
                </xdr:cNvCxnSpPr>
              </xdr:nvCxnSpPr>
              <xdr:spPr>
                <a:xfrm flipV="1">
                  <a:off x="3224347" y="18296896"/>
                  <a:ext cx="1190626" cy="638175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50" name="Straight Arrow Connector 149">
                  <a:extLst>
                    <a:ext uri="{FF2B5EF4-FFF2-40B4-BE49-F238E27FC236}">
                      <a16:creationId xmlns:a16="http://schemas.microsoft.com/office/drawing/2014/main" id="{D3717386-BAAD-4DA9-A9D3-EF05D3D37916}"/>
                    </a:ext>
                  </a:extLst>
                </xdr:cNvPr>
                <xdr:cNvCxnSpPr>
                  <a:stCxn id="115" idx="0"/>
                </xdr:cNvCxnSpPr>
              </xdr:nvCxnSpPr>
              <xdr:spPr>
                <a:xfrm flipV="1">
                  <a:off x="4391158" y="18763623"/>
                  <a:ext cx="309563" cy="476250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59" name="Straight Arrow Connector 158">
                  <a:extLst>
                    <a:ext uri="{FF2B5EF4-FFF2-40B4-BE49-F238E27FC236}">
                      <a16:creationId xmlns:a16="http://schemas.microsoft.com/office/drawing/2014/main" id="{AD9D8939-B37B-4066-ADC0-AB24FE1188A0}"/>
                    </a:ext>
                  </a:extLst>
                </xdr:cNvPr>
                <xdr:cNvCxnSpPr/>
              </xdr:nvCxnSpPr>
              <xdr:spPr>
                <a:xfrm flipH="1">
                  <a:off x="5081722" y="17782546"/>
                  <a:ext cx="171450" cy="152401"/>
                </a:xfrm>
                <a:prstGeom prst="straightConnector1">
                  <a:avLst/>
                </a:prstGeom>
                <a:ln>
                  <a:solidFill>
                    <a:schemeClr val="tx2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61" name="Straight Arrow Connector 160">
                  <a:extLst>
                    <a:ext uri="{FF2B5EF4-FFF2-40B4-BE49-F238E27FC236}">
                      <a16:creationId xmlns:a16="http://schemas.microsoft.com/office/drawing/2014/main" id="{31A480C0-6720-4B61-A306-0BED9D313AA8}"/>
                    </a:ext>
                  </a:extLst>
                </xdr:cNvPr>
                <xdr:cNvCxnSpPr/>
              </xdr:nvCxnSpPr>
              <xdr:spPr>
                <a:xfrm flipH="1" flipV="1">
                  <a:off x="4795971" y="18049248"/>
                  <a:ext cx="457200" cy="76200"/>
                </a:xfrm>
                <a:prstGeom prst="straightConnector1">
                  <a:avLst/>
                </a:prstGeom>
                <a:ln>
                  <a:solidFill>
                    <a:schemeClr val="tx2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</xdr:grpSp>
          <xdr:sp macro="" textlink="">
            <xdr:nvSpPr>
              <xdr:cNvPr id="136" name="TextBox 135">
                <a:extLst>
                  <a:ext uri="{FF2B5EF4-FFF2-40B4-BE49-F238E27FC236}">
                    <a16:creationId xmlns:a16="http://schemas.microsoft.com/office/drawing/2014/main" id="{C9B98652-E0D4-4428-ADF4-0C06C898C19D}"/>
                  </a:ext>
                </a:extLst>
              </xdr:cNvPr>
              <xdr:cNvSpPr txBox="1"/>
            </xdr:nvSpPr>
            <xdr:spPr>
              <a:xfrm>
                <a:off x="4160038" y="14848848"/>
                <a:ext cx="6558263" cy="43815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ctr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n-US" sz="2400" b="1" i="0" baseline="0">
                    <a:solidFill>
                      <a:srgbClr val="00447C"/>
                    </a:solidFill>
                    <a:effectLst/>
                    <a:latin typeface="Verdana" panose="020B0604030504040204" pitchFamily="34" charset="0"/>
                    <a:ea typeface="Verdana" panose="020B0604030504040204" pitchFamily="34" charset="0"/>
                    <a:cs typeface="+mn-cs"/>
                  </a:rPr>
                  <a:t>NET MSB REMITTANCES BY COUNTRY</a:t>
                </a:r>
                <a:endParaRPr lang="en-US" sz="2400" b="1">
                  <a:solidFill>
                    <a:srgbClr val="00447C"/>
                  </a:solidFill>
                  <a:effectLst/>
                  <a:latin typeface="Verdana" panose="020B0604030504040204" pitchFamily="34" charset="0"/>
                  <a:ea typeface="Verdana" panose="020B0604030504040204" pitchFamily="34" charset="0"/>
                </a:endParaRPr>
              </a:p>
            </xdr:txBody>
          </xdr:sp>
        </xdr:grpSp>
      </xdr:grpSp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7ED49E88-45AA-4A23-8864-8178E507A35E}"/>
              </a:ext>
            </a:extLst>
          </xdr:cNvPr>
          <xdr:cNvSpPr txBox="1"/>
        </xdr:nvSpPr>
        <xdr:spPr>
          <a:xfrm>
            <a:off x="10486293" y="17906999"/>
            <a:ext cx="1111389" cy="4931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NEPAL </a:t>
            </a:r>
          </a:p>
          <a:p>
            <a:r>
              <a:rPr lang="en-US" sz="1100" b="0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$ (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266,596.71</a:t>
            </a:r>
            <a:r>
              <a:rPr lang="en-US">
                <a:effectLst/>
              </a:rPr>
              <a:t> </a:t>
            </a:r>
            <a:r>
              <a:rPr lang="en-US" sz="1100" b="0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)</a:t>
            </a:r>
            <a:r>
              <a:rPr lang="en-US">
                <a:solidFill>
                  <a:sysClr val="windowText" lastClr="000000"/>
                </a:solidFill>
                <a:effectLst/>
              </a:rPr>
              <a:t> </a:t>
            </a:r>
            <a:endParaRPr lang="en-US" sz="1100">
              <a:solidFill>
                <a:sysClr val="windowText" lastClr="000000"/>
              </a:solidFill>
            </a:endParaRPr>
          </a:p>
        </xdr:txBody>
      </xdr:sp>
      <xdr:cxnSp macro="">
        <xdr:nvCxnSpPr>
          <xdr:cNvPr id="27" name="Straight Arrow Connector 26">
            <a:extLst>
              <a:ext uri="{FF2B5EF4-FFF2-40B4-BE49-F238E27FC236}">
                <a16:creationId xmlns:a16="http://schemas.microsoft.com/office/drawing/2014/main" id="{56E4B2D1-B754-4B2A-B7FE-F2A519A410E7}"/>
              </a:ext>
            </a:extLst>
          </xdr:cNvPr>
          <xdr:cNvCxnSpPr/>
        </xdr:nvCxnSpPr>
        <xdr:spPr>
          <a:xfrm flipH="1" flipV="1">
            <a:off x="10555941" y="17626853"/>
            <a:ext cx="291353" cy="313765"/>
          </a:xfrm>
          <a:prstGeom prst="straightConnector1">
            <a:avLst/>
          </a:prstGeom>
          <a:ln>
            <a:solidFill>
              <a:schemeClr val="tx2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1" name="TextBox 70">
            <a:extLst>
              <a:ext uri="{FF2B5EF4-FFF2-40B4-BE49-F238E27FC236}">
                <a16:creationId xmlns:a16="http://schemas.microsoft.com/office/drawing/2014/main" id="{74F45F2E-A56C-4800-A4EE-2AEF849A8F9A}"/>
              </a:ext>
            </a:extLst>
          </xdr:cNvPr>
          <xdr:cNvSpPr txBox="1"/>
        </xdr:nvSpPr>
        <xdr:spPr>
          <a:xfrm>
            <a:off x="2025853" y="17649264"/>
            <a:ext cx="1055765" cy="4931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BELIZE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$ (128,308.78)</a:t>
            </a:r>
            <a:r>
              <a:rPr lang="en-US">
                <a:effectLst/>
              </a:rPr>
              <a:t> </a:t>
            </a:r>
            <a:endParaRPr lang="en-US" sz="1100"/>
          </a:p>
        </xdr:txBody>
      </xdr:sp>
      <xdr:cxnSp macro="">
        <xdr:nvCxnSpPr>
          <xdr:cNvPr id="72" name="Straight Arrow Connector 71">
            <a:extLst>
              <a:ext uri="{FF2B5EF4-FFF2-40B4-BE49-F238E27FC236}">
                <a16:creationId xmlns:a16="http://schemas.microsoft.com/office/drawing/2014/main" id="{445BAA63-7105-4FEF-BBB0-0C81BC1C236C}"/>
              </a:ext>
            </a:extLst>
          </xdr:cNvPr>
          <xdr:cNvCxnSpPr>
            <a:stCxn id="71" idx="3"/>
          </xdr:cNvCxnSpPr>
        </xdr:nvCxnSpPr>
        <xdr:spPr>
          <a:xfrm>
            <a:off x="3081618" y="17895836"/>
            <a:ext cx="1109382" cy="44782"/>
          </a:xfrm>
          <a:prstGeom prst="straightConnector1">
            <a:avLst/>
          </a:prstGeom>
          <a:ln>
            <a:solidFill>
              <a:schemeClr val="tx2">
                <a:lumMod val="60000"/>
                <a:lumOff val="40000"/>
              </a:schemeClr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7" name="TextBox 76">
            <a:extLst>
              <a:ext uri="{FF2B5EF4-FFF2-40B4-BE49-F238E27FC236}">
                <a16:creationId xmlns:a16="http://schemas.microsoft.com/office/drawing/2014/main" id="{3FB4C030-FDE9-46D9-8E8B-2FB8A07E6A0E}"/>
              </a:ext>
            </a:extLst>
          </xdr:cNvPr>
          <xdr:cNvSpPr txBox="1"/>
        </xdr:nvSpPr>
        <xdr:spPr>
          <a:xfrm>
            <a:off x="5678971" y="18142324"/>
            <a:ext cx="1660882" cy="4931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TRINIDAD &amp; TOBAGO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$ (131,858.50</a:t>
            </a:r>
            <a:r>
              <a:rPr lang="en-US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)</a:t>
            </a:r>
            <a:r>
              <a:rPr lang="en-US">
                <a:effectLst/>
              </a:rPr>
              <a:t> </a:t>
            </a:r>
            <a:endParaRPr lang="en-US" sz="1100"/>
          </a:p>
        </xdr:txBody>
      </xdr:sp>
      <xdr:cxnSp macro="">
        <xdr:nvCxnSpPr>
          <xdr:cNvPr id="78" name="Straight Arrow Connector 77">
            <a:extLst>
              <a:ext uri="{FF2B5EF4-FFF2-40B4-BE49-F238E27FC236}">
                <a16:creationId xmlns:a16="http://schemas.microsoft.com/office/drawing/2014/main" id="{CC8CB889-7741-4D84-A4F3-3C2B2C20DC67}"/>
              </a:ext>
            </a:extLst>
          </xdr:cNvPr>
          <xdr:cNvCxnSpPr/>
        </xdr:nvCxnSpPr>
        <xdr:spPr>
          <a:xfrm flipH="1" flipV="1">
            <a:off x="5275558" y="18220764"/>
            <a:ext cx="383413" cy="123265"/>
          </a:xfrm>
          <a:prstGeom prst="straightConnector1">
            <a:avLst/>
          </a:prstGeom>
          <a:ln>
            <a:solidFill>
              <a:schemeClr val="tx2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9</xdr:col>
      <xdr:colOff>232920</xdr:colOff>
      <xdr:row>8</xdr:row>
      <xdr:rowOff>101651</xdr:rowOff>
    </xdr:from>
    <xdr:to>
      <xdr:col>13</xdr:col>
      <xdr:colOff>809624</xdr:colOff>
      <xdr:row>13</xdr:row>
      <xdr:rowOff>100127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54B48897-771E-ADF8-5789-C0F32F24C22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353108" y="1625651"/>
          <a:ext cx="4577204" cy="9509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19051</xdr:colOff>
      <xdr:row>1</xdr:row>
      <xdr:rowOff>9525</xdr:rowOff>
    </xdr:from>
    <xdr:to>
      <xdr:col>3</xdr:col>
      <xdr:colOff>219076</xdr:colOff>
      <xdr:row>4</xdr:row>
      <xdr:rowOff>121668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CD5B61-03F6-4974-B686-BA1E9E735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6" y="66675"/>
          <a:ext cx="895350" cy="645543"/>
        </a:xfrm>
        <a:prstGeom prst="rect">
          <a:avLst/>
        </a:prstGeom>
      </xdr:spPr>
    </xdr:pic>
    <xdr:clientData/>
  </xdr:twoCellAnchor>
  <xdr:twoCellAnchor>
    <xdr:from>
      <xdr:col>1</xdr:col>
      <xdr:colOff>19051</xdr:colOff>
      <xdr:row>55</xdr:row>
      <xdr:rowOff>180975</xdr:rowOff>
    </xdr:from>
    <xdr:to>
      <xdr:col>3</xdr:col>
      <xdr:colOff>219076</xdr:colOff>
      <xdr:row>59</xdr:row>
      <xdr:rowOff>45468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73CFAC-280B-4070-83F0-2FBD006C7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6" y="9591675"/>
          <a:ext cx="895350" cy="645543"/>
        </a:xfrm>
        <a:prstGeom prst="rect">
          <a:avLst/>
        </a:prstGeom>
      </xdr:spPr>
    </xdr:pic>
    <xdr:clientData/>
  </xdr:twoCellAnchor>
  <xdr:twoCellAnchor>
    <xdr:from>
      <xdr:col>0</xdr:col>
      <xdr:colOff>152401</xdr:colOff>
      <xdr:row>98</xdr:row>
      <xdr:rowOff>9525</xdr:rowOff>
    </xdr:from>
    <xdr:to>
      <xdr:col>3</xdr:col>
      <xdr:colOff>190501</xdr:colOff>
      <xdr:row>100</xdr:row>
      <xdr:rowOff>197868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6952631-0B78-4730-B8B8-6B0BD0A37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1" y="17992725"/>
          <a:ext cx="895350" cy="6455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nteractive%20Map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gional%20Split%20-%20Inflow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Policy%20&amp;%20Research/Statistics/Money%20Service%20Business%20Remittances/CIMA%20TOTALS%202019/MSB%202019Q3/CIMA%20MSB%202019Q3.xls" TargetMode="External"/><Relationship Id="rId1" Type="http://schemas.openxmlformats.org/officeDocument/2006/relationships/externalLinkPath" Target="/Policy%20&amp;%20Research/Statistics/Money%20Service%20Business%20Remittances/CIMA%20TOTALS%202019/MSB%202019Q3/CIMA%20MSB%202019Q3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Policy%20&amp;%20Research/Statistics/Money%20Service%20Business%20Remittances/CIMA%20TOTALS%202019/MSB%202019Q2/CIMA%20MSB%202019Q2.xls" TargetMode="External"/><Relationship Id="rId1" Type="http://schemas.openxmlformats.org/officeDocument/2006/relationships/externalLinkPath" Target="/Policy%20&amp;%20Research/Statistics/Money%20Service%20Business%20Remittances/CIMA%20TOTALS%202019/MSB%202019Q2/CIMA%20MSB%202019Q2.xls" TargetMode="External"/></Relationships>
</file>

<file path=xl/externalLinks/_rels/externalLink5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1/MSB%202021Q1/CIMA%20MSB%202021Q1.xls" TargetMode="External"/><Relationship Id="rId2" Type="http://schemas.openxmlformats.org/officeDocument/2006/relationships/externalLinkPath" Target="file:///L:\STATISTICS\SCR\Money%20Service%20Business%20Remittances\CIMA%20TOTALS%202021\MSB%202021Q1\CIMA%20MSB%202021Q1.xls" TargetMode="External"/><Relationship Id="rId1" Type="http://schemas.openxmlformats.org/officeDocument/2006/relationships/externalLinkPath" Target="/STATISTICS/SCR/Money%20Service%20Business%20Remittances/CIMA%20TOTALS%202021/MSB%202021Q1/CIMA%20MSB%202021Q1.xls" TargetMode="External"/></Relationships>
</file>

<file path=xl/externalLinks/_rels/externalLink6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1/MSB%202021Q2/CIMA%20MSB%202021Q2.xls" TargetMode="External"/><Relationship Id="rId2" Type="http://schemas.openxmlformats.org/officeDocument/2006/relationships/externalLinkPath" Target="file:///L:\STATISTICS\SCR\Money%20Service%20Business%20Remittances\CIMA%20TOTALS%202021\MSB%202021Q2\CIMA%20MSB%202021Q2.xls" TargetMode="External"/><Relationship Id="rId1" Type="http://schemas.openxmlformats.org/officeDocument/2006/relationships/externalLinkPath" Target="/STATISTICS/SCR/Money%20Service%20Business%20Remittances/CIMA%20TOTALS%202021/MSB%202021Q2/CIMA%20MSB%202021Q2.xls" TargetMode="External"/></Relationships>
</file>

<file path=xl/externalLinks/_rels/externalLink7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1/MSB%202021Q3/CIMA%20MSB%202021Q3.xls" TargetMode="External"/><Relationship Id="rId2" Type="http://schemas.openxmlformats.org/officeDocument/2006/relationships/externalLinkPath" Target="file:///L:\STATISTICS\SCR\Money%20Service%20Business%20Remittances\CIMA%20TOTALS%202021\MSB%202021Q3\CIMA%20MSB%202021Q3.xls" TargetMode="External"/><Relationship Id="rId1" Type="http://schemas.openxmlformats.org/officeDocument/2006/relationships/externalLinkPath" Target="/STATISTICS/SCR/Money%20Service%20Business%20Remittances/CIMA%20TOTALS%202021/MSB%202021Q3/CIMA%20MSB%202021Q3.xls" TargetMode="External"/></Relationships>
</file>

<file path=xl/externalLinks/_rels/externalLink8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1/MSB%202021Q4/CIMA%20MSB%202021Q4.xls" TargetMode="External"/><Relationship Id="rId2" Type="http://schemas.openxmlformats.org/officeDocument/2006/relationships/externalLinkPath" Target="file:///L:\STATISTICS\SCR\Money%20Service%20Business%20Remittances\CIMA%20TOTALS%202021\MSB%202021Q4\CIMA%20MSB%202021Q4.xls" TargetMode="External"/><Relationship Id="rId1" Type="http://schemas.openxmlformats.org/officeDocument/2006/relationships/externalLinkPath" Target="/STATISTICS/SCR/Money%20Service%20Business%20Remittances/CIMA%20TOTALS%202021/MSB%202021Q4/CIMA%20MSB%202021Q4.xls" TargetMode="External"/></Relationships>
</file>

<file path=xl/externalLinks/_rels/externalLink9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2/MSB%202022Q1/CIMA%20MSB%202022Q1.xls" TargetMode="External"/><Relationship Id="rId2" Type="http://schemas.openxmlformats.org/officeDocument/2006/relationships/externalLinkPath" Target="file:///L:\STATISTICS\SCR\Money%20Service%20Business%20Remittances\CIMA%20TOTALS%202022\MSB%202022Q1\CIMA%20MSB%202022Q1.xls" TargetMode="External"/><Relationship Id="rId1" Type="http://schemas.openxmlformats.org/officeDocument/2006/relationships/externalLinkPath" Target="/STATISTICS/SCR/Money%20Service%20Business%20Remittances/CIMA%20TOTALS%202022/MSB%202022Q1/CIMA%20MSB%202022Q1.xls" TargetMode="External"/></Relationships>
</file>

<file path=xl/externalLinks/_rels/externalLink10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2/MSB%202022Q2/CIMA%20MSB%202022Q2.xls" TargetMode="External"/><Relationship Id="rId2" Type="http://schemas.openxmlformats.org/officeDocument/2006/relationships/externalLinkPath" Target="file:///L:\STATISTICS\SCR\Money%20Service%20Business%20Remittances\CIMA%20TOTALS%202022\MSB%202022Q2\CIMA%20MSB%202022Q2.xls" TargetMode="External"/><Relationship Id="rId1" Type="http://schemas.openxmlformats.org/officeDocument/2006/relationships/externalLinkPath" Target="/STATISTICS/SCR/Money%20Service%20Business%20Remittances/CIMA%20TOTALS%202022/MSB%202022Q2/CIMA%20MSB%202022Q2.xls" TargetMode="External"/></Relationships>
</file>

<file path=xl/externalLinks/_rels/externalLink1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2/MSB%202022Q3/CIMA%20MSB%202022Q3_v2.xls" TargetMode="External"/><Relationship Id="rId2" Type="http://schemas.openxmlformats.org/officeDocument/2006/relationships/externalLinkPath" Target="file:///L:\STATISTICS\SCR\Money%20Service%20Business%20Remittances\CIMA%20TOTALS%202022\MSB%202022Q3\CIMA%20MSB%202022Q3_v2.xls" TargetMode="External"/><Relationship Id="rId1" Type="http://schemas.openxmlformats.org/officeDocument/2006/relationships/externalLinkPath" Target="/STATISTICS/SCR/Money%20Service%20Business%20Remittances/CIMA%20TOTALS%202022/MSB%202022Q3/CIMA%20MSB%202022Q3_v2.xls" TargetMode="External"/></Relationships>
</file>

<file path=xl/externalLinks/_rels/externalLink1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2/MSB%202022Q4/CIMA%20MSB%202022Q4.xls" TargetMode="External"/><Relationship Id="rId2" Type="http://schemas.openxmlformats.org/officeDocument/2006/relationships/externalLinkPath" Target="file:///L:\STATISTICS\SCR\Money%20Service%20Business%20Remittances\CIMA%20TOTALS%202022\MSB%202022Q4\CIMA%20MSB%202022Q4.xls" TargetMode="External"/><Relationship Id="rId1" Type="http://schemas.openxmlformats.org/officeDocument/2006/relationships/externalLinkPath" Target="/STATISTICS/SCR/Money%20Service%20Business%20Remittances/CIMA%20TOTALS%202022/MSB%202022Q4/CIMA%20MSB%202022Q4.xls" TargetMode="External"/></Relationships>
</file>

<file path=xl/externalLinks/_rels/externalLink13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3/MSB%202023Q1/CIMA%20MSB%202023Q1.xls" TargetMode="External"/><Relationship Id="rId2" Type="http://schemas.openxmlformats.org/officeDocument/2006/relationships/externalLinkPath" Target="file:///L:\STATISTICS\SCR\Money%20Service%20Business%20Remittances\CIMA%20TOTALS%202023\MSB%202023Q1\CIMA%20MSB%202023Q1.xls" TargetMode="External"/><Relationship Id="rId1" Type="http://schemas.openxmlformats.org/officeDocument/2006/relationships/externalLinkPath" Target="/STATISTICS/SCR/Money%20Service%20Business%20Remittances/CIMA%20TOTALS%202023/MSB%202023Q1/CIMA%20MSB%202023Q1.xls" TargetMode="External"/></Relationships>
</file>

<file path=xl/externalLinks/_rels/externalLink14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3/MSB%202023Q2/CIMA%20MSB%202023Q2.xls" TargetMode="External"/><Relationship Id="rId2" Type="http://schemas.openxmlformats.org/officeDocument/2006/relationships/externalLinkPath" Target="file:///L:\STATISTICS\SCR\Money%20Service%20Business%20Remittances\CIMA%20TOTALS%202023\MSB%202023Q2\CIMA%20MSB%202023Q2.xls" TargetMode="External"/><Relationship Id="rId1" Type="http://schemas.openxmlformats.org/officeDocument/2006/relationships/externalLinkPath" Target="/STATISTICS/SCR/Money%20Service%20Business%20Remittances/CIMA%20TOTALS%202023/MSB%202023Q2/CIMA%20MSB%202023Q2.xls" TargetMode="External"/></Relationships>
</file>

<file path=xl/externalLinks/_rels/externalLink15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3/MSB%202023Q3/CIMA%20MSB%202023Q3.xls" TargetMode="External"/><Relationship Id="rId2" Type="http://schemas.openxmlformats.org/officeDocument/2006/relationships/externalLinkPath" Target="file:///L:\STATISTICS\SCR\Money%20Service%20Business%20Remittances\CIMA%20TOTALS%202023\MSB%202023Q3\CIMA%20MSB%202023Q3.xls" TargetMode="External"/><Relationship Id="rId1" Type="http://schemas.openxmlformats.org/officeDocument/2006/relationships/externalLinkPath" Target="/STATISTICS/SCR/Money%20Service%20Business%20Remittances/CIMA%20TOTALS%202023/MSB%202023Q3/CIMA%20MSB%202023Q3.xls" TargetMode="External"/></Relationships>
</file>

<file path=xl/externalLinks/_rels/externalLink16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3/MSB%202023Q4/CIMA%20MSB%202023Q4.xls" TargetMode="External"/><Relationship Id="rId2" Type="http://schemas.openxmlformats.org/officeDocument/2006/relationships/externalLinkPath" Target="file:///L:\STATISTICS\SCR\Money%20Service%20Business%20Remittances\CIMA%20TOTALS%202023\MSB%202023Q4\CIMA%20MSB%202023Q4.xls" TargetMode="External"/><Relationship Id="rId1" Type="http://schemas.openxmlformats.org/officeDocument/2006/relationships/externalLinkPath" Target="/STATISTICS/SCR/Money%20Service%20Business%20Remittances/CIMA%20TOTALS%202023/MSB%202023Q4/CIMA%20MSB%202023Q4.xls" TargetMode="External"/></Relationships>
</file>

<file path=xl/externalLinks/_rels/externalLink17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4/MSB%202024Q1/CIMA%20MSB%202024Q1.xls" TargetMode="External"/><Relationship Id="rId2" Type="http://schemas.openxmlformats.org/officeDocument/2006/relationships/externalLinkPath" Target="file:///L:\STATISTICS\SCR\Money%20Service%20Business%20Remittances\CIMA%20TOTALS%202024\MSB%202024Q1\CIMA%20MSB%202024Q1.xls" TargetMode="External"/><Relationship Id="rId1" Type="http://schemas.openxmlformats.org/officeDocument/2006/relationships/externalLinkPath" Target="/STATISTICS/SCR/Money%20Service%20Business%20Remittances/CIMA%20TOTALS%202024/MSB%202024Q1/CIMA%20MSB%202024Q1.xls" TargetMode="External"/></Relationships>
</file>

<file path=xl/externalLinks/_rels/externalLink18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4/MSB%202024Q2/CIMA%20MSB%202024Q2.xls" TargetMode="External"/><Relationship Id="rId2" Type="http://schemas.openxmlformats.org/officeDocument/2006/relationships/externalLinkPath" Target="file:///L:\STATISTICS\SCR\Money%20Service%20Business%20Remittances\CIMA%20TOTALS%202024\MSB%202024Q2\CIMA%20MSB%202024Q2.xls" TargetMode="External"/><Relationship Id="rId1" Type="http://schemas.openxmlformats.org/officeDocument/2006/relationships/externalLinkPath" Target="/STATISTICS/SCR/Money%20Service%20Business%20Remittances/CIMA%20TOTALS%202024/MSB%202024Q2/CIMA%20MSB%202024Q2.xls" TargetMode="External"/></Relationships>
</file>

<file path=xl/externalLinks/_rels/externalLink19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4/MSB%202024Q3/CIMA%20MSB%202024Q3.xls" TargetMode="External"/><Relationship Id="rId2" Type="http://schemas.openxmlformats.org/officeDocument/2006/relationships/externalLinkPath" Target="file:///L:\STATISTICS\SCR\Money%20Service%20Business%20Remittances\CIMA%20TOTALS%202024\MSB%202024Q3\CIMA%20MSB%202024Q3.xls" TargetMode="External"/><Relationship Id="rId1" Type="http://schemas.openxmlformats.org/officeDocument/2006/relationships/externalLinkPath" Target="/STATISTICS/SCR/Money%20Service%20Business%20Remittances/CIMA%20TOTALS%202024/MSB%202024Q3/CIMA%20MSB%202024Q3.xls" TargetMode="External"/></Relationships>
</file>

<file path=xl/externalLinks/_rels/externalLink20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4/MSB%202024Q4/CIMA%20MSB%202024Q4.xls" TargetMode="External"/><Relationship Id="rId2" Type="http://schemas.openxmlformats.org/officeDocument/2006/relationships/externalLinkPath" Target="file:///L:\STATISTICS\SCR\Money%20Service%20Business%20Remittances\CIMA%20TOTALS%202024\MSB%202024Q4\CIMA%20MSB%202024Q4.xls" TargetMode="External"/><Relationship Id="rId1" Type="http://schemas.openxmlformats.org/officeDocument/2006/relationships/externalLinkPath" Target="/STATISTICS/SCR/Money%20Service%20Business%20Remittances/CIMA%20TOTALS%202024/MSB%202024Q4/CIMA%20MSB%202024Q4.xls" TargetMode="External"/></Relationships>
</file>

<file path=xl/externalLinks/_rels/externalLink2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5/MSB%202025Q1/CIMA%20MSB%202025Q1.xls" TargetMode="External"/><Relationship Id="rId2" Type="http://schemas.openxmlformats.org/officeDocument/2006/relationships/externalLinkPath" Target="file:///L:\STATISTICS\SCR\Money%20Service%20Business%20Remittances\CIMA%20TOTALS%202025\MSB%202025Q1\CIMA%20MSB%202025Q1.xls" TargetMode="External"/><Relationship Id="rId1" Type="http://schemas.openxmlformats.org/officeDocument/2006/relationships/externalLinkPath" Target="/STATISTICS/SCR/Money%20Service%20Business%20Remittances/CIMA%20TOTALS%202025/MSB%202025Q1/CIMA%20MSB%202025Q1.xls" TargetMode="External"/></Relationships>
</file>

<file path=xl/externalLinks/_rels/externalLink2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5/MSB%202025Q2/CIMA%20MSB%202025Q2.xls" TargetMode="External"/><Relationship Id="rId2" Type="http://schemas.openxmlformats.org/officeDocument/2006/relationships/externalLinkPath" Target="file:///L:\STATISTICS\SCR\Money%20Service%20Business%20Remittances\CIMA%20TOTALS%202025\MSB%202025Q2\CIMA%20MSB%202025Q2.xls" TargetMode="External"/><Relationship Id="rId1" Type="http://schemas.openxmlformats.org/officeDocument/2006/relationships/externalLinkPath" Target="/STATISTICS/SCR/Money%20Service%20Business%20Remittances/CIMA%20TOTALS%202025/MSB%202025Q2/CIMA%20MSB%202025Q2.xls" TargetMode="External"/></Relationships>
</file>

<file path=xl/externalLinks/_rels/externalLink23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5/MSB%202025Q3/CIMA%20MSB%202025Q3.xls" TargetMode="External"/><Relationship Id="rId2" Type="http://schemas.openxmlformats.org/officeDocument/2006/relationships/externalLinkPath" Target="file:///L:\STATISTICS\SCR\Money%20Service%20Business%20Remittances\CIMA%20TOTALS%202025\MSB%202025Q3\CIMA%20MSB%202025Q3.xls" TargetMode="External"/><Relationship Id="rId1" Type="http://schemas.openxmlformats.org/officeDocument/2006/relationships/externalLinkPath" Target="/STATISTICS/SCR/Money%20Service%20Business%20Remittances/CIMA%20TOTALS%202025/MSB%202025Q3/CIMA%20MSB%202025Q3.xls" TargetMode="External"/></Relationships>
</file>

<file path=xl/externalLinks/_rels/externalLink24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5/MSB%202025Q4/CIMA%20MSB%202025Q4.xls" TargetMode="External"/><Relationship Id="rId2" Type="http://schemas.openxmlformats.org/officeDocument/2006/relationships/externalLinkPath" Target="file:///L:\STATISTICS\SCR\Money%20Service%20Business%20Remittances\CIMA%20TOTALS%202025\MSB%202025Q4\CIMA%20MSB%202025Q4.xls" TargetMode="External"/><Relationship Id="rId1" Type="http://schemas.openxmlformats.org/officeDocument/2006/relationships/externalLinkPath" Target="/STATISTICS/SCR/Money%20Service%20Business%20Remittances/CIMA%20TOTALS%202025/MSB%202025Q4/CIMA%20MSB%202025Q4.xls" TargetMode="External"/></Relationships>
</file>

<file path=xl/externalLinks/_rels/externalLink2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Money%20Service%20Business%20Remittances/CIMA%20TOTALS%202022/MSB%202022Q1/CIMA%20MSB%202022Q1.xls" TargetMode="External"/><Relationship Id="rId1" Type="http://schemas.openxmlformats.org/officeDocument/2006/relationships/externalLinkPath" Target="/STATISTICS/Money%20Service%20Business%20Remittances/CIMA%20TOTALS%202022/MSB%202022Q1/CIMA%20MSB%202022Q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eractive Map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onal Split - Inflows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Fee Schedule 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C14">
            <v>28754640.229999997</v>
          </cell>
        </row>
        <row r="37">
          <cell r="C37">
            <v>35872317.109999999</v>
          </cell>
          <cell r="E37">
            <v>117783</v>
          </cell>
          <cell r="F37">
            <v>15704</v>
          </cell>
          <cell r="G37">
            <v>21509</v>
          </cell>
          <cell r="H37">
            <v>3056</v>
          </cell>
          <cell r="I37">
            <v>4646</v>
          </cell>
          <cell r="J37">
            <v>1769</v>
          </cell>
          <cell r="K37">
            <v>932</v>
          </cell>
          <cell r="L37">
            <v>186</v>
          </cell>
        </row>
        <row r="43">
          <cell r="E43">
            <v>523</v>
          </cell>
          <cell r="F43">
            <v>613</v>
          </cell>
          <cell r="G43">
            <v>7764</v>
          </cell>
          <cell r="H43">
            <v>753</v>
          </cell>
          <cell r="I43">
            <v>709</v>
          </cell>
          <cell r="J43">
            <v>223</v>
          </cell>
          <cell r="K43">
            <v>206</v>
          </cell>
          <cell r="L43">
            <v>411</v>
          </cell>
        </row>
        <row r="49">
          <cell r="E49">
            <v>93</v>
          </cell>
          <cell r="F49">
            <v>2486</v>
          </cell>
          <cell r="G49">
            <v>353</v>
          </cell>
          <cell r="H49">
            <v>497</v>
          </cell>
          <cell r="I49">
            <v>287</v>
          </cell>
          <cell r="J49">
            <v>214</v>
          </cell>
          <cell r="K49">
            <v>153</v>
          </cell>
          <cell r="L49">
            <v>3218</v>
          </cell>
        </row>
      </sheetData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Fee Schedule 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C14">
            <v>28560267.509999998</v>
          </cell>
        </row>
        <row r="37">
          <cell r="C37">
            <v>35990317.090000004</v>
          </cell>
          <cell r="E37">
            <v>123023</v>
          </cell>
          <cell r="F37">
            <v>15882</v>
          </cell>
          <cell r="G37">
            <v>20706</v>
          </cell>
          <cell r="H37">
            <v>3161</v>
          </cell>
          <cell r="I37">
            <v>4732</v>
          </cell>
          <cell r="J37">
            <v>1892</v>
          </cell>
          <cell r="K37">
            <v>1008</v>
          </cell>
          <cell r="L37">
            <v>195</v>
          </cell>
        </row>
        <row r="43">
          <cell r="E43">
            <v>558</v>
          </cell>
          <cell r="F43">
            <v>713</v>
          </cell>
          <cell r="G43">
            <v>7039</v>
          </cell>
          <cell r="H43">
            <v>756</v>
          </cell>
          <cell r="I43">
            <v>619</v>
          </cell>
          <cell r="J43">
            <v>210</v>
          </cell>
          <cell r="K43">
            <v>282</v>
          </cell>
          <cell r="L43">
            <v>398</v>
          </cell>
        </row>
        <row r="49">
          <cell r="E49">
            <v>113</v>
          </cell>
          <cell r="F49">
            <v>2701</v>
          </cell>
          <cell r="G49">
            <v>415</v>
          </cell>
          <cell r="H49">
            <v>542</v>
          </cell>
          <cell r="I49">
            <v>307</v>
          </cell>
          <cell r="J49">
            <v>236</v>
          </cell>
          <cell r="K49">
            <v>167</v>
          </cell>
          <cell r="L49">
            <v>3409</v>
          </cell>
        </row>
      </sheetData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Appendix 1"/>
      <sheetName val="Fee Schedul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9">
          <cell r="B59">
            <v>356703.6</v>
          </cell>
          <cell r="C59">
            <v>671413.44239999994</v>
          </cell>
          <cell r="D59">
            <v>1028117.0424</v>
          </cell>
          <cell r="E59">
            <v>843055.97476799996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352909.39999999997</v>
          </cell>
          <cell r="C59">
            <v>566905.2844</v>
          </cell>
          <cell r="D59">
            <v>919814.68440000003</v>
          </cell>
          <cell r="E59">
            <v>754248.04120799992</v>
          </cell>
        </row>
      </sheetData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345601.6</v>
          </cell>
          <cell r="C59">
            <v>673491.72620000003</v>
          </cell>
          <cell r="D59">
            <v>1019093.3262</v>
          </cell>
          <cell r="E59">
            <v>835656.52748400008</v>
          </cell>
        </row>
      </sheetData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397073.4</v>
          </cell>
          <cell r="C59">
            <v>736516.69739999995</v>
          </cell>
          <cell r="D59">
            <v>1133590.0973999999</v>
          </cell>
          <cell r="E59">
            <v>929543.87986799993</v>
          </cell>
        </row>
      </sheetData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352787.39999999997</v>
          </cell>
          <cell r="C59">
            <v>686536.81880000001</v>
          </cell>
          <cell r="D59">
            <v>1039324.2188</v>
          </cell>
          <cell r="E59">
            <v>852245.85941599985</v>
          </cell>
        </row>
      </sheetData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392071.4</v>
          </cell>
          <cell r="C59">
            <v>755372.08458683174</v>
          </cell>
          <cell r="D59">
            <v>1147443.4845868316</v>
          </cell>
          <cell r="E59">
            <v>940903.65736120194</v>
          </cell>
        </row>
      </sheetData>
      <sheetData sheetId="8"/>
      <sheetData sheetId="9"/>
      <sheetData sheetId="1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44978766.028292395</v>
          </cell>
        </row>
      </sheetData>
      <sheetData sheetId="7">
        <row r="59">
          <cell r="B59">
            <v>391522.4</v>
          </cell>
          <cell r="C59">
            <v>754060.03359999997</v>
          </cell>
          <cell r="D59">
            <v>1145582.4336000001</v>
          </cell>
          <cell r="E59">
            <v>939377.59555199998</v>
          </cell>
        </row>
      </sheetData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428256.6</v>
          </cell>
          <cell r="C59">
            <v>813333.25254624104</v>
          </cell>
          <cell r="D59">
            <v>1241589.8525462409</v>
          </cell>
          <cell r="E59">
            <v>1018103.6790879176</v>
          </cell>
        </row>
      </sheetData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390839.19999999995</v>
          </cell>
          <cell r="C59">
            <v>748519.04003403289</v>
          </cell>
          <cell r="D59">
            <v>1139358.2400340328</v>
          </cell>
          <cell r="E59">
            <v>934273.75682790694</v>
          </cell>
        </row>
      </sheetData>
      <sheetData sheetId="8"/>
      <sheetData sheetId="9"/>
      <sheetData sheetId="1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415312.4</v>
          </cell>
          <cell r="C59">
            <v>746496.65866331267</v>
          </cell>
          <cell r="D59">
            <v>1161809.0586633128</v>
          </cell>
          <cell r="E59">
            <v>952683.42810391635</v>
          </cell>
        </row>
      </sheetData>
      <sheetData sheetId="8"/>
      <sheetData sheetId="9"/>
      <sheetData sheetId="1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45607079.783169195</v>
          </cell>
        </row>
      </sheetData>
      <sheetData sheetId="7">
        <row r="14">
          <cell r="C14">
            <v>38847823.478780113</v>
          </cell>
        </row>
        <row r="59">
          <cell r="B59">
            <v>405906.2</v>
          </cell>
          <cell r="C59">
            <v>728724.21852684999</v>
          </cell>
          <cell r="D59">
            <v>1134630.4185268499</v>
          </cell>
          <cell r="E59">
            <v>930396.94319201692</v>
          </cell>
        </row>
      </sheetData>
      <sheetData sheetId="8"/>
      <sheetData sheetId="9"/>
      <sheetData sheetId="1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51036312.909754008</v>
          </cell>
        </row>
      </sheetData>
      <sheetData sheetId="7">
        <row r="14">
          <cell r="C14">
            <v>43097326.289999999</v>
          </cell>
        </row>
        <row r="59">
          <cell r="B59">
            <v>450582.6</v>
          </cell>
          <cell r="C59">
            <v>779636.42180000001</v>
          </cell>
          <cell r="D59">
            <v>1230219.0218000002</v>
          </cell>
          <cell r="E59">
            <v>1008779.597876</v>
          </cell>
        </row>
      </sheetData>
      <sheetData sheetId="8"/>
      <sheetData sheetId="9"/>
      <sheetData sheetId="10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48235431.474876642</v>
          </cell>
        </row>
      </sheetData>
      <sheetData sheetId="7">
        <row r="14">
          <cell r="C14">
            <v>41186695.444877587</v>
          </cell>
        </row>
        <row r="59">
          <cell r="B59">
            <v>427829.6</v>
          </cell>
          <cell r="C59">
            <v>738074.1338992191</v>
          </cell>
          <cell r="D59">
            <v>1165903.733899219</v>
          </cell>
          <cell r="E59">
            <v>956041.06179735949</v>
          </cell>
        </row>
      </sheetData>
      <sheetData sheetId="8"/>
      <sheetData sheetId="9"/>
      <sheetData sheetId="10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49146786.272192724</v>
          </cell>
        </row>
      </sheetData>
      <sheetData sheetId="7">
        <row r="14">
          <cell r="C14">
            <v>42405184.4752381</v>
          </cell>
        </row>
        <row r="59">
          <cell r="B59">
            <v>436821</v>
          </cell>
          <cell r="C59">
            <v>745188.85326666664</v>
          </cell>
          <cell r="D59">
            <v>1182009.8532666666</v>
          </cell>
          <cell r="E59">
            <v>969248.07967866678</v>
          </cell>
        </row>
      </sheetData>
      <sheetData sheetId="8"/>
      <sheetData sheetId="9"/>
      <sheetData sheetId="10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46933758.015609145</v>
          </cell>
        </row>
      </sheetData>
      <sheetData sheetId="7">
        <row r="14">
          <cell r="C14">
            <v>40933533.975105703</v>
          </cell>
        </row>
        <row r="59">
          <cell r="B59">
            <v>421949.19999999995</v>
          </cell>
          <cell r="C59">
            <v>703624.56402478006</v>
          </cell>
          <cell r="D59">
            <v>1125573.7640247801</v>
          </cell>
          <cell r="E59">
            <v>922970.48650031968</v>
          </cell>
        </row>
      </sheetData>
      <sheetData sheetId="8"/>
      <sheetData sheetId="9"/>
      <sheetData sheetId="10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53115922.273333333</v>
          </cell>
        </row>
      </sheetData>
      <sheetData sheetId="7">
        <row r="14">
          <cell r="C14">
            <v>43940730.671428576</v>
          </cell>
        </row>
        <row r="59">
          <cell r="B59">
            <v>477813</v>
          </cell>
          <cell r="C59">
            <v>808971.35517142864</v>
          </cell>
          <cell r="D59">
            <v>1286784.3551714285</v>
          </cell>
          <cell r="E59">
            <v>1055163.1712405714</v>
          </cell>
        </row>
      </sheetData>
      <sheetData sheetId="8"/>
      <sheetData sheetId="9"/>
      <sheetData sheetId="10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47705558.078377478</v>
          </cell>
        </row>
      </sheetData>
      <sheetData sheetId="7">
        <row r="14">
          <cell r="C14">
            <v>41959382.874285713</v>
          </cell>
        </row>
        <row r="59">
          <cell r="B59">
            <v>454071.79999999993</v>
          </cell>
          <cell r="C59">
            <v>660599.04931428563</v>
          </cell>
          <cell r="D59">
            <v>1114670.8493142857</v>
          </cell>
          <cell r="E59">
            <v>914030.09643771418</v>
          </cell>
        </row>
      </sheetData>
      <sheetData sheetId="8"/>
      <sheetData sheetId="9"/>
      <sheetData sheetId="10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51732647.460000001</v>
          </cell>
        </row>
      </sheetData>
      <sheetData sheetId="7">
        <row r="14">
          <cell r="C14">
            <v>47864972.252380952</v>
          </cell>
        </row>
        <row r="59">
          <cell r="B59">
            <v>477691</v>
          </cell>
          <cell r="C59">
            <v>710298.531304762</v>
          </cell>
          <cell r="D59">
            <v>1187989.5313047618</v>
          </cell>
          <cell r="E59">
            <v>974151.41566990479</v>
          </cell>
        </row>
      </sheetData>
      <sheetData sheetId="8"/>
      <sheetData sheetId="9"/>
      <sheetData sheetId="10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49027405.527619049</v>
          </cell>
        </row>
      </sheetData>
      <sheetData sheetId="7">
        <row r="14">
          <cell r="C14">
            <v>45590581.590952381</v>
          </cell>
        </row>
        <row r="59">
          <cell r="B59">
            <v>461965.19999999995</v>
          </cell>
          <cell r="C59">
            <v>680465.08260000008</v>
          </cell>
          <cell r="D59">
            <v>1142430.2826</v>
          </cell>
          <cell r="E59">
            <v>936792.83173199999</v>
          </cell>
        </row>
      </sheetData>
      <sheetData sheetId="8"/>
      <sheetData sheetId="9"/>
      <sheetData sheetId="10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53553092.460000001</v>
          </cell>
        </row>
      </sheetData>
      <sheetData sheetId="7">
        <row r="14">
          <cell r="C14">
            <v>50103908.649999999</v>
          </cell>
        </row>
        <row r="59">
          <cell r="B59">
            <v>495368.79999999993</v>
          </cell>
          <cell r="C59">
            <v>716372.94819999998</v>
          </cell>
          <cell r="D59">
            <v>1211741.7482</v>
          </cell>
          <cell r="E59">
            <v>993628.23352399981</v>
          </cell>
        </row>
      </sheetData>
      <sheetData sheetId="8"/>
      <sheetData sheetId="9"/>
      <sheetData sheetId="10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41171086.780000001</v>
          </cell>
        </row>
        <row r="31">
          <cell r="B31">
            <v>5799</v>
          </cell>
          <cell r="E31">
            <v>322030.19</v>
          </cell>
          <cell r="F31">
            <v>22325.46</v>
          </cell>
          <cell r="G31">
            <v>74619.45</v>
          </cell>
          <cell r="H31">
            <v>18979.599999999999</v>
          </cell>
          <cell r="I31">
            <v>3924.61</v>
          </cell>
          <cell r="J31">
            <v>5502.5400000000009</v>
          </cell>
          <cell r="K31">
            <v>1864.6</v>
          </cell>
          <cell r="L31">
            <v>13301.54</v>
          </cell>
        </row>
        <row r="37">
          <cell r="E37">
            <v>1687.08</v>
          </cell>
          <cell r="F37">
            <v>183405.6</v>
          </cell>
          <cell r="G37">
            <v>1054496.0900000001</v>
          </cell>
          <cell r="H37">
            <v>162591.47999999998</v>
          </cell>
          <cell r="I37">
            <v>3574.44</v>
          </cell>
          <cell r="J37">
            <v>10638.130000000001</v>
          </cell>
          <cell r="K37">
            <v>8131.8200000000006</v>
          </cell>
          <cell r="L37">
            <v>1250.6399999999999</v>
          </cell>
        </row>
        <row r="43">
          <cell r="E43">
            <v>0</v>
          </cell>
          <cell r="F43">
            <v>0</v>
          </cell>
          <cell r="G43">
            <v>684.63</v>
          </cell>
          <cell r="H43">
            <v>0</v>
          </cell>
          <cell r="I43">
            <v>388</v>
          </cell>
          <cell r="J43">
            <v>0</v>
          </cell>
          <cell r="K43">
            <v>1354.18</v>
          </cell>
          <cell r="L43">
            <v>444420.44999999995</v>
          </cell>
        </row>
      </sheetData>
      <sheetData sheetId="7">
        <row r="14">
          <cell r="C14">
            <v>34623545.909999996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ontactfinancialstability@cima.ky" TargetMode="External"/><Relationship Id="rId1" Type="http://schemas.openxmlformats.org/officeDocument/2006/relationships/hyperlink" Target="http://www.cima.ky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D37BC-D893-46FC-88F3-BFEBF761193A}">
  <sheetPr>
    <tabColor theme="0"/>
  </sheetPr>
  <dimension ref="A1:L34"/>
  <sheetViews>
    <sheetView tabSelected="1" workbookViewId="0">
      <selection activeCell="D37" sqref="D37"/>
    </sheetView>
  </sheetViews>
  <sheetFormatPr defaultRowHeight="15" x14ac:dyDescent="0.2"/>
  <cols>
    <col min="1" max="1" width="2.28515625" style="481" bestFit="1" customWidth="1"/>
    <col min="2" max="2" width="10.7109375" style="481" customWidth="1"/>
    <col min="3" max="3" width="19" style="481" customWidth="1"/>
    <col min="4" max="11" width="9.140625" style="481"/>
    <col min="12" max="12" width="10.140625" style="481" customWidth="1"/>
    <col min="13" max="16384" width="9.140625" style="481"/>
  </cols>
  <sheetData>
    <row r="1" spans="1:12" ht="10.5" customHeight="1" x14ac:dyDescent="0.2"/>
    <row r="2" spans="1:12" x14ac:dyDescent="0.2"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</row>
    <row r="3" spans="1:12" ht="15.75" customHeight="1" x14ac:dyDescent="0.2">
      <c r="B3" s="482"/>
      <c r="C3" s="484"/>
      <c r="D3" s="484"/>
      <c r="E3" s="484"/>
      <c r="F3" s="484"/>
      <c r="G3" s="484"/>
      <c r="H3" s="484"/>
      <c r="I3" s="484"/>
      <c r="J3" s="484"/>
      <c r="K3" s="484"/>
      <c r="L3" s="484"/>
    </row>
    <row r="4" spans="1:12" ht="15" customHeight="1" x14ac:dyDescent="0.2">
      <c r="B4" s="482"/>
      <c r="C4" s="484"/>
      <c r="D4" s="484"/>
      <c r="E4" s="484"/>
      <c r="F4" s="484"/>
      <c r="G4" s="484"/>
      <c r="H4" s="484"/>
      <c r="I4" s="484"/>
      <c r="J4" s="484"/>
      <c r="K4" s="484"/>
      <c r="L4" s="484"/>
    </row>
    <row r="5" spans="1:12" ht="15" customHeight="1" x14ac:dyDescent="0.2">
      <c r="B5" s="482"/>
      <c r="C5" s="484"/>
      <c r="D5" s="484"/>
      <c r="E5" s="484"/>
      <c r="F5" s="484"/>
      <c r="G5" s="484"/>
      <c r="H5" s="484"/>
      <c r="I5" s="484"/>
      <c r="J5" s="484"/>
      <c r="K5" s="484"/>
      <c r="L5" s="484"/>
    </row>
    <row r="6" spans="1:12" ht="15" customHeight="1" x14ac:dyDescent="0.2">
      <c r="B6" s="482"/>
      <c r="C6" s="484"/>
      <c r="D6" s="484"/>
      <c r="E6" s="484"/>
      <c r="F6" s="484"/>
      <c r="G6" s="484"/>
      <c r="H6" s="484"/>
      <c r="I6" s="484"/>
      <c r="J6" s="484"/>
      <c r="K6" s="484"/>
      <c r="L6" s="484"/>
    </row>
    <row r="7" spans="1:12" x14ac:dyDescent="0.2">
      <c r="A7" s="481" t="s">
        <v>223</v>
      </c>
      <c r="B7" s="482"/>
      <c r="C7" s="482"/>
      <c r="D7" s="482"/>
      <c r="E7" s="482"/>
      <c r="F7" s="482"/>
      <c r="G7" s="482"/>
      <c r="H7" s="482"/>
      <c r="I7" s="482"/>
      <c r="J7" s="482"/>
      <c r="K7" s="482"/>
      <c r="L7" s="482"/>
    </row>
    <row r="9" spans="1:12" ht="19.5" x14ac:dyDescent="0.25">
      <c r="B9" s="483" t="s">
        <v>222</v>
      </c>
    </row>
    <row r="10" spans="1:12" ht="18" x14ac:dyDescent="0.25">
      <c r="B10" s="520"/>
      <c r="C10" s="520"/>
      <c r="D10" s="520"/>
      <c r="E10" s="520"/>
      <c r="F10" s="520"/>
    </row>
    <row r="11" spans="1:12" ht="18.75" x14ac:dyDescent="0.3">
      <c r="A11" s="481" t="s">
        <v>223</v>
      </c>
      <c r="B11" s="537" t="s">
        <v>224</v>
      </c>
      <c r="C11" s="537"/>
      <c r="D11" s="537"/>
      <c r="E11" s="537"/>
      <c r="F11" s="537"/>
    </row>
    <row r="12" spans="1:12" ht="18" x14ac:dyDescent="0.25">
      <c r="B12" s="520"/>
      <c r="C12" s="520"/>
      <c r="D12" s="520"/>
      <c r="E12" s="520"/>
      <c r="F12" s="520"/>
    </row>
    <row r="13" spans="1:12" ht="18.75" x14ac:dyDescent="0.3">
      <c r="A13" s="481" t="s">
        <v>223</v>
      </c>
      <c r="B13" s="537" t="s">
        <v>237</v>
      </c>
      <c r="C13" s="537"/>
      <c r="D13" s="520"/>
      <c r="E13" s="520"/>
      <c r="F13" s="520"/>
    </row>
    <row r="14" spans="1:12" ht="18" x14ac:dyDescent="0.25">
      <c r="B14" s="520"/>
      <c r="C14" s="520"/>
      <c r="D14" s="520"/>
      <c r="E14" s="520"/>
      <c r="F14" s="520"/>
    </row>
    <row r="15" spans="1:12" ht="18.75" x14ac:dyDescent="0.3">
      <c r="A15" s="481" t="s">
        <v>223</v>
      </c>
      <c r="B15" s="537" t="s">
        <v>240</v>
      </c>
      <c r="C15" s="537"/>
      <c r="D15" s="537"/>
      <c r="E15" s="537"/>
      <c r="F15" s="537"/>
      <c r="G15" s="537"/>
      <c r="H15" s="537"/>
    </row>
    <row r="16" spans="1:12" ht="18.75" x14ac:dyDescent="0.3">
      <c r="B16" s="521"/>
      <c r="C16" s="520"/>
      <c r="D16" s="520"/>
      <c r="E16" s="520"/>
      <c r="F16" s="520"/>
    </row>
    <row r="17" spans="1:12" ht="18.75" x14ac:dyDescent="0.3">
      <c r="A17" s="481" t="s">
        <v>223</v>
      </c>
      <c r="B17" s="540" t="s">
        <v>241</v>
      </c>
      <c r="C17" s="540"/>
      <c r="D17" s="540"/>
      <c r="E17" s="540"/>
      <c r="F17" s="540"/>
      <c r="G17" s="540"/>
      <c r="H17" s="540"/>
      <c r="I17" s="540"/>
      <c r="J17" s="540"/>
      <c r="K17" s="540"/>
      <c r="L17" s="540"/>
    </row>
    <row r="18" spans="1:12" ht="18.75" x14ac:dyDescent="0.3">
      <c r="B18" s="521"/>
      <c r="C18" s="520"/>
      <c r="D18" s="520"/>
      <c r="E18" s="520"/>
      <c r="F18" s="520"/>
    </row>
    <row r="19" spans="1:12" ht="18.75" x14ac:dyDescent="0.3">
      <c r="A19" s="481" t="s">
        <v>223</v>
      </c>
      <c r="B19" s="537" t="s">
        <v>243</v>
      </c>
      <c r="C19" s="537"/>
      <c r="D19" s="537"/>
      <c r="E19" s="537"/>
      <c r="F19" s="537"/>
      <c r="G19" s="537"/>
      <c r="H19" s="537"/>
      <c r="I19" s="537"/>
    </row>
    <row r="28" spans="1:12" x14ac:dyDescent="0.2">
      <c r="B28" s="492" t="s">
        <v>0</v>
      </c>
      <c r="C28" s="494"/>
      <c r="D28" s="494"/>
      <c r="E28" s="494"/>
      <c r="F28" s="494"/>
      <c r="G28" s="494"/>
      <c r="H28" s="494"/>
      <c r="I28" s="494"/>
      <c r="J28" s="494"/>
      <c r="K28" s="494"/>
      <c r="L28" s="494"/>
    </row>
    <row r="29" spans="1:12" x14ac:dyDescent="0.2">
      <c r="B29" s="493" t="s">
        <v>246</v>
      </c>
      <c r="C29" s="495"/>
      <c r="D29" s="495"/>
      <c r="E29" s="494"/>
      <c r="F29" s="494"/>
      <c r="G29" s="494"/>
      <c r="H29" s="494"/>
      <c r="I29" s="494"/>
      <c r="J29" s="494"/>
      <c r="K29" s="494"/>
      <c r="L29" s="494"/>
    </row>
    <row r="30" spans="1:12" ht="15.75" x14ac:dyDescent="0.25">
      <c r="B30" s="539" t="s">
        <v>236</v>
      </c>
      <c r="C30" s="539"/>
      <c r="D30" s="495"/>
      <c r="E30" s="494"/>
      <c r="F30" s="494"/>
      <c r="G30" s="494"/>
      <c r="H30" s="494"/>
      <c r="I30" s="494"/>
      <c r="J30" s="494"/>
      <c r="K30" s="494"/>
      <c r="L30" s="494"/>
    </row>
    <row r="31" spans="1:12" ht="15.75" x14ac:dyDescent="0.25">
      <c r="B31" s="539" t="s">
        <v>245</v>
      </c>
      <c r="C31" s="539"/>
      <c r="D31" s="539"/>
      <c r="E31" s="539"/>
      <c r="F31" s="494"/>
      <c r="G31" s="494"/>
      <c r="H31" s="494"/>
      <c r="I31" s="494"/>
      <c r="J31" s="494"/>
      <c r="K31" s="494"/>
      <c r="L31" s="494"/>
    </row>
    <row r="32" spans="1:12" x14ac:dyDescent="0.2">
      <c r="B32" s="496" t="s">
        <v>225</v>
      </c>
      <c r="C32" s="494"/>
      <c r="D32" s="494"/>
      <c r="E32" s="494"/>
      <c r="F32" s="494"/>
      <c r="G32" s="494"/>
      <c r="H32" s="494"/>
      <c r="I32" s="494"/>
      <c r="J32" s="494"/>
      <c r="K32" s="494"/>
      <c r="L32" s="494"/>
    </row>
    <row r="33" spans="2:12" x14ac:dyDescent="0.2">
      <c r="B33" s="496" t="s">
        <v>226</v>
      </c>
      <c r="C33" s="538">
        <v>46112</v>
      </c>
      <c r="D33" s="538"/>
      <c r="E33" s="494"/>
      <c r="F33" s="494"/>
      <c r="G33" s="494"/>
      <c r="H33" s="494"/>
      <c r="I33" s="494"/>
      <c r="J33" s="494"/>
      <c r="K33" s="494"/>
      <c r="L33" s="494"/>
    </row>
    <row r="34" spans="2:12" x14ac:dyDescent="0.2">
      <c r="B34" s="494"/>
      <c r="C34" s="494"/>
      <c r="D34" s="494"/>
      <c r="E34" s="494"/>
      <c r="F34" s="494"/>
      <c r="G34" s="494"/>
      <c r="H34" s="494"/>
      <c r="I34" s="494"/>
      <c r="J34" s="494"/>
      <c r="K34" s="494"/>
      <c r="L34" s="494"/>
    </row>
  </sheetData>
  <sheetProtection algorithmName="SHA-512" hashValue="vKkAkHm9yPnU1IM5RWe4hZHF6UrQ57Hz40ThO+Byj8T8qk4Bz19DfGt9hGxmvjRygg5PMobbmnZvvifGRJ0Qdg==" saltValue="06WPSzKWh0oCCz0e7qTxXQ==" spinCount="100000" sheet="1" objects="1" scenarios="1"/>
  <mergeCells count="8">
    <mergeCell ref="B11:F11"/>
    <mergeCell ref="B13:C13"/>
    <mergeCell ref="C33:D33"/>
    <mergeCell ref="B31:E31"/>
    <mergeCell ref="B30:C30"/>
    <mergeCell ref="B15:H15"/>
    <mergeCell ref="B17:L17"/>
    <mergeCell ref="B19:I19"/>
  </mergeCells>
  <hyperlinks>
    <hyperlink ref="B11" location="PROTOTYPE!A1" display="Money Service Business Statistics Dashboard" xr:uid="{6B2634ED-F90E-426A-A65F-D3D085BE64AF}"/>
    <hyperlink ref="B13" location="DATA!A1" display="Raw Data" xr:uid="{F367265D-F6FE-4FF2-90B0-13E307DF8660}"/>
    <hyperlink ref="B11:F11" location="DASHBOARD!A1" display="Money Service Business Statistics Dashboard" xr:uid="{DB4ED47F-4B41-4AD7-8C7E-D53640163606}"/>
    <hyperlink ref="B30:C30" r:id="rId1" display="Website: www.cima.ky        " xr:uid="{161AB5F8-4125-4BFF-A124-29997FF33AED}"/>
    <hyperlink ref="B31:E31" r:id="rId2" display="Email:  ContactFinancialStability@cima.ky " xr:uid="{1DBFAD98-90A5-48C6-9BC2-A87F8036E34E}"/>
    <hyperlink ref="B13:C13" location="'DATA TABLES'!A1" display="Data Tables" xr:uid="{671A8108-2601-4D91-8218-B05BF0D7083C}"/>
    <hyperlink ref="B15" location="'DATA TABLES'!B2" display="Remittances - Total Outflows, Total Inflows, Net Remittances in US$" xr:uid="{299DE2A7-4239-4A72-B724-09430DBA7971}"/>
    <hyperlink ref="B17" location="'DATA TABLES'!B80" display="Number of Transactions by Country and Value (in US$) - 5 Largest Countries by Number of Transactions" xr:uid="{24A04501-269E-486E-8753-EB7854C4AAED}"/>
    <hyperlink ref="B19" location="'DATA TABLES'!B120" display="Remittance Outflows by Country and By Country by Percentage in US$" xr:uid="{315A0269-0D1B-4A53-817D-1686197D694A}"/>
  </hyperlinks>
  <printOptions gridLines="1"/>
  <pageMargins left="0.25" right="0.25" top="0.75" bottom="0.75" header="0.3" footer="0.3"/>
  <pageSetup paperSize="9" orientation="portrait" r:id="rId3"/>
  <headerFooter>
    <oddFooter xml:space="preserve">&amp;LPrepared by Financial Stability and Statistics Division
Updated: December 11, 2025 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DD065-11D0-4FBA-BB29-C2CBADF0E07D}">
  <sheetPr>
    <tabColor rgb="FFC49F05"/>
  </sheetPr>
  <dimension ref="B17:F69"/>
  <sheetViews>
    <sheetView topLeftCell="A36" workbookViewId="0">
      <selection activeCell="P36" sqref="P36"/>
    </sheetView>
  </sheetViews>
  <sheetFormatPr defaultRowHeight="15" x14ac:dyDescent="0.25"/>
  <cols>
    <col min="1" max="1" width="10" style="1" customWidth="1"/>
    <col min="2" max="2" width="26.42578125" style="1" bestFit="1" customWidth="1"/>
    <col min="3" max="3" width="18.28515625" style="1" bestFit="1" customWidth="1"/>
    <col min="4" max="4" width="20.140625" style="1" bestFit="1" customWidth="1"/>
    <col min="5" max="5" width="16.85546875" style="1" bestFit="1" customWidth="1"/>
    <col min="6" max="6" width="15.42578125" style="1" bestFit="1" customWidth="1"/>
    <col min="7" max="10" width="10" style="1" customWidth="1"/>
    <col min="11" max="11" width="24.7109375" style="1" bestFit="1" customWidth="1"/>
    <col min="12" max="12" width="11" style="1" customWidth="1"/>
    <col min="13" max="13" width="14.140625" style="1" customWidth="1"/>
    <col min="14" max="14" width="13.5703125" style="1" customWidth="1"/>
    <col min="15" max="15" width="14.5703125" style="1" customWidth="1"/>
    <col min="16" max="18" width="9.140625" style="1"/>
    <col min="19" max="19" width="16.140625" style="1" customWidth="1"/>
    <col min="20" max="21" width="9.140625" style="1"/>
    <col min="22" max="22" width="24.28515625" style="1" customWidth="1"/>
    <col min="23" max="25" width="7" style="1" bestFit="1" customWidth="1"/>
    <col min="26" max="16384" width="9.140625" style="1"/>
  </cols>
  <sheetData>
    <row r="17" s="1" customFormat="1" ht="15" customHeight="1" x14ac:dyDescent="0.25"/>
    <row r="18" s="1" customFormat="1" ht="15" customHeight="1" x14ac:dyDescent="0.25"/>
    <row r="23" s="1" customFormat="1" ht="15" customHeight="1" x14ac:dyDescent="0.25"/>
    <row r="36" spans="2:6" ht="75" x14ac:dyDescent="0.25">
      <c r="B36" s="524" t="s">
        <v>172</v>
      </c>
      <c r="C36" s="524" t="s">
        <v>168</v>
      </c>
      <c r="D36" s="524" t="s">
        <v>169</v>
      </c>
      <c r="E36" s="524" t="s">
        <v>170</v>
      </c>
      <c r="F36" s="524" t="s">
        <v>171</v>
      </c>
    </row>
    <row r="37" spans="2:6" x14ac:dyDescent="0.25">
      <c r="B37" s="525" t="s">
        <v>160</v>
      </c>
      <c r="C37" s="527">
        <f>SUM(C38:C39)</f>
        <v>4380.59</v>
      </c>
      <c r="D37" s="527">
        <f t="shared" ref="D37:F37" si="0">SUM(D38:D39)</f>
        <v>423932.07</v>
      </c>
      <c r="E37" s="529">
        <f t="shared" si="0"/>
        <v>181</v>
      </c>
      <c r="F37" s="529">
        <f t="shared" si="0"/>
        <v>662</v>
      </c>
    </row>
    <row r="38" spans="2:6" x14ac:dyDescent="0.25">
      <c r="B38" s="454" t="s">
        <v>31</v>
      </c>
      <c r="C38" s="452">
        <f>_xlfn.XLOOKUP(B38,INFLOWS!$B$8:$B$31,INFLOWS!$AY$8:$AY$31,)</f>
        <v>706.88</v>
      </c>
      <c r="D38" s="452">
        <f>_xlfn.XLOOKUP(B38,OUTFLOWS!$B$8:$B$31,OUTFLOWS!$AY$8:$AY$31,)</f>
        <v>48088.18</v>
      </c>
      <c r="E38" s="530">
        <f>_xlfn.XLOOKUP(B38,'Trans OUTFLOWS'!$B$7:$B$30,'Trans OUTFLOWS'!$AY$7:$AY$30,)</f>
        <v>22</v>
      </c>
      <c r="F38" s="530">
        <f>_xlfn.XLOOKUP(B38,'Trans OUTFLOWS'!$B$37:$B$60,'Trans OUTFLOWS'!$AY$37:$AY$60,)</f>
        <v>120</v>
      </c>
    </row>
    <row r="39" spans="2:6" x14ac:dyDescent="0.25">
      <c r="B39" s="455" t="s">
        <v>87</v>
      </c>
      <c r="C39" s="453">
        <f>_xlfn.XLOOKUP(B39,INFLOWS!$B$8:$B$31,INFLOWS!$AY$8:$AY$31,)</f>
        <v>3673.71</v>
      </c>
      <c r="D39" s="453">
        <f>_xlfn.XLOOKUP(B39,OUTFLOWS!$B$8:$B$31,OUTFLOWS!$AY$8:$AY$31,)</f>
        <v>375843.89</v>
      </c>
      <c r="E39" s="531">
        <f>_xlfn.XLOOKUP(B39,'Trans OUTFLOWS'!$B$7:$B$30,'Trans OUTFLOWS'!$AY$7:$AY$30,)</f>
        <v>159</v>
      </c>
      <c r="F39" s="531">
        <f>_xlfn.XLOOKUP(B39,'Trans OUTFLOWS'!$B$37:$B$60,'Trans OUTFLOWS'!$AY$37:$AY$60,)</f>
        <v>542</v>
      </c>
    </row>
    <row r="40" spans="2:6" x14ac:dyDescent="0.25">
      <c r="B40" s="525" t="s">
        <v>159</v>
      </c>
      <c r="C40" s="527">
        <f>SUM(C41:C44)</f>
        <v>16753.010000000002</v>
      </c>
      <c r="D40" s="527">
        <f>SUM(D41:D44)</f>
        <v>12940996.460000001</v>
      </c>
      <c r="E40" s="529">
        <f>SUM(E41:E44)</f>
        <v>7356</v>
      </c>
      <c r="F40" s="529">
        <f>SUM(F41:F44)</f>
        <v>15704</v>
      </c>
    </row>
    <row r="41" spans="2:6" x14ac:dyDescent="0.25">
      <c r="B41" s="454" t="s">
        <v>29</v>
      </c>
      <c r="C41" s="452">
        <f>_xlfn.XLOOKUP(B41,INFLOWS!$B$8:$B$31,INFLOWS!$AY$8:$AY$31,)</f>
        <v>0</v>
      </c>
      <c r="D41" s="452">
        <f>_xlfn.XLOOKUP(B41,OUTFLOWS!$B$8:$B$31,OUTFLOWS!$AY$8:$AY$31,)</f>
        <v>47130.58</v>
      </c>
      <c r="E41" s="530">
        <f>_xlfn.XLOOKUP(B41,'Trans OUTFLOWS'!$B$7:$B$30,'Trans OUTFLOWS'!$AY$7:$AY$30,)</f>
        <v>25</v>
      </c>
      <c r="F41" s="530">
        <f>_xlfn.XLOOKUP(B41,'Trans OUTFLOWS'!$B$37:$B$60,'Trans OUTFLOWS'!$AY$37:$AY$60,)</f>
        <v>28</v>
      </c>
    </row>
    <row r="42" spans="2:6" x14ac:dyDescent="0.25">
      <c r="B42" s="454" t="s">
        <v>20</v>
      </c>
      <c r="C42" s="452">
        <f>_xlfn.XLOOKUP(B42,INFLOWS!$B$8:$B$31,INFLOWS!$AY$8:$AY$31,)</f>
        <v>0</v>
      </c>
      <c r="D42" s="452">
        <f>_xlfn.XLOOKUP(B42,OUTFLOWS!$B$8:$B$31,OUTFLOWS!$AY$8:$AY$31,)</f>
        <v>158950.12</v>
      </c>
      <c r="E42" s="530">
        <f>_xlfn.XLOOKUP(B42,'Trans OUTFLOWS'!$B$7:$B$30,'Trans OUTFLOWS'!$AY$7:$AY$30,)</f>
        <v>82</v>
      </c>
      <c r="F42" s="530">
        <f>_xlfn.XLOOKUP(B42,'Trans OUTFLOWS'!$B$37:$B$60,'Trans OUTFLOWS'!$AY$37:$AY$60,)</f>
        <v>139</v>
      </c>
    </row>
    <row r="43" spans="2:6" x14ac:dyDescent="0.25">
      <c r="B43" s="454" t="s">
        <v>33</v>
      </c>
      <c r="C43" s="452">
        <f>_xlfn.XLOOKUP(B43,INFLOWS!$B$8:$B$31,INFLOWS!$AY$8:$AY$31,)</f>
        <v>0</v>
      </c>
      <c r="D43" s="452">
        <f>_xlfn.XLOOKUP(B43,OUTFLOWS!$B$8:$B$31,OUTFLOWS!$AY$8:$AY$31,)</f>
        <v>266596.70999999996</v>
      </c>
      <c r="E43" s="530">
        <f>_xlfn.XLOOKUP(B43,'Trans OUTFLOWS'!$B$7:$B$30,'Trans OUTFLOWS'!$AY$7:$AY$30,)</f>
        <v>169</v>
      </c>
      <c r="F43" s="530">
        <f>_xlfn.XLOOKUP(B43,'Trans OUTFLOWS'!$B$37:$B$60,'Trans OUTFLOWS'!$AY$37:$AY$60,)</f>
        <v>99</v>
      </c>
    </row>
    <row r="44" spans="2:6" x14ac:dyDescent="0.25">
      <c r="B44" s="454" t="s">
        <v>14</v>
      </c>
      <c r="C44" s="452">
        <f>_xlfn.XLOOKUP(B44,INFLOWS!$B$8:$B$31,INFLOWS!$AY$8:$AY$31,)</f>
        <v>16753.010000000002</v>
      </c>
      <c r="D44" s="452">
        <f>_xlfn.XLOOKUP(B44,OUTFLOWS!$B$8:$B$31,OUTFLOWS!$AY$8:$AY$31,)</f>
        <v>12468319.050000001</v>
      </c>
      <c r="E44" s="530">
        <f>_xlfn.XLOOKUP(B44,'Trans OUTFLOWS'!$B$7:$B$30,'Trans OUTFLOWS'!$AY$7:$AY$30,)</f>
        <v>7080</v>
      </c>
      <c r="F44" s="530">
        <f>_xlfn.XLOOKUP(B44,'Trans OUTFLOWS'!$B$37:$B$60,'Trans OUTFLOWS'!$AY$37:$AY$60,)</f>
        <v>15438</v>
      </c>
    </row>
    <row r="45" spans="2:6" x14ac:dyDescent="0.25">
      <c r="B45" s="525" t="s">
        <v>158</v>
      </c>
      <c r="C45" s="527">
        <f>SUM(C46:C50)</f>
        <v>274715.49000000005</v>
      </c>
      <c r="D45" s="527">
        <f>SUM(D46:D50)</f>
        <v>56192540.260000005</v>
      </c>
      <c r="E45" s="529">
        <f>SUM(E46:E50)</f>
        <v>25436</v>
      </c>
      <c r="F45" s="529">
        <f>SUM(F46:F50)</f>
        <v>109989</v>
      </c>
    </row>
    <row r="46" spans="2:6" x14ac:dyDescent="0.25">
      <c r="B46" s="454" t="s">
        <v>26</v>
      </c>
      <c r="C46" s="452">
        <f>_xlfn.XLOOKUP(B46,INFLOWS!$B$8:$B$31,INFLOWS!$AY$8:$AY$31,)</f>
        <v>4957.95</v>
      </c>
      <c r="D46" s="452">
        <f>_xlfn.XLOOKUP(B46,OUTFLOWS!$B$8:$B$31,OUTFLOWS!$AY$8:$AY$31,)</f>
        <v>90197.68</v>
      </c>
      <c r="E46" s="530">
        <f>_xlfn.XLOOKUP(B46,'Trans OUTFLOWS'!$B$7:$B$30,'Trans OUTFLOWS'!$AY$7:$AY$30,)</f>
        <v>47</v>
      </c>
      <c r="F46" s="530">
        <f>_xlfn.XLOOKUP(B46,'Trans OUTFLOWS'!$B$37:$B$60,'Trans OUTFLOWS'!$AY$37:$AY$60,)</f>
        <v>147</v>
      </c>
    </row>
    <row r="47" spans="2:6" x14ac:dyDescent="0.25">
      <c r="B47" s="454" t="s">
        <v>30</v>
      </c>
      <c r="C47" s="452">
        <f>_xlfn.XLOOKUP(B47,INFLOWS!$B$8:$B$31,INFLOWS!$AY$8:$AY$31,)</f>
        <v>0</v>
      </c>
      <c r="D47" s="452">
        <f>_xlfn.XLOOKUP(B47,OUTFLOWS!$B$8:$B$31,OUTFLOWS!$AY$8:$AY$31,)</f>
        <v>0</v>
      </c>
      <c r="E47" s="530">
        <f>_xlfn.XLOOKUP(B47,'Trans OUTFLOWS'!$B$7:$B$30,'Trans OUTFLOWS'!$AY$7:$AY$30,)</f>
        <v>0</v>
      </c>
      <c r="F47" s="530">
        <f>_xlfn.XLOOKUP(B47,'Trans OUTFLOWS'!$B$37:$B$60,'Trans OUTFLOWS'!$AY$37:$AY$60,)</f>
        <v>0</v>
      </c>
    </row>
    <row r="48" spans="2:6" x14ac:dyDescent="0.25">
      <c r="B48" s="454" t="s">
        <v>15</v>
      </c>
      <c r="C48" s="452">
        <f>_xlfn.XLOOKUP(B48,INFLOWS!$B$8:$B$31,INFLOWS!$AY$8:$AY$31,)</f>
        <v>8299.8900000000012</v>
      </c>
      <c r="D48" s="452">
        <f>_xlfn.XLOOKUP(B48,OUTFLOWS!$B$8:$B$31,OUTFLOWS!$AY$8:$AY$31,)</f>
        <v>2405387.85</v>
      </c>
      <c r="E48" s="530">
        <f>_xlfn.XLOOKUP(B48,'Trans OUTFLOWS'!$B$7:$B$30,'Trans OUTFLOWS'!$AY$7:$AY$30,)</f>
        <v>1307</v>
      </c>
      <c r="F48" s="530">
        <f>_xlfn.XLOOKUP(B48,'Trans OUTFLOWS'!$B$37:$B$60,'Trans OUTFLOWS'!$AY$37:$AY$60,)</f>
        <v>2366</v>
      </c>
    </row>
    <row r="49" spans="2:6" x14ac:dyDescent="0.25">
      <c r="B49" s="454" t="s">
        <v>12</v>
      </c>
      <c r="C49" s="452">
        <f>_xlfn.XLOOKUP(B49,INFLOWS!$B$8:$B$31,INFLOWS!$AY$8:$AY$31,)</f>
        <v>249453.88</v>
      </c>
      <c r="D49" s="452">
        <f>_xlfn.XLOOKUP(B49,OUTFLOWS!$B$8:$B$31,OUTFLOWS!$AY$8:$AY$31,)</f>
        <v>53553092.460000001</v>
      </c>
      <c r="E49" s="530">
        <f>_xlfn.XLOOKUP(B49,'Trans OUTFLOWS'!$B$7:$B$30,'Trans OUTFLOWS'!$AY$7:$AY$30,)</f>
        <v>24028</v>
      </c>
      <c r="F49" s="530">
        <f>_xlfn.XLOOKUP(B49,'Trans OUTFLOWS'!$B$37:$B$60,'Trans OUTFLOWS'!$AY$37:$AY$60,)</f>
        <v>107068</v>
      </c>
    </row>
    <row r="50" spans="2:6" x14ac:dyDescent="0.25">
      <c r="B50" s="454" t="s">
        <v>19</v>
      </c>
      <c r="C50" s="452">
        <f>_xlfn.XLOOKUP(B50,INFLOWS!$B$8:$B$31,INFLOWS!$AY$8:$AY$31,)</f>
        <v>12003.77</v>
      </c>
      <c r="D50" s="452">
        <f>_xlfn.XLOOKUP(B50,OUTFLOWS!$B$8:$B$31,OUTFLOWS!$AY$8:$AY$31,)</f>
        <v>143862.26999999999</v>
      </c>
      <c r="E50" s="530">
        <f>_xlfn.XLOOKUP(B50,'Trans OUTFLOWS'!$B$7:$B$30,'Trans OUTFLOWS'!$AY$7:$AY$30,)</f>
        <v>54</v>
      </c>
      <c r="F50" s="530">
        <f>_xlfn.XLOOKUP(B50,'Trans OUTFLOWS'!$B$37:$B$60,'Trans OUTFLOWS'!$AY$37:$AY$60,)</f>
        <v>408</v>
      </c>
    </row>
    <row r="51" spans="2:6" x14ac:dyDescent="0.25">
      <c r="B51" s="525" t="s">
        <v>164</v>
      </c>
      <c r="C51" s="527">
        <f>SUM(C52:C56)</f>
        <v>38678.799999999996</v>
      </c>
      <c r="D51" s="527">
        <f>SUM(D52:D56)</f>
        <v>8683091.1899999995</v>
      </c>
      <c r="E51" s="529">
        <f>SUM(E52:E56)</f>
        <v>3945</v>
      </c>
      <c r="F51" s="529">
        <f>SUM(F52:F56)</f>
        <v>19382</v>
      </c>
    </row>
    <row r="52" spans="2:6" x14ac:dyDescent="0.25">
      <c r="B52" s="454" t="s">
        <v>28</v>
      </c>
      <c r="C52" s="452">
        <f>_xlfn.XLOOKUP(B52,INFLOWS!$B$8:$B$31,INFLOWS!$AY$8:$AY$31,)</f>
        <v>2200.6</v>
      </c>
      <c r="D52" s="452">
        <f>_xlfn.XLOOKUP(B52,OUTFLOWS!$B$8:$B$31,OUTFLOWS!$AY$8:$AY$31,)</f>
        <v>130509.37999999999</v>
      </c>
      <c r="E52" s="530">
        <f>_xlfn.XLOOKUP(B52,'Trans OUTFLOWS'!$B$7:$B$30,'Trans OUTFLOWS'!$AY$7:$AY$30,)</f>
        <v>38</v>
      </c>
      <c r="F52" s="530">
        <f>_xlfn.XLOOKUP(B52,'Trans OUTFLOWS'!$B$37:$B$60,'Trans OUTFLOWS'!$AY$37:$AY$60,)</f>
        <v>349</v>
      </c>
    </row>
    <row r="53" spans="2:6" x14ac:dyDescent="0.25">
      <c r="B53" s="454" t="s">
        <v>25</v>
      </c>
      <c r="C53" s="452">
        <f>_xlfn.XLOOKUP(B53,INFLOWS!$B$8:$B$31,INFLOWS!$AY$8:$AY$31,)</f>
        <v>6440.45</v>
      </c>
      <c r="D53" s="452">
        <f>_xlfn.XLOOKUP(B53,OUTFLOWS!$B$8:$B$31,OUTFLOWS!$AY$8:$AY$31,)</f>
        <v>250729.38</v>
      </c>
      <c r="E53" s="530">
        <f>_xlfn.XLOOKUP(B53,'Trans OUTFLOWS'!$B$7:$B$30,'Trans OUTFLOWS'!$AY$7:$AY$30,)</f>
        <v>142</v>
      </c>
      <c r="F53" s="530">
        <f>_xlfn.XLOOKUP(B53,'Trans OUTFLOWS'!$B$37:$B$60,'Trans OUTFLOWS'!$AY$37:$AY$60,)</f>
        <v>400</v>
      </c>
    </row>
    <row r="54" spans="2:6" x14ac:dyDescent="0.25">
      <c r="B54" s="454" t="s">
        <v>13</v>
      </c>
      <c r="C54" s="452">
        <f>_xlfn.XLOOKUP(B54,INFLOWS!$B$8:$B$31,INFLOWS!$AY$8:$AY$31,)</f>
        <v>21893.01</v>
      </c>
      <c r="D54" s="452">
        <f>_xlfn.XLOOKUP(B54,OUTFLOWS!$B$8:$B$31,OUTFLOWS!$AY$8:$AY$31,)</f>
        <v>5697698.1200000001</v>
      </c>
      <c r="E54" s="530">
        <f>_xlfn.XLOOKUP(B54,'Trans OUTFLOWS'!$B$7:$B$30,'Trans OUTFLOWS'!$AY$7:$AY$30,)</f>
        <v>2622</v>
      </c>
      <c r="F54" s="530">
        <f>_xlfn.XLOOKUP(B54,'Trans OUTFLOWS'!$B$37:$B$60,'Trans OUTFLOWS'!$AY$37:$AY$60,)</f>
        <v>12004</v>
      </c>
    </row>
    <row r="55" spans="2:6" x14ac:dyDescent="0.25">
      <c r="B55" s="454" t="s">
        <v>16</v>
      </c>
      <c r="C55" s="452">
        <f>_xlfn.XLOOKUP(B55,INFLOWS!$B$8:$B$31,INFLOWS!$AY$8:$AY$31,)</f>
        <v>7271.74</v>
      </c>
      <c r="D55" s="452">
        <f>_xlfn.XLOOKUP(B55,OUTFLOWS!$B$8:$B$31,OUTFLOWS!$AY$8:$AY$31,)</f>
        <v>2444760.71</v>
      </c>
      <c r="E55" s="530">
        <f>_xlfn.XLOOKUP(B55,'Trans OUTFLOWS'!$B$7:$B$30,'Trans OUTFLOWS'!$AY$7:$AY$30,)</f>
        <v>1084</v>
      </c>
      <c r="F55" s="530">
        <f>_xlfn.XLOOKUP(B55,'Trans OUTFLOWS'!$B$37:$B$60,'Trans OUTFLOWS'!$AY$37:$AY$60,)</f>
        <v>6181</v>
      </c>
    </row>
    <row r="56" spans="2:6" x14ac:dyDescent="0.25">
      <c r="B56" s="454" t="s">
        <v>27</v>
      </c>
      <c r="C56" s="452">
        <f>_xlfn.XLOOKUP(B56,INFLOWS!$B$8:$B$31,INFLOWS!$AY$8:$AY$31,)</f>
        <v>873</v>
      </c>
      <c r="D56" s="452">
        <f>_xlfn.XLOOKUP(B56,OUTFLOWS!$B$8:$B$31,OUTFLOWS!$AY$8:$AY$31,)</f>
        <v>159393.59999999998</v>
      </c>
      <c r="E56" s="530">
        <f>_xlfn.XLOOKUP(B56,'Trans OUTFLOWS'!$B$7:$B$30,'Trans OUTFLOWS'!$AY$7:$AY$30,)</f>
        <v>59</v>
      </c>
      <c r="F56" s="530">
        <f>_xlfn.XLOOKUP(B56,'Trans OUTFLOWS'!$B$37:$B$60,'Trans OUTFLOWS'!$AY$37:$AY$60,)</f>
        <v>448</v>
      </c>
    </row>
    <row r="57" spans="2:6" x14ac:dyDescent="0.25">
      <c r="B57" s="525" t="s">
        <v>163</v>
      </c>
      <c r="C57" s="527">
        <f>SUM(C58)</f>
        <v>133358.62</v>
      </c>
      <c r="D57" s="527">
        <f>SUM(D58)</f>
        <v>302212.29000000004</v>
      </c>
      <c r="E57" s="529">
        <f>SUM(E58)</f>
        <v>133</v>
      </c>
      <c r="F57" s="529">
        <f>SUM(F58)</f>
        <v>510</v>
      </c>
    </row>
    <row r="58" spans="2:6" x14ac:dyDescent="0.25">
      <c r="B58" s="454" t="s">
        <v>21</v>
      </c>
      <c r="C58" s="452">
        <f>_xlfn.XLOOKUP(B58,INFLOWS!$B$8:$B$31,INFLOWS!$AY$8:$AY$31,)</f>
        <v>133358.62</v>
      </c>
      <c r="D58" s="452">
        <f>_xlfn.XLOOKUP(B58,OUTFLOWS!$B$8:$B$31,OUTFLOWS!$AY$8:$AY$31,)</f>
        <v>302212.29000000004</v>
      </c>
      <c r="E58" s="530">
        <f>_xlfn.XLOOKUP(B58,'Trans OUTFLOWS'!$B$7:$B$30,'Trans OUTFLOWS'!$AY$7:$AY$30,)</f>
        <v>133</v>
      </c>
      <c r="F58" s="530">
        <f>_xlfn.XLOOKUP(B58,'Trans OUTFLOWS'!$B$37:$B$60,'Trans OUTFLOWS'!$AY$37:$AY$60,)</f>
        <v>510</v>
      </c>
    </row>
    <row r="59" spans="2:6" x14ac:dyDescent="0.25">
      <c r="B59" s="525" t="s">
        <v>162</v>
      </c>
      <c r="C59" s="527">
        <f>SUM(C60:C62)</f>
        <v>1403607.4900000002</v>
      </c>
      <c r="D59" s="527">
        <f>SUM(D60:D62)</f>
        <v>4210326.3</v>
      </c>
      <c r="E59" s="529">
        <f>SUM(E60:E62)</f>
        <v>2035</v>
      </c>
      <c r="F59" s="529">
        <f>SUM(F60:F62)</f>
        <v>6734</v>
      </c>
    </row>
    <row r="60" spans="2:6" x14ac:dyDescent="0.25">
      <c r="B60" s="454" t="s">
        <v>23</v>
      </c>
      <c r="C60" s="452">
        <f>_xlfn.XLOOKUP(B60,INFLOWS!$B$8:$B$31,INFLOWS!$AY$8:$AY$31,)</f>
        <v>120948.22</v>
      </c>
      <c r="D60" s="452">
        <f>_xlfn.XLOOKUP(B60,OUTFLOWS!$B$8:$B$31,OUTFLOWS!$AY$8:$AY$31,)</f>
        <v>483757.01</v>
      </c>
      <c r="E60" s="530">
        <f>_xlfn.XLOOKUP(B60,'Trans OUTFLOWS'!$B$7:$B$30,'Trans OUTFLOWS'!$AY$7:$AY$30,)</f>
        <v>235</v>
      </c>
      <c r="F60" s="530">
        <f>_xlfn.XLOOKUP(B60,'Trans OUTFLOWS'!$B$37:$B$60,'Trans OUTFLOWS'!$AY$37:$AY$60,)</f>
        <v>758</v>
      </c>
    </row>
    <row r="61" spans="2:6" x14ac:dyDescent="0.25">
      <c r="B61" s="454" t="s">
        <v>32</v>
      </c>
      <c r="C61" s="452">
        <f>_xlfn.XLOOKUP(B61,INFLOWS!$B$8:$B$31,INFLOWS!$AY$8:$AY$31,)</f>
        <v>1073.4000000000001</v>
      </c>
      <c r="D61" s="452">
        <f>_xlfn.XLOOKUP(B61,OUTFLOWS!$B$8:$B$31,OUTFLOWS!$AY$8:$AY$31,)</f>
        <v>223867.08999999997</v>
      </c>
      <c r="E61" s="530">
        <f>_xlfn.XLOOKUP(B61,'Trans OUTFLOWS'!$B$7:$B$30,'Trans OUTFLOWS'!$AY$7:$AY$30,)</f>
        <v>121</v>
      </c>
      <c r="F61" s="530">
        <f>_xlfn.XLOOKUP(B61,'Trans OUTFLOWS'!$B$37:$B$60,'Trans OUTFLOWS'!$AY$37:$AY$60,)</f>
        <v>232</v>
      </c>
    </row>
    <row r="62" spans="2:6" x14ac:dyDescent="0.25">
      <c r="B62" s="454" t="s">
        <v>22</v>
      </c>
      <c r="C62" s="452">
        <f>_xlfn.XLOOKUP(B62,INFLOWS!$B$8:$B$31,INFLOWS!$AY$8:$AY$31,)</f>
        <v>1281585.8700000001</v>
      </c>
      <c r="D62" s="452">
        <f>_xlfn.XLOOKUP(B62,OUTFLOWS!$B$8:$B$31,OUTFLOWS!$AY$8:$AY$31,)</f>
        <v>3502702.2</v>
      </c>
      <c r="E62" s="530">
        <f>_xlfn.XLOOKUP(B62,'Trans OUTFLOWS'!$B$7:$B$30,'Trans OUTFLOWS'!$AY$7:$AY$30,)</f>
        <v>1679</v>
      </c>
      <c r="F62" s="530">
        <f>_xlfn.XLOOKUP(B62,'Trans OUTFLOWS'!$B$37:$B$60,'Trans OUTFLOWS'!$AY$37:$AY$60,)</f>
        <v>5744</v>
      </c>
    </row>
    <row r="63" spans="2:6" x14ac:dyDescent="0.25">
      <c r="B63" s="525" t="s">
        <v>161</v>
      </c>
      <c r="C63" s="527">
        <f>SUM(C64:C66)</f>
        <v>26725.45</v>
      </c>
      <c r="D63" s="527">
        <f>SUM(D64:D66)</f>
        <v>1475059.99</v>
      </c>
      <c r="E63" s="529">
        <f>SUM(E64:E66)</f>
        <v>749</v>
      </c>
      <c r="F63" s="529">
        <f>SUM(F64:F66)</f>
        <v>2383</v>
      </c>
    </row>
    <row r="64" spans="2:6" x14ac:dyDescent="0.25">
      <c r="B64" s="454" t="s">
        <v>17</v>
      </c>
      <c r="C64" s="452">
        <f>_xlfn.XLOOKUP(B64,INFLOWS!$B$8:$B$31,INFLOWS!$AY$8:$AY$31,)</f>
        <v>17343.52</v>
      </c>
      <c r="D64" s="452">
        <f>_xlfn.XLOOKUP(B64,OUTFLOWS!$B$8:$B$31,OUTFLOWS!$AY$8:$AY$31,)</f>
        <v>876663.66</v>
      </c>
      <c r="E64" s="530">
        <f>_xlfn.XLOOKUP(B64,'Trans OUTFLOWS'!$B$7:$B$30,'Trans OUTFLOWS'!$AY$7:$AY$30,)</f>
        <v>453</v>
      </c>
      <c r="F64" s="530">
        <f>_xlfn.XLOOKUP(B64,'Trans OUTFLOWS'!$B$37:$B$60,'Trans OUTFLOWS'!$AY$37:$AY$60,)</f>
        <v>1636</v>
      </c>
    </row>
    <row r="65" spans="2:6" x14ac:dyDescent="0.25">
      <c r="B65" s="454" t="s">
        <v>18</v>
      </c>
      <c r="C65" s="452">
        <f>_xlfn.XLOOKUP(B65,INFLOWS!$B$8:$B$31,INFLOWS!$AY$8:$AY$31,)</f>
        <v>5383.63</v>
      </c>
      <c r="D65" s="452">
        <f>_xlfn.XLOOKUP(B65,OUTFLOWS!$B$8:$B$31,OUTFLOWS!$AY$8:$AY$31,)</f>
        <v>389232.67</v>
      </c>
      <c r="E65" s="530">
        <f>_xlfn.XLOOKUP(B65,'Trans OUTFLOWS'!$B$7:$B$30,'Trans OUTFLOWS'!$AY$7:$AY$30,)</f>
        <v>175</v>
      </c>
      <c r="F65" s="530">
        <f>_xlfn.XLOOKUP(B65,'Trans OUTFLOWS'!$B$37:$B$60,'Trans OUTFLOWS'!$AY$37:$AY$60,)</f>
        <v>586</v>
      </c>
    </row>
    <row r="66" spans="2:6" x14ac:dyDescent="0.25">
      <c r="B66" s="454" t="s">
        <v>34</v>
      </c>
      <c r="C66" s="452">
        <f>_xlfn.XLOOKUP(B66,INFLOWS!$B$8:$B$31,INFLOWS!$AY$8:$AY$31,)</f>
        <v>3998.3</v>
      </c>
      <c r="D66" s="452">
        <f>_xlfn.XLOOKUP(B66,OUTFLOWS!$B$8:$B$31,OUTFLOWS!$AY$8:$AY$31,)</f>
        <v>209163.65999999997</v>
      </c>
      <c r="E66" s="530">
        <f>_xlfn.XLOOKUP(B66,'Trans OUTFLOWS'!$B$7:$B$30,'Trans OUTFLOWS'!$AY$7:$AY$30,)</f>
        <v>121</v>
      </c>
      <c r="F66" s="530">
        <f>_xlfn.XLOOKUP(B66,'Trans OUTFLOWS'!$B$37:$B$60,'Trans OUTFLOWS'!$AY$37:$AY$60,)</f>
        <v>161</v>
      </c>
    </row>
    <row r="67" spans="2:6" x14ac:dyDescent="0.25">
      <c r="B67" s="525" t="s">
        <v>173</v>
      </c>
      <c r="C67" s="527">
        <f>SUM(C68)</f>
        <v>414623.32999999996</v>
      </c>
      <c r="D67" s="527">
        <f>SUM(D68)</f>
        <v>1694397.5</v>
      </c>
      <c r="E67" s="529">
        <f>SUM(E68)</f>
        <v>769</v>
      </c>
      <c r="F67" s="529">
        <f>SUM(F68)</f>
        <v>2996</v>
      </c>
    </row>
    <row r="68" spans="2:6" x14ac:dyDescent="0.25">
      <c r="B68" s="454" t="s">
        <v>35</v>
      </c>
      <c r="C68" s="452">
        <f>_xlfn.XLOOKUP(B68,INFLOWS!$B$8:$B$31,INFLOWS!$AY$8:$AY$31,)</f>
        <v>414623.32999999996</v>
      </c>
      <c r="D68" s="452">
        <f>_xlfn.XLOOKUP(B68,OUTFLOWS!$B$8:$B$31,OUTFLOWS!$AY$8:$AY$31,)</f>
        <v>1694397.5</v>
      </c>
      <c r="E68" s="530">
        <f>_xlfn.XLOOKUP(B68,'Trans OUTFLOWS'!$B$7:$B$30,'Trans OUTFLOWS'!$AY$7:$AY$30,)</f>
        <v>769</v>
      </c>
      <c r="F68" s="530">
        <f>_xlfn.XLOOKUP(B68,'Trans OUTFLOWS'!$B$37:$B$60,'Trans OUTFLOWS'!$AY$37:$AY$60,)</f>
        <v>2996</v>
      </c>
    </row>
    <row r="69" spans="2:6" x14ac:dyDescent="0.25">
      <c r="B69" s="526" t="s">
        <v>167</v>
      </c>
      <c r="C69" s="528">
        <f>SUM(,$C$37,$C$40,$C$45,$C$51,$C$57,$C$59,$C$63,$C$67)</f>
        <v>2312842.7800000003</v>
      </c>
      <c r="D69" s="528">
        <f>SUM($D$37,$D$40,$D$45,$D$51,$D$57,$D$59,$D$63,$D$67)</f>
        <v>85922556.060000002</v>
      </c>
      <c r="E69" s="532">
        <f>SUM(,$E$37,$E$40,$E$45,$E$51,$E$57,$E$59,$E$63,$E$67)</f>
        <v>40604</v>
      </c>
      <c r="F69" s="532">
        <f>SUM(,$F$37,$F$40,$F$45,$F$51,$F$57,$F$59,$F$63,$F$67)</f>
        <v>158360</v>
      </c>
    </row>
  </sheetData>
  <sheetProtection algorithmName="SHA-512" hashValue="fi6BaaB37w9tzjAIYqtnnF4jR8KXjZhWUIdPkuyz4ShihFSHV7DKEY+viFZwbqhIdBfrQt9mCyBcZGOgBwTNYw==" saltValue="dwdwCZ8y/xqo2NxNS+1YRg==" spinCount="100000" sheet="1" objects="1" scenarios="1"/>
  <pageMargins left="0.7" right="0.7" top="0.75" bottom="0.75" header="0.3" footer="0.3"/>
  <pageSetup paperSize="9" orientation="portrait" r:id="rId1"/>
  <ignoredErrors>
    <ignoredError sqref="C40:F40 C45:F45 C57:F57 C59:F59 C67:F67 C63:F63 C51:F51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851AB-258C-4583-8CE3-1D52D89D824E}">
  <sheetPr>
    <tabColor theme="3" tint="-0.249977111117893"/>
    <pageSetUpPr fitToPage="1"/>
  </sheetPr>
  <dimension ref="A1:T132"/>
  <sheetViews>
    <sheetView topLeftCell="A4" workbookViewId="0">
      <selection activeCell="O25" sqref="O25:P25"/>
    </sheetView>
  </sheetViews>
  <sheetFormatPr defaultColWidth="9.140625" defaultRowHeight="15" x14ac:dyDescent="0.25"/>
  <cols>
    <col min="1" max="1" width="1.42578125" style="1" bestFit="1" customWidth="1"/>
    <col min="2" max="2" width="1.7109375" style="1" customWidth="1"/>
    <col min="3" max="3" width="8.7109375" style="1" customWidth="1"/>
    <col min="4" max="6" width="5.140625" style="1" customWidth="1"/>
    <col min="7" max="7" width="1.7109375" style="1" customWidth="1"/>
    <col min="8" max="8" width="11.7109375" style="1" customWidth="1"/>
    <col min="9" max="9" width="9" style="1" customWidth="1"/>
    <col min="10" max="10" width="2.5703125" style="1" customWidth="1"/>
    <col min="11" max="11" width="1.7109375" style="1" customWidth="1"/>
    <col min="12" max="12" width="11.7109375" style="1" customWidth="1"/>
    <col min="13" max="13" width="9" style="1" customWidth="1"/>
    <col min="14" max="14" width="2.5703125" style="1" customWidth="1"/>
    <col min="15" max="15" width="12.7109375" style="1" customWidth="1"/>
    <col min="16" max="16" width="10.85546875" style="1" customWidth="1"/>
    <col min="17" max="17" width="9.140625" style="1"/>
    <col min="18" max="18" width="11" style="1" bestFit="1" customWidth="1"/>
    <col min="19" max="16384" width="9.140625" style="1"/>
  </cols>
  <sheetData>
    <row r="1" spans="1:20" ht="10.5" customHeight="1" thickBot="1" x14ac:dyDescent="0.3">
      <c r="I1" s="1" t="s">
        <v>223</v>
      </c>
    </row>
    <row r="2" spans="1:20" ht="12" customHeight="1" x14ac:dyDescent="0.25">
      <c r="B2" s="611" t="s">
        <v>239</v>
      </c>
      <c r="C2" s="612"/>
      <c r="D2" s="612"/>
      <c r="E2" s="612"/>
      <c r="F2" s="612"/>
      <c r="G2" s="612"/>
      <c r="H2" s="612"/>
      <c r="I2" s="612"/>
      <c r="J2" s="612"/>
      <c r="K2" s="612"/>
      <c r="L2" s="612"/>
      <c r="M2" s="612"/>
      <c r="N2" s="612"/>
      <c r="O2" s="612"/>
      <c r="P2" s="613"/>
    </row>
    <row r="3" spans="1:20" x14ac:dyDescent="0.25">
      <c r="B3" s="614"/>
      <c r="C3" s="615"/>
      <c r="D3" s="615"/>
      <c r="E3" s="615"/>
      <c r="F3" s="615"/>
      <c r="G3" s="615"/>
      <c r="H3" s="615"/>
      <c r="I3" s="615"/>
      <c r="J3" s="615"/>
      <c r="K3" s="615"/>
      <c r="L3" s="615"/>
      <c r="M3" s="615"/>
      <c r="N3" s="615"/>
      <c r="O3" s="615"/>
      <c r="P3" s="616"/>
    </row>
    <row r="4" spans="1:20" x14ac:dyDescent="0.25">
      <c r="B4" s="614"/>
      <c r="C4" s="615"/>
      <c r="D4" s="615"/>
      <c r="E4" s="615"/>
      <c r="F4" s="615"/>
      <c r="G4" s="615"/>
      <c r="H4" s="615"/>
      <c r="I4" s="615"/>
      <c r="J4" s="615"/>
      <c r="K4" s="615"/>
      <c r="L4" s="615"/>
      <c r="M4" s="615"/>
      <c r="N4" s="615"/>
      <c r="O4" s="615"/>
      <c r="P4" s="616"/>
    </row>
    <row r="5" spans="1:20" ht="12" customHeight="1" thickBot="1" x14ac:dyDescent="0.3">
      <c r="A5" s="1" t="s">
        <v>223</v>
      </c>
      <c r="B5" s="617"/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8"/>
      <c r="O5" s="618"/>
      <c r="P5" s="619"/>
      <c r="S5" s="6"/>
      <c r="T5" s="6"/>
    </row>
    <row r="6" spans="1:20" ht="4.5" customHeight="1" x14ac:dyDescent="0.25">
      <c r="B6" s="398"/>
      <c r="C6" s="399"/>
      <c r="D6" s="400"/>
      <c r="E6" s="400"/>
      <c r="F6" s="401"/>
      <c r="G6" s="400"/>
      <c r="H6" s="400"/>
      <c r="I6" s="400"/>
      <c r="J6" s="401"/>
      <c r="K6" s="400"/>
      <c r="L6" s="400"/>
      <c r="M6" s="400"/>
      <c r="N6" s="401"/>
      <c r="O6" s="400"/>
      <c r="P6" s="402"/>
      <c r="S6" s="36"/>
      <c r="T6" s="36"/>
    </row>
    <row r="7" spans="1:20" ht="15.75" thickBot="1" x14ac:dyDescent="0.3">
      <c r="B7" s="403"/>
      <c r="C7" s="397" t="s">
        <v>45</v>
      </c>
      <c r="D7" s="397"/>
      <c r="E7" s="397"/>
      <c r="F7" s="404"/>
      <c r="G7" s="405"/>
      <c r="H7" s="630" t="s">
        <v>47</v>
      </c>
      <c r="I7" s="630"/>
      <c r="J7" s="406"/>
      <c r="K7" s="407"/>
      <c r="L7" s="631" t="s">
        <v>46</v>
      </c>
      <c r="M7" s="631"/>
      <c r="N7" s="406"/>
      <c r="O7" s="631" t="s">
        <v>44</v>
      </c>
      <c r="P7" s="632"/>
      <c r="S7" s="36"/>
      <c r="T7" s="36"/>
    </row>
    <row r="8" spans="1:20" ht="15.75" thickBot="1" x14ac:dyDescent="0.3">
      <c r="B8" s="445"/>
      <c r="C8" s="439" t="s">
        <v>107</v>
      </c>
      <c r="D8" s="443"/>
      <c r="E8" s="443"/>
      <c r="F8" s="444"/>
      <c r="G8" s="5"/>
      <c r="H8" s="620">
        <v>63587882</v>
      </c>
      <c r="I8" s="620"/>
      <c r="J8" s="385"/>
      <c r="K8" s="392"/>
      <c r="L8" s="634">
        <v>1716641</v>
      </c>
      <c r="M8" s="634"/>
      <c r="N8" s="20"/>
      <c r="O8" s="635">
        <f>L8-H8</f>
        <v>-61871241</v>
      </c>
      <c r="P8" s="636"/>
      <c r="S8" s="36"/>
      <c r="T8" s="36"/>
    </row>
    <row r="9" spans="1:20" ht="15.75" thickBot="1" x14ac:dyDescent="0.3">
      <c r="B9" s="446"/>
      <c r="C9" s="442" t="s">
        <v>108</v>
      </c>
      <c r="D9" s="440"/>
      <c r="E9" s="440"/>
      <c r="F9" s="441"/>
      <c r="G9" s="389"/>
      <c r="H9" s="620">
        <v>37945479.210000001</v>
      </c>
      <c r="I9" s="620"/>
      <c r="J9" s="388"/>
      <c r="K9" s="392"/>
      <c r="L9" s="620">
        <v>1174158.7000000002</v>
      </c>
      <c r="M9" s="620"/>
      <c r="N9" s="387"/>
      <c r="O9" s="621">
        <f>L9-H9</f>
        <v>-36771320.509999998</v>
      </c>
      <c r="P9" s="622"/>
      <c r="S9" s="36"/>
      <c r="T9" s="36"/>
    </row>
    <row r="10" spans="1:20" ht="15.75" thickBot="1" x14ac:dyDescent="0.3">
      <c r="B10" s="446"/>
      <c r="C10" s="442" t="s">
        <v>109</v>
      </c>
      <c r="D10" s="440"/>
      <c r="E10" s="440"/>
      <c r="F10" s="441"/>
      <c r="G10" s="389"/>
      <c r="H10" s="620">
        <v>86016514.790000007</v>
      </c>
      <c r="I10" s="620"/>
      <c r="J10" s="388"/>
      <c r="K10" s="392"/>
      <c r="L10" s="620">
        <v>1653916.6</v>
      </c>
      <c r="M10" s="620"/>
      <c r="N10" s="387"/>
      <c r="O10" s="621">
        <f>L10-H10</f>
        <v>-84362598.190000013</v>
      </c>
      <c r="P10" s="622"/>
      <c r="S10" s="252"/>
      <c r="T10" s="252"/>
    </row>
    <row r="11" spans="1:20" ht="15.75" thickBot="1" x14ac:dyDescent="0.3">
      <c r="B11" s="445"/>
      <c r="C11" s="439" t="s">
        <v>110</v>
      </c>
      <c r="D11" s="443"/>
      <c r="E11" s="443"/>
      <c r="F11" s="447"/>
      <c r="G11" s="5"/>
      <c r="H11" s="634">
        <v>74115931.810000017</v>
      </c>
      <c r="I11" s="634"/>
      <c r="J11" s="386"/>
      <c r="K11" s="392"/>
      <c r="L11" s="634">
        <v>1828326.75</v>
      </c>
      <c r="M11" s="634"/>
      <c r="N11" s="384"/>
      <c r="O11" s="635">
        <f>L11-H11</f>
        <v>-72287605.060000017</v>
      </c>
      <c r="P11" s="636"/>
      <c r="S11" s="7"/>
      <c r="T11" s="8"/>
    </row>
    <row r="12" spans="1:20" ht="15.75" thickBot="1" x14ac:dyDescent="0.3">
      <c r="B12" s="380"/>
      <c r="C12" s="381" t="s">
        <v>111</v>
      </c>
      <c r="D12" s="381"/>
      <c r="E12" s="381"/>
      <c r="F12" s="390"/>
      <c r="G12" s="381"/>
      <c r="H12" s="623">
        <f>SUM(H8:I11)</f>
        <v>261665807.81</v>
      </c>
      <c r="I12" s="623"/>
      <c r="J12" s="391"/>
      <c r="K12" s="624">
        <f>SUM(K8:M11)</f>
        <v>6373043.0500000007</v>
      </c>
      <c r="L12" s="625"/>
      <c r="M12" s="625"/>
      <c r="N12" s="390"/>
      <c r="O12" s="626">
        <f>L12-H12</f>
        <v>-261665807.81</v>
      </c>
      <c r="P12" s="627"/>
      <c r="S12" s="6"/>
      <c r="T12" s="6"/>
    </row>
    <row r="13" spans="1:20" ht="6" customHeight="1" x14ac:dyDescent="0.25">
      <c r="B13" s="398"/>
      <c r="C13" s="408"/>
      <c r="D13" s="408"/>
      <c r="E13" s="408"/>
      <c r="F13" s="409"/>
      <c r="G13" s="408"/>
      <c r="H13" s="414"/>
      <c r="I13" s="414"/>
      <c r="J13" s="415"/>
      <c r="K13" s="416"/>
      <c r="L13" s="410"/>
      <c r="M13" s="410"/>
      <c r="N13" s="417"/>
      <c r="O13" s="411"/>
      <c r="P13" s="412"/>
      <c r="S13" s="36"/>
      <c r="T13" s="36"/>
    </row>
    <row r="14" spans="1:20" ht="15.75" thickBot="1" x14ac:dyDescent="0.3">
      <c r="B14" s="403"/>
      <c r="C14" s="397" t="s">
        <v>45</v>
      </c>
      <c r="D14" s="397"/>
      <c r="E14" s="397"/>
      <c r="F14" s="404"/>
      <c r="G14" s="405"/>
      <c r="H14" s="630" t="s">
        <v>47</v>
      </c>
      <c r="I14" s="630"/>
      <c r="J14" s="406"/>
      <c r="K14" s="407"/>
      <c r="L14" s="631" t="s">
        <v>46</v>
      </c>
      <c r="M14" s="631"/>
      <c r="N14" s="413"/>
      <c r="O14" s="631" t="s">
        <v>44</v>
      </c>
      <c r="P14" s="632"/>
      <c r="S14" s="36"/>
      <c r="T14" s="36"/>
    </row>
    <row r="15" spans="1:20" ht="15.75" thickBot="1" x14ac:dyDescent="0.3">
      <c r="B15" s="445"/>
      <c r="C15" s="439" t="s">
        <v>121</v>
      </c>
      <c r="D15" s="443"/>
      <c r="E15" s="443"/>
      <c r="F15" s="444"/>
      <c r="G15" s="5"/>
      <c r="H15" s="634">
        <v>67638561.140000001</v>
      </c>
      <c r="I15" s="634"/>
      <c r="J15" s="385"/>
      <c r="K15" s="36"/>
      <c r="L15" s="634">
        <v>1994160.55</v>
      </c>
      <c r="M15" s="634"/>
      <c r="N15" s="20"/>
      <c r="O15" s="635">
        <f>L15-H15</f>
        <v>-65644400.590000004</v>
      </c>
      <c r="P15" s="636"/>
      <c r="S15" s="36"/>
      <c r="T15" s="36"/>
    </row>
    <row r="16" spans="1:20" ht="15.75" thickBot="1" x14ac:dyDescent="0.3">
      <c r="B16" s="446"/>
      <c r="C16" s="442" t="s">
        <v>122</v>
      </c>
      <c r="D16" s="440"/>
      <c r="E16" s="440"/>
      <c r="F16" s="441"/>
      <c r="G16" s="389"/>
      <c r="H16" s="620">
        <v>68174852.670000002</v>
      </c>
      <c r="I16" s="620"/>
      <c r="J16" s="388"/>
      <c r="K16" s="394"/>
      <c r="L16" s="620">
        <v>2215105.9400000004</v>
      </c>
      <c r="M16" s="620"/>
      <c r="N16" s="387"/>
      <c r="O16" s="637">
        <f>L16-H16</f>
        <v>-65959746.730000004</v>
      </c>
      <c r="P16" s="622"/>
      <c r="S16" s="36"/>
      <c r="T16" s="36"/>
    </row>
    <row r="17" spans="2:20" ht="15.75" thickBot="1" x14ac:dyDescent="0.3">
      <c r="B17" s="445"/>
      <c r="C17" s="439" t="s">
        <v>125</v>
      </c>
      <c r="D17" s="443"/>
      <c r="E17" s="443"/>
      <c r="F17" s="444"/>
      <c r="G17" s="5"/>
      <c r="H17" s="634">
        <v>66974215.379999995</v>
      </c>
      <c r="I17" s="634"/>
      <c r="J17" s="385"/>
      <c r="K17" s="36"/>
      <c r="L17" s="634">
        <v>2472709.6400000006</v>
      </c>
      <c r="M17" s="634"/>
      <c r="N17" s="20"/>
      <c r="O17" s="635">
        <f>L17-H17</f>
        <v>-64501505.739999995</v>
      </c>
      <c r="P17" s="636"/>
      <c r="S17" s="252"/>
      <c r="T17" s="252"/>
    </row>
    <row r="18" spans="2:20" ht="15.75" thickBot="1" x14ac:dyDescent="0.3">
      <c r="B18" s="446"/>
      <c r="C18" s="442" t="s">
        <v>128</v>
      </c>
      <c r="D18" s="440"/>
      <c r="E18" s="440"/>
      <c r="F18" s="441"/>
      <c r="G18" s="389"/>
      <c r="H18" s="620">
        <v>75367863.969999984</v>
      </c>
      <c r="I18" s="620"/>
      <c r="J18" s="388"/>
      <c r="K18" s="394"/>
      <c r="L18" s="620">
        <v>2675231.7199999997</v>
      </c>
      <c r="M18" s="620"/>
      <c r="N18" s="387"/>
      <c r="O18" s="637">
        <f>L18-H18</f>
        <v>-72692632.249999985</v>
      </c>
      <c r="P18" s="622"/>
      <c r="S18" s="7"/>
      <c r="T18" s="8"/>
    </row>
    <row r="19" spans="2:20" ht="15.75" thickBot="1" x14ac:dyDescent="0.3">
      <c r="B19" s="380"/>
      <c r="C19" s="381" t="s">
        <v>120</v>
      </c>
      <c r="D19" s="381"/>
      <c r="E19" s="381"/>
      <c r="F19" s="390"/>
      <c r="G19" s="381"/>
      <c r="H19" s="623">
        <f>SUM(H15:I18)</f>
        <v>278155493.15999997</v>
      </c>
      <c r="I19" s="623"/>
      <c r="J19" s="391"/>
      <c r="K19" s="624">
        <f>SUM(K15:M18)</f>
        <v>9357207.8500000015</v>
      </c>
      <c r="L19" s="625"/>
      <c r="M19" s="625"/>
      <c r="N19" s="390"/>
      <c r="O19" s="626">
        <f>SUM(O15:P18)</f>
        <v>-268798285.31</v>
      </c>
      <c r="P19" s="638"/>
      <c r="S19" s="6"/>
      <c r="T19" s="6"/>
    </row>
    <row r="20" spans="2:20" ht="6" customHeight="1" x14ac:dyDescent="0.25">
      <c r="B20" s="398"/>
      <c r="C20" s="408"/>
      <c r="D20" s="408"/>
      <c r="E20" s="408"/>
      <c r="F20" s="417"/>
      <c r="G20" s="408"/>
      <c r="H20" s="414"/>
      <c r="I20" s="414"/>
      <c r="J20" s="415"/>
      <c r="K20" s="416"/>
      <c r="L20" s="410"/>
      <c r="M20" s="410"/>
      <c r="N20" s="417"/>
      <c r="O20" s="411"/>
      <c r="P20" s="412"/>
      <c r="S20" s="36"/>
      <c r="T20" s="36"/>
    </row>
    <row r="21" spans="2:20" ht="15.75" thickBot="1" x14ac:dyDescent="0.3">
      <c r="B21" s="403"/>
      <c r="C21" s="397" t="s">
        <v>45</v>
      </c>
      <c r="D21" s="397"/>
      <c r="E21" s="397"/>
      <c r="F21" s="404"/>
      <c r="G21" s="405"/>
      <c r="H21" s="630" t="s">
        <v>47</v>
      </c>
      <c r="I21" s="630"/>
      <c r="J21" s="406"/>
      <c r="K21" s="407"/>
      <c r="L21" s="631" t="s">
        <v>46</v>
      </c>
      <c r="M21" s="631"/>
      <c r="N21" s="413"/>
      <c r="O21" s="631" t="s">
        <v>44</v>
      </c>
      <c r="P21" s="632"/>
      <c r="S21" s="36"/>
      <c r="T21" s="36"/>
    </row>
    <row r="22" spans="2:20" ht="15.75" thickBot="1" x14ac:dyDescent="0.3">
      <c r="B22" s="446"/>
      <c r="C22" s="442" t="s">
        <v>131</v>
      </c>
      <c r="D22" s="440"/>
      <c r="E22" s="440"/>
      <c r="F22" s="441"/>
      <c r="G22" s="389"/>
      <c r="H22" s="620">
        <v>68950386.850000009</v>
      </c>
      <c r="I22" s="620"/>
      <c r="J22" s="388"/>
      <c r="K22" s="394"/>
      <c r="L22" s="633">
        <v>2335170.5299999993</v>
      </c>
      <c r="M22" s="633"/>
      <c r="N22" s="387"/>
      <c r="O22" s="621">
        <f>L22-H22</f>
        <v>-66615216.320000008</v>
      </c>
      <c r="P22" s="622"/>
      <c r="S22" s="36"/>
      <c r="T22" s="36"/>
    </row>
    <row r="23" spans="2:20" ht="15.75" thickBot="1" x14ac:dyDescent="0.3">
      <c r="B23" s="446"/>
      <c r="C23" s="442" t="s">
        <v>133</v>
      </c>
      <c r="D23" s="440"/>
      <c r="E23" s="440"/>
      <c r="F23" s="441"/>
      <c r="G23" s="389"/>
      <c r="H23" s="620">
        <v>75828211.109999985</v>
      </c>
      <c r="I23" s="620"/>
      <c r="J23" s="388"/>
      <c r="K23" s="394"/>
      <c r="L23" s="620">
        <v>2381724.85</v>
      </c>
      <c r="M23" s="620"/>
      <c r="N23" s="387"/>
      <c r="O23" s="621">
        <f>L23-H23</f>
        <v>-73446486.25999999</v>
      </c>
      <c r="P23" s="622"/>
      <c r="S23" s="36"/>
      <c r="T23" s="36"/>
    </row>
    <row r="24" spans="2:20" ht="15.75" thickBot="1" x14ac:dyDescent="0.3">
      <c r="B24" s="446"/>
      <c r="C24" s="442" t="s">
        <v>135</v>
      </c>
      <c r="D24" s="440"/>
      <c r="E24" s="440"/>
      <c r="F24" s="441"/>
      <c r="G24" s="389"/>
      <c r="H24" s="620">
        <v>75896333.560000002</v>
      </c>
      <c r="I24" s="620"/>
      <c r="J24" s="388"/>
      <c r="K24" s="394"/>
      <c r="L24" s="620">
        <v>2605187.0499999998</v>
      </c>
      <c r="M24" s="620"/>
      <c r="N24" s="387"/>
      <c r="O24" s="621">
        <f>L24-H24</f>
        <v>-73291146.510000005</v>
      </c>
      <c r="P24" s="622"/>
      <c r="S24" s="252"/>
      <c r="T24" s="252"/>
    </row>
    <row r="25" spans="2:20" ht="15.75" thickBot="1" x14ac:dyDescent="0.3">
      <c r="B25" s="445"/>
      <c r="C25" s="439" t="s">
        <v>139</v>
      </c>
      <c r="D25" s="443"/>
      <c r="E25" s="443"/>
      <c r="F25" s="444"/>
      <c r="G25" s="5"/>
      <c r="H25" s="634">
        <v>82206782.939999998</v>
      </c>
      <c r="I25" s="634"/>
      <c r="J25" s="385"/>
      <c r="K25" s="36"/>
      <c r="L25" s="634">
        <v>2650456.56</v>
      </c>
      <c r="M25" s="634"/>
      <c r="N25" s="20"/>
      <c r="O25" s="635">
        <f>L25-H25</f>
        <v>-79556326.379999995</v>
      </c>
      <c r="P25" s="636"/>
      <c r="S25" s="7"/>
      <c r="T25" s="8"/>
    </row>
    <row r="26" spans="2:20" ht="15.75" thickBot="1" x14ac:dyDescent="0.3">
      <c r="B26" s="380"/>
      <c r="C26" s="381" t="s">
        <v>129</v>
      </c>
      <c r="D26" s="381"/>
      <c r="E26" s="381"/>
      <c r="F26" s="390"/>
      <c r="G26" s="381"/>
      <c r="H26" s="623">
        <f>SUM(H22:I25)</f>
        <v>302881714.45999998</v>
      </c>
      <c r="I26" s="623"/>
      <c r="J26" s="391"/>
      <c r="K26" s="624">
        <f>SUM(K22:M25)</f>
        <v>9972538.9899999984</v>
      </c>
      <c r="L26" s="625"/>
      <c r="M26" s="625"/>
      <c r="N26" s="393"/>
      <c r="O26" s="626">
        <f>SUM(O22:P25)</f>
        <v>-292909175.46999997</v>
      </c>
      <c r="P26" s="627"/>
      <c r="S26" s="6"/>
      <c r="T26" s="6"/>
    </row>
    <row r="27" spans="2:20" ht="6" customHeight="1" x14ac:dyDescent="0.25">
      <c r="B27" s="398"/>
      <c r="C27" s="408"/>
      <c r="D27" s="408"/>
      <c r="E27" s="408"/>
      <c r="F27" s="417"/>
      <c r="G27" s="408"/>
      <c r="H27" s="414"/>
      <c r="I27" s="414"/>
      <c r="J27" s="415"/>
      <c r="K27" s="416"/>
      <c r="L27" s="410"/>
      <c r="M27" s="410"/>
      <c r="N27" s="417"/>
      <c r="O27" s="411"/>
      <c r="P27" s="418"/>
      <c r="S27" s="36"/>
      <c r="T27" s="36"/>
    </row>
    <row r="28" spans="2:20" ht="15.75" thickBot="1" x14ac:dyDescent="0.3">
      <c r="B28" s="403"/>
      <c r="C28" s="397" t="s">
        <v>45</v>
      </c>
      <c r="D28" s="397"/>
      <c r="E28" s="397"/>
      <c r="F28" s="404"/>
      <c r="G28" s="405"/>
      <c r="H28" s="630" t="s">
        <v>47</v>
      </c>
      <c r="I28" s="630"/>
      <c r="J28" s="406"/>
      <c r="K28" s="397"/>
      <c r="L28" s="631" t="s">
        <v>46</v>
      </c>
      <c r="M28" s="631"/>
      <c r="N28" s="413"/>
      <c r="O28" s="631" t="s">
        <v>44</v>
      </c>
      <c r="P28" s="632"/>
      <c r="S28" s="36"/>
      <c r="T28" s="36"/>
    </row>
    <row r="29" spans="2:20" ht="15.75" thickBot="1" x14ac:dyDescent="0.3">
      <c r="B29" s="446"/>
      <c r="C29" s="442" t="s">
        <v>141</v>
      </c>
      <c r="D29" s="440"/>
      <c r="E29" s="440"/>
      <c r="F29" s="441"/>
      <c r="G29" s="389"/>
      <c r="H29" s="620">
        <v>75586096.519999996</v>
      </c>
      <c r="I29" s="620"/>
      <c r="J29" s="388"/>
      <c r="K29" s="394"/>
      <c r="L29" s="633">
        <v>2402227.5699999998</v>
      </c>
      <c r="M29" s="633"/>
      <c r="N29" s="387"/>
      <c r="O29" s="621">
        <f>L29-H29</f>
        <v>-73183868.950000003</v>
      </c>
      <c r="P29" s="622"/>
      <c r="S29" s="36"/>
      <c r="T29" s="36"/>
    </row>
    <row r="30" spans="2:20" ht="15.75" thickBot="1" x14ac:dyDescent="0.3">
      <c r="B30" s="446"/>
      <c r="C30" s="442" t="s">
        <v>144</v>
      </c>
      <c r="D30" s="440"/>
      <c r="E30" s="440"/>
      <c r="F30" s="441"/>
      <c r="G30" s="389"/>
      <c r="H30" s="620">
        <v>77411717.409999996</v>
      </c>
      <c r="I30" s="620"/>
      <c r="J30" s="388"/>
      <c r="K30" s="394"/>
      <c r="L30" s="620">
        <v>2393374.29</v>
      </c>
      <c r="M30" s="620"/>
      <c r="N30" s="387"/>
      <c r="O30" s="621">
        <f>L30-H30</f>
        <v>-75018343.11999999</v>
      </c>
      <c r="P30" s="622"/>
      <c r="S30" s="36"/>
      <c r="T30" s="36"/>
    </row>
    <row r="31" spans="2:20" ht="15.75" thickBot="1" x14ac:dyDescent="0.3">
      <c r="B31" s="446"/>
      <c r="C31" s="442" t="s">
        <v>146</v>
      </c>
      <c r="D31" s="440"/>
      <c r="E31" s="440"/>
      <c r="F31" s="441"/>
      <c r="G31" s="389"/>
      <c r="H31" s="620">
        <v>75284034.409999996</v>
      </c>
      <c r="I31" s="620"/>
      <c r="J31" s="388"/>
      <c r="K31" s="394"/>
      <c r="L31" s="620">
        <v>2654797.54</v>
      </c>
      <c r="M31" s="620"/>
      <c r="N31" s="387"/>
      <c r="O31" s="621">
        <f>L31-H31</f>
        <v>-72629236.86999999</v>
      </c>
      <c r="P31" s="622"/>
      <c r="S31" s="252"/>
      <c r="T31" s="252"/>
    </row>
    <row r="32" spans="2:20" ht="15.75" thickBot="1" x14ac:dyDescent="0.3">
      <c r="B32" s="445"/>
      <c r="C32" s="439" t="s">
        <v>149</v>
      </c>
      <c r="D32" s="443"/>
      <c r="E32" s="443"/>
      <c r="F32" s="444"/>
      <c r="G32" s="5"/>
      <c r="H32" s="634">
        <v>82079147.370000005</v>
      </c>
      <c r="I32" s="634"/>
      <c r="J32" s="385"/>
      <c r="K32" s="36"/>
      <c r="L32" s="634">
        <v>2473121.02</v>
      </c>
      <c r="M32" s="634"/>
      <c r="N32" s="20"/>
      <c r="O32" s="635">
        <f>L32-H32</f>
        <v>-79606026.350000009</v>
      </c>
      <c r="P32" s="636"/>
      <c r="S32" s="7"/>
      <c r="T32" s="8"/>
    </row>
    <row r="33" spans="2:20" ht="15.75" thickBot="1" x14ac:dyDescent="0.3">
      <c r="B33" s="380"/>
      <c r="C33" s="381" t="s">
        <v>142</v>
      </c>
      <c r="D33" s="381"/>
      <c r="E33" s="381"/>
      <c r="F33" s="390"/>
      <c r="G33" s="381"/>
      <c r="H33" s="623">
        <f>SUM(H29:I32)</f>
        <v>310360995.71000004</v>
      </c>
      <c r="I33" s="623"/>
      <c r="J33" s="391"/>
      <c r="K33" s="624">
        <f>SUM(K29:M32)</f>
        <v>9923520.4199999999</v>
      </c>
      <c r="L33" s="625"/>
      <c r="M33" s="625"/>
      <c r="N33" s="393"/>
      <c r="O33" s="626">
        <f>SUM(O29:P32)</f>
        <v>-300437475.29000002</v>
      </c>
      <c r="P33" s="627"/>
      <c r="S33" s="6"/>
      <c r="T33" s="6"/>
    </row>
    <row r="34" spans="2:20" ht="6" customHeight="1" x14ac:dyDescent="0.25">
      <c r="B34" s="398"/>
      <c r="C34" s="408"/>
      <c r="D34" s="408"/>
      <c r="E34" s="408"/>
      <c r="F34" s="417"/>
      <c r="G34" s="408"/>
      <c r="H34" s="414"/>
      <c r="I34" s="414"/>
      <c r="J34" s="415"/>
      <c r="K34" s="416"/>
      <c r="L34" s="410"/>
      <c r="M34" s="410"/>
      <c r="N34" s="417"/>
      <c r="O34" s="411"/>
      <c r="P34" s="418"/>
      <c r="S34" s="6"/>
      <c r="T34" s="6"/>
    </row>
    <row r="35" spans="2:20" ht="15.75" thickBot="1" x14ac:dyDescent="0.3">
      <c r="B35" s="403"/>
      <c r="C35" s="397" t="s">
        <v>45</v>
      </c>
      <c r="D35" s="397"/>
      <c r="E35" s="397"/>
      <c r="F35" s="404"/>
      <c r="G35" s="405"/>
      <c r="H35" s="630" t="s">
        <v>47</v>
      </c>
      <c r="I35" s="630"/>
      <c r="J35" s="406"/>
      <c r="K35" s="397"/>
      <c r="L35" s="631" t="s">
        <v>46</v>
      </c>
      <c r="M35" s="631"/>
      <c r="N35" s="413"/>
      <c r="O35" s="631" t="s">
        <v>44</v>
      </c>
      <c r="P35" s="632"/>
      <c r="S35" s="6"/>
      <c r="T35" s="6"/>
    </row>
    <row r="36" spans="2:20" ht="15.75" thickBot="1" x14ac:dyDescent="0.3">
      <c r="B36" s="446"/>
      <c r="C36" s="442" t="s">
        <v>153</v>
      </c>
      <c r="D36" s="440"/>
      <c r="E36" s="440"/>
      <c r="F36" s="441"/>
      <c r="G36" s="389"/>
      <c r="H36" s="620">
        <v>78090402.140000001</v>
      </c>
      <c r="I36" s="620"/>
      <c r="J36" s="388"/>
      <c r="K36" s="394"/>
      <c r="L36" s="633">
        <v>2419087.37</v>
      </c>
      <c r="M36" s="633"/>
      <c r="N36" s="387"/>
      <c r="O36" s="621">
        <f>L36-H36</f>
        <v>-75671314.769999996</v>
      </c>
      <c r="P36" s="622"/>
      <c r="S36" s="6"/>
      <c r="T36" s="6"/>
    </row>
    <row r="37" spans="2:20" ht="15.75" thickBot="1" x14ac:dyDescent="0.3">
      <c r="B37" s="446"/>
      <c r="C37" s="442" t="s">
        <v>202</v>
      </c>
      <c r="D37" s="440"/>
      <c r="E37" s="440"/>
      <c r="F37" s="441"/>
      <c r="G37" s="389"/>
      <c r="H37" s="620">
        <v>79664627.150000006</v>
      </c>
      <c r="I37" s="620"/>
      <c r="J37" s="388"/>
      <c r="K37" s="394"/>
      <c r="L37" s="620">
        <v>2456751.4500000002</v>
      </c>
      <c r="M37" s="620"/>
      <c r="N37" s="387"/>
      <c r="O37" s="621">
        <f>L37-H37</f>
        <v>-77207875.700000003</v>
      </c>
      <c r="P37" s="622"/>
      <c r="S37" s="6"/>
      <c r="T37" s="6"/>
    </row>
    <row r="38" spans="2:20" ht="15.75" thickBot="1" x14ac:dyDescent="0.3">
      <c r="B38" s="446"/>
      <c r="C38" s="442" t="s">
        <v>203</v>
      </c>
      <c r="D38" s="440"/>
      <c r="E38" s="440"/>
      <c r="F38" s="441"/>
      <c r="G38" s="389"/>
      <c r="H38" s="620">
        <v>76114762.189999998</v>
      </c>
      <c r="I38" s="620"/>
      <c r="J38" s="388"/>
      <c r="K38" s="394"/>
      <c r="L38" s="620">
        <v>2494321.06</v>
      </c>
      <c r="M38" s="620"/>
      <c r="N38" s="387"/>
      <c r="O38" s="621">
        <f>L38-H38</f>
        <v>-73620441.129999995</v>
      </c>
      <c r="P38" s="622"/>
      <c r="S38" s="6"/>
      <c r="T38" s="6"/>
    </row>
    <row r="39" spans="2:20" ht="15.75" thickBot="1" x14ac:dyDescent="0.3">
      <c r="B39" s="445"/>
      <c r="C39" s="439" t="s">
        <v>204</v>
      </c>
      <c r="D39" s="443"/>
      <c r="E39" s="443"/>
      <c r="F39" s="444"/>
      <c r="G39" s="5"/>
      <c r="H39" s="634">
        <v>84389299</v>
      </c>
      <c r="I39" s="634"/>
      <c r="J39" s="385"/>
      <c r="K39" s="36"/>
      <c r="L39" s="634">
        <v>2392508.84</v>
      </c>
      <c r="M39" s="634"/>
      <c r="N39" s="20"/>
      <c r="O39" s="635">
        <f>L39-H39</f>
        <v>-81996790.159999996</v>
      </c>
      <c r="P39" s="636"/>
      <c r="S39" s="6"/>
      <c r="T39" s="6"/>
    </row>
    <row r="40" spans="2:20" ht="15.75" thickBot="1" x14ac:dyDescent="0.3">
      <c r="B40" s="380"/>
      <c r="C40" s="381" t="s">
        <v>152</v>
      </c>
      <c r="D40" s="381"/>
      <c r="E40" s="381"/>
      <c r="F40" s="390"/>
      <c r="G40" s="381"/>
      <c r="H40" s="623">
        <f>SUM(H36:I39)</f>
        <v>318259090.48000002</v>
      </c>
      <c r="I40" s="623"/>
      <c r="J40" s="391"/>
      <c r="K40" s="624">
        <f>SUM(K36:M39)</f>
        <v>9762668.7200000007</v>
      </c>
      <c r="L40" s="625"/>
      <c r="M40" s="625"/>
      <c r="N40" s="393"/>
      <c r="O40" s="626">
        <f>SUM(O36:P39)</f>
        <v>-308496421.75999999</v>
      </c>
      <c r="P40" s="627"/>
      <c r="S40" s="6"/>
      <c r="T40" s="6"/>
    </row>
    <row r="41" spans="2:20" ht="6" customHeight="1" x14ac:dyDescent="0.25">
      <c r="B41" s="398"/>
      <c r="C41" s="408"/>
      <c r="D41" s="408"/>
      <c r="E41" s="408"/>
      <c r="F41" s="417"/>
      <c r="G41" s="408"/>
      <c r="H41" s="414"/>
      <c r="I41" s="414"/>
      <c r="J41" s="415"/>
      <c r="K41" s="416"/>
      <c r="L41" s="410"/>
      <c r="M41" s="410"/>
      <c r="N41" s="419"/>
      <c r="O41" s="411"/>
      <c r="P41" s="412"/>
      <c r="S41" s="36"/>
      <c r="T41" s="36"/>
    </row>
    <row r="42" spans="2:20" ht="15.75" thickBot="1" x14ac:dyDescent="0.3">
      <c r="B42" s="403"/>
      <c r="C42" s="397" t="s">
        <v>45</v>
      </c>
      <c r="D42" s="397"/>
      <c r="E42" s="397"/>
      <c r="F42" s="404"/>
      <c r="G42" s="405"/>
      <c r="H42" s="630" t="s">
        <v>47</v>
      </c>
      <c r="I42" s="630"/>
      <c r="J42" s="406"/>
      <c r="K42" s="397"/>
      <c r="L42" s="631" t="s">
        <v>46</v>
      </c>
      <c r="M42" s="631"/>
      <c r="N42" s="413"/>
      <c r="O42" s="631" t="s">
        <v>44</v>
      </c>
      <c r="P42" s="632"/>
      <c r="S42" s="36"/>
      <c r="T42" s="36"/>
    </row>
    <row r="43" spans="2:20" ht="15.75" thickBot="1" x14ac:dyDescent="0.3">
      <c r="B43" s="446"/>
      <c r="C43" s="442" t="s">
        <v>205</v>
      </c>
      <c r="D43" s="440"/>
      <c r="E43" s="440"/>
      <c r="F43" s="441"/>
      <c r="G43" s="389"/>
      <c r="H43" s="620">
        <v>74989335.340000004</v>
      </c>
      <c r="I43" s="620"/>
      <c r="J43" s="388"/>
      <c r="K43" s="394"/>
      <c r="L43" s="633">
        <v>1954712.31</v>
      </c>
      <c r="M43" s="633"/>
      <c r="N43" s="387"/>
      <c r="O43" s="621">
        <f>L43-H43</f>
        <v>-73034623.030000001</v>
      </c>
      <c r="P43" s="622"/>
      <c r="S43" s="36"/>
      <c r="T43" s="36"/>
    </row>
    <row r="44" spans="2:20" ht="15.75" thickBot="1" x14ac:dyDescent="0.3">
      <c r="B44" s="446"/>
      <c r="C44" s="442" t="s">
        <v>206</v>
      </c>
      <c r="D44" s="440"/>
      <c r="E44" s="440"/>
      <c r="F44" s="441"/>
      <c r="G44" s="389"/>
      <c r="H44" s="620">
        <v>83379898.819999993</v>
      </c>
      <c r="I44" s="620"/>
      <c r="J44" s="388"/>
      <c r="K44" s="394"/>
      <c r="L44" s="620">
        <v>2371960.79</v>
      </c>
      <c r="M44" s="620"/>
      <c r="N44" s="387"/>
      <c r="O44" s="621">
        <f>L44-H44</f>
        <v>-81007938.029999986</v>
      </c>
      <c r="P44" s="622"/>
      <c r="S44" s="36"/>
      <c r="T44" s="36"/>
    </row>
    <row r="45" spans="2:20" ht="15.75" thickBot="1" x14ac:dyDescent="0.3">
      <c r="B45" s="446"/>
      <c r="C45" s="442" t="s">
        <v>216</v>
      </c>
      <c r="D45" s="440"/>
      <c r="E45" s="440"/>
      <c r="F45" s="441"/>
      <c r="G45" s="389"/>
      <c r="H45" s="620">
        <v>79613835.719999999</v>
      </c>
      <c r="I45" s="620"/>
      <c r="J45" s="388"/>
      <c r="K45" s="394"/>
      <c r="L45" s="620">
        <v>2385893.4300000002</v>
      </c>
      <c r="M45" s="620"/>
      <c r="N45" s="387"/>
      <c r="O45" s="621">
        <f>L45-H45</f>
        <v>-77227942.289999992</v>
      </c>
      <c r="P45" s="622"/>
      <c r="S45" s="252"/>
      <c r="T45" s="252"/>
    </row>
    <row r="46" spans="2:20" ht="15.75" thickBot="1" x14ac:dyDescent="0.3">
      <c r="B46" s="446"/>
      <c r="C46" s="442" t="s">
        <v>217</v>
      </c>
      <c r="D46" s="440"/>
      <c r="E46" s="440"/>
      <c r="F46" s="441"/>
      <c r="G46" s="389"/>
      <c r="H46" s="620">
        <v>85922556.060000002</v>
      </c>
      <c r="I46" s="620"/>
      <c r="J46" s="388"/>
      <c r="K46" s="394"/>
      <c r="L46" s="620">
        <v>2312842.7799999998</v>
      </c>
      <c r="M46" s="620"/>
      <c r="N46" s="387"/>
      <c r="O46" s="621">
        <f>L46-H46</f>
        <v>-83609713.280000001</v>
      </c>
      <c r="P46" s="622"/>
    </row>
    <row r="47" spans="2:20" ht="15.75" thickBot="1" x14ac:dyDescent="0.3">
      <c r="B47" s="380"/>
      <c r="C47" s="381" t="s">
        <v>235</v>
      </c>
      <c r="D47" s="381"/>
      <c r="E47" s="381"/>
      <c r="F47" s="390"/>
      <c r="G47" s="381"/>
      <c r="H47" s="623">
        <f>SUM(H43:I46)</f>
        <v>323905625.94</v>
      </c>
      <c r="I47" s="623"/>
      <c r="J47" s="391"/>
      <c r="K47" s="624">
        <f>SUM(K43:M46)</f>
        <v>9025409.3099999987</v>
      </c>
      <c r="L47" s="625"/>
      <c r="M47" s="625"/>
      <c r="N47" s="393"/>
      <c r="O47" s="626">
        <f>SUM(O43:P46)</f>
        <v>-314880216.63</v>
      </c>
      <c r="P47" s="627"/>
    </row>
    <row r="48" spans="2:20" hidden="1" x14ac:dyDescent="0.25">
      <c r="B48" s="18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20"/>
    </row>
    <row r="49" spans="1:16" ht="6" customHeight="1" x14ac:dyDescent="0.25">
      <c r="B49" s="18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20"/>
    </row>
    <row r="50" spans="1:16" ht="12.75" customHeight="1" x14ac:dyDescent="0.25">
      <c r="B50" s="18"/>
      <c r="C50" s="16" t="s">
        <v>38</v>
      </c>
      <c r="D50" s="16"/>
      <c r="E50" s="16"/>
      <c r="F50" s="4"/>
      <c r="G50" s="4"/>
      <c r="H50" s="3"/>
      <c r="I50" s="3"/>
      <c r="J50" s="3"/>
      <c r="K50" s="3"/>
      <c r="L50" s="3"/>
      <c r="M50" s="3"/>
      <c r="N50" s="3"/>
      <c r="O50" s="3"/>
      <c r="P50" s="19"/>
    </row>
    <row r="51" spans="1:16" ht="12.75" customHeight="1" x14ac:dyDescent="0.25">
      <c r="B51" s="18"/>
      <c r="C51" s="16" t="s">
        <v>39</v>
      </c>
      <c r="D51" s="16"/>
      <c r="E51" s="16"/>
      <c r="F51" s="4"/>
      <c r="G51" s="4"/>
      <c r="H51" s="3"/>
      <c r="I51" s="3"/>
      <c r="J51" s="3"/>
      <c r="K51" s="3"/>
      <c r="L51" s="3"/>
      <c r="M51" s="3"/>
      <c r="N51" s="3"/>
      <c r="O51" s="3"/>
      <c r="P51" s="19"/>
    </row>
    <row r="52" spans="1:16" ht="12.75" customHeight="1" x14ac:dyDescent="0.25">
      <c r="B52" s="18"/>
      <c r="C52" s="366" t="s">
        <v>251</v>
      </c>
      <c r="D52" s="16"/>
      <c r="E52" s="16"/>
      <c r="F52" s="4"/>
      <c r="G52" s="4"/>
      <c r="H52" s="3"/>
      <c r="I52" s="3"/>
      <c r="J52" s="3"/>
      <c r="K52" s="3"/>
      <c r="L52" s="3"/>
      <c r="M52" s="3"/>
      <c r="N52" s="3"/>
      <c r="O52" s="3"/>
      <c r="P52" s="19"/>
    </row>
    <row r="53" spans="1:16" ht="6" customHeight="1" thickBot="1" x14ac:dyDescent="0.3">
      <c r="B53" s="33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5"/>
    </row>
    <row r="55" spans="1:16" ht="15.75" thickBot="1" x14ac:dyDescent="0.3"/>
    <row r="56" spans="1:16" ht="15.75" customHeight="1" x14ac:dyDescent="0.25">
      <c r="B56" s="611" t="s">
        <v>238</v>
      </c>
      <c r="C56" s="612"/>
      <c r="D56" s="612"/>
      <c r="E56" s="612"/>
      <c r="F56" s="612"/>
      <c r="G56" s="612"/>
      <c r="H56" s="612"/>
      <c r="I56" s="612"/>
      <c r="J56" s="612"/>
      <c r="K56" s="612"/>
      <c r="L56" s="612"/>
      <c r="M56" s="612"/>
      <c r="N56" s="612"/>
      <c r="O56" s="612"/>
      <c r="P56" s="613"/>
    </row>
    <row r="57" spans="1:16" ht="15.75" customHeight="1" x14ac:dyDescent="0.25">
      <c r="B57" s="614"/>
      <c r="C57" s="615"/>
      <c r="D57" s="615"/>
      <c r="E57" s="615"/>
      <c r="F57" s="615"/>
      <c r="G57" s="615"/>
      <c r="H57" s="615"/>
      <c r="I57" s="615"/>
      <c r="J57" s="615"/>
      <c r="K57" s="615"/>
      <c r="L57" s="615"/>
      <c r="M57" s="615"/>
      <c r="N57" s="615"/>
      <c r="O57" s="615"/>
      <c r="P57" s="616"/>
    </row>
    <row r="58" spans="1:16" x14ac:dyDescent="0.25">
      <c r="B58" s="614"/>
      <c r="C58" s="615"/>
      <c r="D58" s="615"/>
      <c r="E58" s="615"/>
      <c r="F58" s="615"/>
      <c r="G58" s="615"/>
      <c r="H58" s="615"/>
      <c r="I58" s="615"/>
      <c r="J58" s="615"/>
      <c r="K58" s="615"/>
      <c r="L58" s="615"/>
      <c r="M58" s="615"/>
      <c r="N58" s="615"/>
      <c r="O58" s="615"/>
      <c r="P58" s="616"/>
    </row>
    <row r="59" spans="1:16" x14ac:dyDescent="0.25">
      <c r="B59" s="614"/>
      <c r="C59" s="615"/>
      <c r="D59" s="615"/>
      <c r="E59" s="615"/>
      <c r="F59" s="615"/>
      <c r="G59" s="615"/>
      <c r="H59" s="615"/>
      <c r="I59" s="615"/>
      <c r="J59" s="615"/>
      <c r="K59" s="615"/>
      <c r="L59" s="615"/>
      <c r="M59" s="615"/>
      <c r="N59" s="615"/>
      <c r="O59" s="615"/>
      <c r="P59" s="616"/>
    </row>
    <row r="60" spans="1:16" ht="15.75" customHeight="1" thickBot="1" x14ac:dyDescent="0.3">
      <c r="A60" s="1" t="s">
        <v>223</v>
      </c>
      <c r="B60" s="617"/>
      <c r="C60" s="618"/>
      <c r="D60" s="618"/>
      <c r="E60" s="618"/>
      <c r="F60" s="618"/>
      <c r="G60" s="618"/>
      <c r="H60" s="618"/>
      <c r="I60" s="618"/>
      <c r="J60" s="618"/>
      <c r="K60" s="618"/>
      <c r="L60" s="618"/>
      <c r="M60" s="618"/>
      <c r="N60" s="618"/>
      <c r="O60" s="618"/>
      <c r="P60" s="619"/>
    </row>
    <row r="61" spans="1:16" x14ac:dyDescent="0.25">
      <c r="B61" s="18"/>
      <c r="P61" s="21"/>
    </row>
    <row r="62" spans="1:16" ht="15.75" thickBot="1" x14ac:dyDescent="0.3">
      <c r="B62" s="18"/>
      <c r="C62" s="6" t="s">
        <v>75</v>
      </c>
      <c r="D62" s="6"/>
      <c r="P62" s="21"/>
    </row>
    <row r="63" spans="1:16" ht="16.5" thickTop="1" thickBot="1" x14ac:dyDescent="0.3">
      <c r="B63" s="372"/>
      <c r="C63" s="377" t="s">
        <v>80</v>
      </c>
      <c r="D63" s="373"/>
      <c r="E63" s="374"/>
      <c r="F63" s="374"/>
      <c r="G63" s="518"/>
      <c r="H63" s="518"/>
      <c r="I63" s="515"/>
      <c r="J63" s="515"/>
      <c r="K63" s="515"/>
      <c r="L63" s="515"/>
      <c r="M63" s="515"/>
      <c r="N63" s="515"/>
      <c r="O63" s="375"/>
      <c r="P63" s="376"/>
    </row>
    <row r="64" spans="1:16" ht="16.5" thickTop="1" thickBot="1" x14ac:dyDescent="0.3">
      <c r="B64" s="420"/>
      <c r="C64" s="639" t="s">
        <v>4</v>
      </c>
      <c r="D64" s="639"/>
      <c r="E64" s="639"/>
      <c r="F64" s="640"/>
      <c r="G64" s="519"/>
      <c r="H64" s="595" t="s">
        <v>247</v>
      </c>
      <c r="I64" s="595"/>
      <c r="J64" s="516"/>
      <c r="K64" s="517"/>
      <c r="L64" s="607" t="s">
        <v>248</v>
      </c>
      <c r="M64" s="607"/>
      <c r="N64" s="510"/>
      <c r="O64" s="603" t="s">
        <v>249</v>
      </c>
      <c r="P64" s="604"/>
    </row>
    <row r="65" spans="2:16" ht="15.75" thickBot="1" x14ac:dyDescent="0.3">
      <c r="B65" s="427"/>
      <c r="C65" s="628" t="s">
        <v>12</v>
      </c>
      <c r="D65" s="628"/>
      <c r="E65" s="628"/>
      <c r="F65" s="629"/>
      <c r="G65" s="605">
        <f>'Tri-Year Comparison'!V7</f>
        <v>22165</v>
      </c>
      <c r="H65" s="588"/>
      <c r="I65" s="588"/>
      <c r="J65" s="606"/>
      <c r="K65" s="605">
        <f>'Tri-Year Comparison'!W7</f>
        <v>23569</v>
      </c>
      <c r="L65" s="588"/>
      <c r="M65" s="588"/>
      <c r="N65" s="606"/>
      <c r="O65" s="605">
        <f>'Tri-Year Comparison'!X7</f>
        <v>24028</v>
      </c>
      <c r="P65" s="606"/>
    </row>
    <row r="66" spans="2:16" ht="15.75" thickBot="1" x14ac:dyDescent="0.3">
      <c r="B66" s="427"/>
      <c r="C66" s="628" t="s">
        <v>14</v>
      </c>
      <c r="D66" s="628"/>
      <c r="E66" s="628"/>
      <c r="F66" s="629"/>
      <c r="G66" s="605">
        <f>'Tri-Year Comparison'!V9</f>
        <v>6774</v>
      </c>
      <c r="H66" s="588"/>
      <c r="I66" s="588"/>
      <c r="J66" s="606"/>
      <c r="K66" s="605">
        <f>'Tri-Year Comparison'!W9</f>
        <v>6793</v>
      </c>
      <c r="L66" s="588"/>
      <c r="M66" s="588"/>
      <c r="N66" s="606"/>
      <c r="O66" s="588">
        <f>'Tri-Year Comparison'!X9</f>
        <v>7080</v>
      </c>
      <c r="P66" s="590"/>
    </row>
    <row r="67" spans="2:16" ht="15.75" thickBot="1" x14ac:dyDescent="0.3">
      <c r="B67" s="427"/>
      <c r="C67" s="628" t="s">
        <v>13</v>
      </c>
      <c r="D67" s="628"/>
      <c r="E67" s="628"/>
      <c r="F67" s="629"/>
      <c r="G67" s="605">
        <f>'Tri-Year Comparison'!V8</f>
        <v>2222</v>
      </c>
      <c r="H67" s="588"/>
      <c r="I67" s="588"/>
      <c r="J67" s="606"/>
      <c r="K67" s="605">
        <f>'Tri-Year Comparison'!W8</f>
        <v>2521</v>
      </c>
      <c r="L67" s="588"/>
      <c r="M67" s="588"/>
      <c r="N67" s="606"/>
      <c r="O67" s="605">
        <f>'Tri-Year Comparison'!X8</f>
        <v>2622</v>
      </c>
      <c r="P67" s="590"/>
    </row>
    <row r="68" spans="2:16" ht="15.75" thickBot="1" x14ac:dyDescent="0.3">
      <c r="B68" s="427"/>
      <c r="C68" s="628" t="s">
        <v>22</v>
      </c>
      <c r="D68" s="628"/>
      <c r="E68" s="628"/>
      <c r="F68" s="629"/>
      <c r="G68" s="605">
        <f>'Tri-Year Comparison'!V17</f>
        <v>1645</v>
      </c>
      <c r="H68" s="588"/>
      <c r="I68" s="588"/>
      <c r="J68" s="606"/>
      <c r="K68" s="605">
        <f>'Tri-Year Comparison'!W17</f>
        <v>1787</v>
      </c>
      <c r="L68" s="588"/>
      <c r="M68" s="588"/>
      <c r="N68" s="606"/>
      <c r="O68" s="588">
        <f>'Tri-Year Comparison'!X17</f>
        <v>1679</v>
      </c>
      <c r="P68" s="590"/>
    </row>
    <row r="69" spans="2:16" ht="15.75" thickBot="1" x14ac:dyDescent="0.3">
      <c r="B69" s="434"/>
      <c r="C69" s="628" t="s">
        <v>15</v>
      </c>
      <c r="D69" s="628"/>
      <c r="E69" s="628"/>
      <c r="F69" s="629"/>
      <c r="G69" s="610">
        <f>'Tri-Year Comparison'!V10</f>
        <v>878</v>
      </c>
      <c r="H69" s="589"/>
      <c r="I69" s="589"/>
      <c r="J69" s="590"/>
      <c r="K69" s="605">
        <f>'Tri-Year Comparison'!W10</f>
        <v>1059</v>
      </c>
      <c r="L69" s="588"/>
      <c r="M69" s="588"/>
      <c r="N69" s="606"/>
      <c r="O69" s="608">
        <f>'Tri-Year Comparison'!X10</f>
        <v>1307</v>
      </c>
      <c r="P69" s="609"/>
    </row>
    <row r="70" spans="2:16" x14ac:dyDescent="0.25">
      <c r="B70" s="22"/>
      <c r="C70" s="13"/>
      <c r="D70" s="13"/>
      <c r="E70" s="13"/>
      <c r="F70" s="13"/>
      <c r="G70" s="13"/>
      <c r="H70" s="570"/>
      <c r="I70" s="570"/>
      <c r="J70" s="14"/>
      <c r="K70" s="13"/>
      <c r="L70" s="591"/>
      <c r="M70" s="591"/>
      <c r="N70" s="13"/>
      <c r="O70" s="14"/>
      <c r="P70" s="23"/>
    </row>
    <row r="71" spans="2:16" ht="15.75" thickBot="1" x14ac:dyDescent="0.3">
      <c r="B71" s="18"/>
      <c r="C71" s="6" t="s">
        <v>75</v>
      </c>
      <c r="D71" s="6"/>
      <c r="P71" s="21"/>
    </row>
    <row r="72" spans="2:16" ht="16.5" thickTop="1" thickBot="1" x14ac:dyDescent="0.3">
      <c r="B72" s="372"/>
      <c r="C72" s="377" t="s">
        <v>81</v>
      </c>
      <c r="D72" s="373"/>
      <c r="E72" s="374"/>
      <c r="F72" s="374"/>
      <c r="G72" s="518"/>
      <c r="H72" s="518"/>
      <c r="I72" s="515"/>
      <c r="J72" s="515"/>
      <c r="K72" s="515"/>
      <c r="L72" s="515"/>
      <c r="M72" s="515"/>
      <c r="N72" s="515"/>
      <c r="O72" s="375"/>
      <c r="P72" s="376"/>
    </row>
    <row r="73" spans="2:16" ht="16.5" thickTop="1" thickBot="1" x14ac:dyDescent="0.3">
      <c r="B73" s="424"/>
      <c r="C73" s="423" t="s">
        <v>4</v>
      </c>
      <c r="D73" s="423"/>
      <c r="E73" s="422"/>
      <c r="F73" s="422"/>
      <c r="G73" s="519"/>
      <c r="H73" s="595" t="s">
        <v>247</v>
      </c>
      <c r="I73" s="595"/>
      <c r="J73" s="502"/>
      <c r="K73" s="517"/>
      <c r="L73" s="607" t="s">
        <v>248</v>
      </c>
      <c r="M73" s="607"/>
      <c r="N73" s="510"/>
      <c r="O73" s="603" t="s">
        <v>249</v>
      </c>
      <c r="P73" s="604"/>
    </row>
    <row r="74" spans="2:16" ht="15.75" thickBot="1" x14ac:dyDescent="0.3">
      <c r="B74" s="427"/>
      <c r="C74" s="428" t="s">
        <v>12</v>
      </c>
      <c r="D74" s="429"/>
      <c r="E74" s="429"/>
      <c r="F74" s="429"/>
      <c r="G74" s="605">
        <f>'Tri-Year Comparison'!V37</f>
        <v>120255</v>
      </c>
      <c r="H74" s="588"/>
      <c r="I74" s="588"/>
      <c r="J74" s="606"/>
      <c r="K74" s="605">
        <f>'Tri-Year Comparison'!W37</f>
        <v>115405</v>
      </c>
      <c r="L74" s="588"/>
      <c r="M74" s="588"/>
      <c r="N74" s="606"/>
      <c r="O74" s="588">
        <f>'Tri-Year Comparison'!X37</f>
        <v>107068</v>
      </c>
      <c r="P74" s="590"/>
    </row>
    <row r="75" spans="2:16" ht="15.75" thickBot="1" x14ac:dyDescent="0.3">
      <c r="B75" s="430"/>
      <c r="C75" s="428" t="s">
        <v>14</v>
      </c>
      <c r="D75" s="429"/>
      <c r="E75" s="429"/>
      <c r="F75" s="429"/>
      <c r="G75" s="605">
        <f>'Tri-Year Comparison'!V39</f>
        <v>18418</v>
      </c>
      <c r="H75" s="588"/>
      <c r="I75" s="588"/>
      <c r="J75" s="606"/>
      <c r="K75" s="605">
        <f>'Tri-Year Comparison'!W39</f>
        <v>16248</v>
      </c>
      <c r="L75" s="588"/>
      <c r="M75" s="588"/>
      <c r="N75" s="606"/>
      <c r="O75" s="588">
        <f>'Tri-Year Comparison'!X39</f>
        <v>15438</v>
      </c>
      <c r="P75" s="590"/>
    </row>
    <row r="76" spans="2:16" ht="15.75" thickBot="1" x14ac:dyDescent="0.3">
      <c r="B76" s="427"/>
      <c r="C76" s="428" t="s">
        <v>13</v>
      </c>
      <c r="D76" s="429"/>
      <c r="E76" s="429"/>
      <c r="F76" s="429"/>
      <c r="G76" s="605">
        <f>'Tri-Year Comparison'!V38</f>
        <v>13209</v>
      </c>
      <c r="H76" s="588"/>
      <c r="I76" s="588"/>
      <c r="J76" s="606"/>
      <c r="K76" s="605">
        <f>'Tri-Year Comparison'!W38</f>
        <v>12616</v>
      </c>
      <c r="L76" s="588"/>
      <c r="M76" s="588"/>
      <c r="N76" s="606"/>
      <c r="O76" s="588">
        <f>'Tri-Year Comparison'!X38</f>
        <v>12004</v>
      </c>
      <c r="P76" s="590"/>
    </row>
    <row r="77" spans="2:16" ht="15.75" thickBot="1" x14ac:dyDescent="0.3">
      <c r="B77" s="427"/>
      <c r="C77" s="428" t="s">
        <v>22</v>
      </c>
      <c r="D77" s="429"/>
      <c r="E77" s="429"/>
      <c r="F77" s="429"/>
      <c r="G77" s="605">
        <f>'Tri-Year Comparison'!V47</f>
        <v>6622</v>
      </c>
      <c r="H77" s="588"/>
      <c r="I77" s="588"/>
      <c r="J77" s="606"/>
      <c r="K77" s="605">
        <f>'Tri-Year Comparison'!W47</f>
        <v>6508</v>
      </c>
      <c r="L77" s="588"/>
      <c r="M77" s="588"/>
      <c r="N77" s="606"/>
      <c r="O77" s="588">
        <f>'Tri-Year Comparison'!X47</f>
        <v>5744</v>
      </c>
      <c r="P77" s="590"/>
    </row>
    <row r="78" spans="2:16" ht="15.75" thickBot="1" x14ac:dyDescent="0.3">
      <c r="B78" s="427"/>
      <c r="C78" s="428" t="s">
        <v>16</v>
      </c>
      <c r="D78" s="429"/>
      <c r="E78" s="429"/>
      <c r="F78" s="429"/>
      <c r="G78" s="605">
        <f>'Tri-Year Comparison'!V41</f>
        <v>6070</v>
      </c>
      <c r="H78" s="588"/>
      <c r="I78" s="588"/>
      <c r="J78" s="606"/>
      <c r="K78" s="605">
        <f>'Tri-Year Comparison'!W41</f>
        <v>5778</v>
      </c>
      <c r="L78" s="588"/>
      <c r="M78" s="588"/>
      <c r="N78" s="606"/>
      <c r="O78" s="588">
        <f>'Tri-Year Comparison'!X41</f>
        <v>6181</v>
      </c>
      <c r="P78" s="590"/>
    </row>
    <row r="79" spans="2:16" x14ac:dyDescent="0.25">
      <c r="B79" s="22"/>
      <c r="C79" s="13"/>
      <c r="D79" s="13"/>
      <c r="E79" s="13"/>
      <c r="F79" s="13"/>
      <c r="G79" s="13"/>
      <c r="H79" s="570"/>
      <c r="I79" s="570"/>
      <c r="J79" s="14"/>
      <c r="K79" s="13"/>
      <c r="L79" s="14"/>
      <c r="M79" s="14"/>
      <c r="N79" s="13"/>
      <c r="O79" s="14"/>
      <c r="P79" s="23"/>
    </row>
    <row r="80" spans="2:16" ht="15.75" thickBot="1" x14ac:dyDescent="0.3">
      <c r="B80" s="18"/>
      <c r="C80" s="6" t="s">
        <v>76</v>
      </c>
      <c r="D80" s="6"/>
      <c r="P80" s="21"/>
    </row>
    <row r="81" spans="2:16" ht="16.5" thickTop="1" thickBot="1" x14ac:dyDescent="0.3">
      <c r="B81" s="372"/>
      <c r="C81" s="600" t="s">
        <v>86</v>
      </c>
      <c r="D81" s="600"/>
      <c r="E81" s="600"/>
      <c r="F81" s="600"/>
      <c r="G81" s="601"/>
      <c r="H81" s="601"/>
      <c r="I81" s="601"/>
      <c r="J81" s="601"/>
      <c r="K81" s="601"/>
      <c r="L81" s="601"/>
      <c r="M81" s="601"/>
      <c r="N81" s="601"/>
      <c r="O81" s="600"/>
      <c r="P81" s="602"/>
    </row>
    <row r="82" spans="2:16" ht="16.5" thickTop="1" thickBot="1" x14ac:dyDescent="0.3">
      <c r="B82" s="420"/>
      <c r="C82" s="421" t="s">
        <v>4</v>
      </c>
      <c r="D82" s="421"/>
      <c r="E82" s="400"/>
      <c r="F82" s="400"/>
      <c r="G82" s="519"/>
      <c r="H82" s="595" t="s">
        <v>247</v>
      </c>
      <c r="I82" s="595"/>
      <c r="J82" s="502"/>
      <c r="K82" s="503"/>
      <c r="L82" s="595" t="s">
        <v>248</v>
      </c>
      <c r="M82" s="595"/>
      <c r="N82" s="504"/>
      <c r="O82" s="603" t="s">
        <v>249</v>
      </c>
      <c r="P82" s="604"/>
    </row>
    <row r="83" spans="2:16" ht="15.75" thickBot="1" x14ac:dyDescent="0.3">
      <c r="B83" s="427"/>
      <c r="C83" s="428" t="s">
        <v>22</v>
      </c>
      <c r="D83" s="428"/>
      <c r="E83" s="428"/>
      <c r="F83" s="428"/>
      <c r="G83" s="512"/>
      <c r="H83" s="596">
        <f>'Tri-Year Comparison'!AF21</f>
        <v>1321387.2173170731</v>
      </c>
      <c r="I83" s="596"/>
      <c r="J83" s="497"/>
      <c r="K83" s="505"/>
      <c r="L83" s="597">
        <f>'Tri-Year Comparison'!AG21</f>
        <v>1297855.408095238</v>
      </c>
      <c r="M83" s="597"/>
      <c r="N83" s="383"/>
      <c r="O83" s="598">
        <f>'Tri-Year Comparison'!AH21</f>
        <v>1281585.8700000001</v>
      </c>
      <c r="P83" s="599"/>
    </row>
    <row r="84" spans="2:16" ht="15.75" thickBot="1" x14ac:dyDescent="0.3">
      <c r="B84" s="427"/>
      <c r="C84" s="431" t="s">
        <v>12</v>
      </c>
      <c r="D84" s="428"/>
      <c r="E84" s="428"/>
      <c r="F84" s="428"/>
      <c r="G84" s="511"/>
      <c r="H84" s="596">
        <f>'Tri-Year Comparison'!AF11</f>
        <v>389551.93804878055</v>
      </c>
      <c r="I84" s="596"/>
      <c r="J84" s="498"/>
      <c r="K84" s="505"/>
      <c r="L84" s="597">
        <f>'Tri-Year Comparison'!AG11</f>
        <v>371451.41190476192</v>
      </c>
      <c r="M84" s="597"/>
      <c r="N84" s="383"/>
      <c r="O84" s="598">
        <f>'Tri-Year Comparison'!AH11</f>
        <v>249453.88</v>
      </c>
      <c r="P84" s="599"/>
    </row>
    <row r="85" spans="2:16" ht="15.75" thickBot="1" x14ac:dyDescent="0.3">
      <c r="B85" s="427"/>
      <c r="C85" s="428" t="s">
        <v>21</v>
      </c>
      <c r="D85" s="431"/>
      <c r="E85" s="428"/>
      <c r="F85" s="428"/>
      <c r="G85" s="511"/>
      <c r="H85" s="596">
        <f>'Tri-Year Comparison'!AF20</f>
        <v>172372.96512195122</v>
      </c>
      <c r="I85" s="596"/>
      <c r="J85" s="498"/>
      <c r="K85" s="505"/>
      <c r="L85" s="597">
        <f>'Tri-Year Comparison'!AG20</f>
        <v>134175.28999999998</v>
      </c>
      <c r="M85" s="597"/>
      <c r="N85" s="383"/>
      <c r="O85" s="598">
        <f>'Tri-Year Comparison'!AH20</f>
        <v>133358.62</v>
      </c>
      <c r="P85" s="599"/>
    </row>
    <row r="86" spans="2:16" ht="15.75" thickBot="1" x14ac:dyDescent="0.3">
      <c r="B86" s="432"/>
      <c r="C86" s="431" t="s">
        <v>23</v>
      </c>
      <c r="D86" s="428"/>
      <c r="E86" s="428"/>
      <c r="F86" s="428"/>
      <c r="G86" s="511"/>
      <c r="H86" s="596">
        <f>'Tri-Year Comparison'!AF22</f>
        <v>148853.9287804878</v>
      </c>
      <c r="I86" s="596"/>
      <c r="J86" s="498"/>
      <c r="K86" s="505"/>
      <c r="L86" s="597">
        <f>'Tri-Year Comparison'!AG22</f>
        <v>131975.66333333333</v>
      </c>
      <c r="M86" s="597"/>
      <c r="N86" s="383"/>
      <c r="O86" s="598">
        <f>'Tri-Year Comparison'!AH22</f>
        <v>120948.22</v>
      </c>
      <c r="P86" s="599"/>
    </row>
    <row r="87" spans="2:16" ht="15.75" thickBot="1" x14ac:dyDescent="0.3">
      <c r="B87" s="427"/>
      <c r="C87" s="433" t="s">
        <v>14</v>
      </c>
      <c r="D87" s="433"/>
      <c r="E87" s="433"/>
      <c r="F87" s="433"/>
      <c r="G87" s="511"/>
      <c r="H87" s="596">
        <f>'Tri-Year Comparison'!AF13</f>
        <v>67800.850000000006</v>
      </c>
      <c r="I87" s="596"/>
      <c r="J87" s="498"/>
      <c r="K87" s="505"/>
      <c r="L87" s="597">
        <f>'Tri-Year Comparison'!AG13</f>
        <v>57882.69</v>
      </c>
      <c r="M87" s="597"/>
      <c r="N87" s="383"/>
      <c r="O87" s="598">
        <f>'Tri-Year Comparison'!AH13</f>
        <v>16753.010000000002</v>
      </c>
      <c r="P87" s="599"/>
    </row>
    <row r="88" spans="2:16" x14ac:dyDescent="0.25">
      <c r="B88" s="22"/>
      <c r="C88" s="251"/>
      <c r="D88" s="251"/>
      <c r="E88" s="13"/>
      <c r="F88" s="13"/>
      <c r="G88" s="13"/>
      <c r="H88" s="591"/>
      <c r="I88" s="591"/>
      <c r="J88" s="14"/>
      <c r="K88" s="13"/>
      <c r="L88" s="591"/>
      <c r="M88" s="591"/>
      <c r="N88" s="13"/>
      <c r="O88" s="591"/>
      <c r="P88" s="592"/>
    </row>
    <row r="89" spans="2:16" ht="15.75" thickBot="1" x14ac:dyDescent="0.3">
      <c r="B89" s="22"/>
      <c r="C89" s="6" t="s">
        <v>76</v>
      </c>
      <c r="D89" s="6"/>
      <c r="E89" s="13"/>
      <c r="F89" s="13"/>
      <c r="G89" s="13"/>
      <c r="H89" s="593"/>
      <c r="I89" s="593"/>
      <c r="J89" s="14"/>
      <c r="K89" s="13"/>
      <c r="L89" s="593"/>
      <c r="M89" s="593"/>
      <c r="N89" s="13"/>
      <c r="O89" s="593"/>
      <c r="P89" s="594"/>
    </row>
    <row r="90" spans="2:16" ht="16.5" thickTop="1" thickBot="1" x14ac:dyDescent="0.3">
      <c r="B90" s="372"/>
      <c r="C90" s="377" t="s">
        <v>82</v>
      </c>
      <c r="D90" s="373"/>
      <c r="E90" s="378"/>
      <c r="F90" s="378"/>
      <c r="G90" s="507"/>
      <c r="H90" s="499"/>
      <c r="I90" s="500"/>
      <c r="J90" s="501"/>
      <c r="K90" s="501"/>
      <c r="L90" s="582"/>
      <c r="M90" s="583"/>
      <c r="N90" s="501"/>
      <c r="O90" s="584"/>
      <c r="P90" s="585"/>
    </row>
    <row r="91" spans="2:16" ht="16.5" thickTop="1" thickBot="1" x14ac:dyDescent="0.3">
      <c r="B91" s="425"/>
      <c r="C91" s="421" t="s">
        <v>83</v>
      </c>
      <c r="D91" s="426"/>
      <c r="E91" s="426"/>
      <c r="F91" s="426"/>
      <c r="G91" s="508"/>
      <c r="H91" s="595" t="s">
        <v>247</v>
      </c>
      <c r="I91" s="595"/>
      <c r="J91" s="513"/>
      <c r="K91" s="503"/>
      <c r="L91" s="595" t="s">
        <v>248</v>
      </c>
      <c r="M91" s="595"/>
      <c r="N91" s="504"/>
      <c r="O91" s="586" t="s">
        <v>249</v>
      </c>
      <c r="P91" s="587"/>
    </row>
    <row r="92" spans="2:16" ht="15.75" thickBot="1" x14ac:dyDescent="0.3">
      <c r="B92" s="427"/>
      <c r="C92" s="429" t="s">
        <v>84</v>
      </c>
      <c r="D92" s="429"/>
      <c r="E92" s="429"/>
      <c r="F92" s="429"/>
      <c r="G92" s="509"/>
      <c r="H92" s="588">
        <f>'Tri-Year Comparison'!AF6</f>
        <v>6609</v>
      </c>
      <c r="I92" s="588"/>
      <c r="J92" s="514"/>
      <c r="K92" s="506">
        <f>'Tri-Year Comparison'!AG6</f>
        <v>6730</v>
      </c>
      <c r="L92" s="588">
        <f>'Tri-Year Comparison'!AG6</f>
        <v>6730</v>
      </c>
      <c r="M92" s="589"/>
      <c r="N92" s="383"/>
      <c r="O92" s="588">
        <f>'Tri-Year Comparison'!AH6</f>
        <v>6094</v>
      </c>
      <c r="P92" s="590"/>
    </row>
    <row r="93" spans="2:16" x14ac:dyDescent="0.25">
      <c r="B93" s="22"/>
      <c r="C93" s="13"/>
      <c r="D93" s="13"/>
      <c r="E93" s="13"/>
      <c r="F93" s="13"/>
      <c r="G93" s="13"/>
      <c r="H93" s="570"/>
      <c r="I93" s="570"/>
      <c r="J93" s="14"/>
      <c r="K93" s="13"/>
      <c r="L93" s="14"/>
      <c r="M93" s="14"/>
      <c r="N93" s="13"/>
      <c r="O93" s="14"/>
      <c r="P93" s="23"/>
    </row>
    <row r="94" spans="2:16" x14ac:dyDescent="0.25">
      <c r="B94" s="22"/>
      <c r="C94" s="571" t="s">
        <v>39</v>
      </c>
      <c r="D94" s="571"/>
      <c r="E94" s="571"/>
      <c r="F94" s="571"/>
      <c r="G94" s="571"/>
      <c r="H94" s="571"/>
      <c r="I94" s="571"/>
      <c r="J94" s="571"/>
      <c r="K94" s="571"/>
      <c r="L94" s="571"/>
      <c r="M94" s="571"/>
      <c r="N94" s="13"/>
      <c r="O94" s="14"/>
      <c r="P94" s="23"/>
    </row>
    <row r="95" spans="2:16" ht="15.75" thickBot="1" x14ac:dyDescent="0.3">
      <c r="B95" s="24"/>
      <c r="C95" s="368" t="s">
        <v>251</v>
      </c>
      <c r="D95" s="25"/>
      <c r="E95" s="17"/>
      <c r="F95" s="17"/>
      <c r="G95" s="17"/>
      <c r="H95" s="26"/>
      <c r="I95" s="26"/>
      <c r="J95" s="26"/>
      <c r="K95" s="17"/>
      <c r="L95" s="26"/>
      <c r="M95" s="26"/>
      <c r="N95" s="17"/>
      <c r="O95" s="26"/>
      <c r="P95" s="27"/>
    </row>
    <row r="96" spans="2:16" x14ac:dyDescent="0.25">
      <c r="B96" s="13"/>
      <c r="C96" s="13"/>
      <c r="D96" s="13"/>
      <c r="E96" s="13"/>
      <c r="F96" s="13"/>
      <c r="G96" s="13"/>
      <c r="H96" s="570"/>
      <c r="I96" s="570"/>
      <c r="J96" s="14"/>
      <c r="K96" s="13"/>
      <c r="L96" s="14"/>
      <c r="M96" s="14"/>
      <c r="N96" s="13"/>
      <c r="O96" s="14"/>
      <c r="P96" s="14"/>
    </row>
    <row r="97" spans="1:16" x14ac:dyDescent="0.25">
      <c r="B97" s="13"/>
      <c r="C97" s="13"/>
      <c r="D97" s="13"/>
      <c r="E97" s="13"/>
      <c r="F97" s="13"/>
      <c r="G97" s="13"/>
      <c r="H97" s="14"/>
      <c r="I97" s="14"/>
      <c r="J97" s="14"/>
      <c r="K97" s="13"/>
      <c r="L97" s="14"/>
      <c r="M97" s="14"/>
      <c r="N97" s="13"/>
      <c r="O97" s="14"/>
      <c r="P97" s="14"/>
    </row>
    <row r="98" spans="1:16" ht="15" customHeight="1" thickBot="1" x14ac:dyDescent="0.3"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4"/>
      <c r="N98" s="13"/>
      <c r="O98" s="14"/>
      <c r="P98" s="14"/>
    </row>
    <row r="99" spans="1:16" ht="18" customHeight="1" x14ac:dyDescent="0.25">
      <c r="B99" s="572" t="s">
        <v>242</v>
      </c>
      <c r="C99" s="573"/>
      <c r="D99" s="573"/>
      <c r="E99" s="573"/>
      <c r="F99" s="573"/>
      <c r="G99" s="573"/>
      <c r="H99" s="573"/>
      <c r="I99" s="573"/>
      <c r="J99" s="573"/>
      <c r="K99" s="573"/>
      <c r="L99" s="573"/>
      <c r="M99" s="573"/>
      <c r="N99" s="573"/>
      <c r="O99" s="573"/>
      <c r="P99" s="574"/>
    </row>
    <row r="100" spans="1:16" ht="18" customHeight="1" x14ac:dyDescent="0.25">
      <c r="B100" s="575"/>
      <c r="C100" s="576"/>
      <c r="D100" s="576"/>
      <c r="E100" s="576"/>
      <c r="F100" s="576"/>
      <c r="G100" s="576"/>
      <c r="H100" s="576"/>
      <c r="I100" s="576"/>
      <c r="J100" s="576"/>
      <c r="K100" s="576"/>
      <c r="L100" s="576"/>
      <c r="M100" s="576"/>
      <c r="N100" s="576"/>
      <c r="O100" s="576"/>
      <c r="P100" s="577"/>
    </row>
    <row r="101" spans="1:16" ht="18" customHeight="1" thickBot="1" x14ac:dyDescent="0.3">
      <c r="A101" s="1" t="s">
        <v>223</v>
      </c>
      <c r="B101" s="578"/>
      <c r="C101" s="579"/>
      <c r="D101" s="579"/>
      <c r="E101" s="579"/>
      <c r="F101" s="579"/>
      <c r="G101" s="579"/>
      <c r="H101" s="579"/>
      <c r="I101" s="579"/>
      <c r="J101" s="579"/>
      <c r="K101" s="579"/>
      <c r="L101" s="579"/>
      <c r="M101" s="579"/>
      <c r="N101" s="579"/>
      <c r="O101" s="579"/>
      <c r="P101" s="580"/>
    </row>
    <row r="102" spans="1:16" ht="18" customHeight="1" thickBot="1" x14ac:dyDescent="0.3">
      <c r="B102" s="28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29"/>
    </row>
    <row r="103" spans="1:16" ht="18" customHeight="1" thickBot="1" x14ac:dyDescent="0.3">
      <c r="B103" s="565" t="s">
        <v>4</v>
      </c>
      <c r="C103" s="566"/>
      <c r="D103" s="566"/>
      <c r="E103" s="566"/>
      <c r="F103" s="567"/>
      <c r="G103" s="581" t="s">
        <v>147</v>
      </c>
      <c r="H103" s="568"/>
      <c r="I103" s="568"/>
      <c r="J103" s="569"/>
      <c r="K103" s="581" t="s">
        <v>229</v>
      </c>
      <c r="L103" s="568"/>
      <c r="M103" s="568"/>
      <c r="N103" s="569"/>
      <c r="O103" s="568" t="s">
        <v>250</v>
      </c>
      <c r="P103" s="569"/>
    </row>
    <row r="104" spans="1:16" ht="18" customHeight="1" thickBot="1" x14ac:dyDescent="0.3">
      <c r="B104" s="556" t="s">
        <v>12</v>
      </c>
      <c r="C104" s="557"/>
      <c r="D104" s="557"/>
      <c r="E104" s="557"/>
      <c r="F104" s="558"/>
      <c r="G104" s="543">
        <f>'Tri-Year Comparison'!B8</f>
        <v>51036312.909754008</v>
      </c>
      <c r="H104" s="544"/>
      <c r="I104" s="435">
        <f>'Tri-Year Comparison'!B36</f>
        <v>0.62179389703733101</v>
      </c>
      <c r="J104" s="382"/>
      <c r="K104" s="545">
        <f>'Tri-Year Comparison'!C8</f>
        <v>53115922.273333333</v>
      </c>
      <c r="L104" s="543"/>
      <c r="M104" s="435">
        <f>'Tri-Year Comparison'!C36</f>
        <v>0.62941537497109734</v>
      </c>
      <c r="N104" s="382"/>
      <c r="O104" s="438">
        <f>'Tri-Year Comparison'!D8</f>
        <v>53553092.460000001</v>
      </c>
      <c r="P104" s="437">
        <f>'Tri-Year Comparison'!D36</f>
        <v>0.62327164036651461</v>
      </c>
    </row>
    <row r="105" spans="1:16" ht="18" customHeight="1" thickBot="1" x14ac:dyDescent="0.3">
      <c r="B105" s="541" t="s">
        <v>13</v>
      </c>
      <c r="C105" s="542"/>
      <c r="D105" s="542"/>
      <c r="E105" s="542"/>
      <c r="F105" s="552"/>
      <c r="G105" s="543">
        <f>'Tri-Year Comparison'!B9</f>
        <v>5545879.7260975586</v>
      </c>
      <c r="H105" s="544"/>
      <c r="I105" s="435">
        <f>'Tri-Year Comparison'!B37</f>
        <v>6.756746267090688E-2</v>
      </c>
      <c r="J105" s="382"/>
      <c r="K105" s="545">
        <f>'Tri-Year Comparison'!C9</f>
        <v>5660470.543333333</v>
      </c>
      <c r="L105" s="543"/>
      <c r="M105" s="435">
        <f>'Tri-Year Comparison'!C37</f>
        <v>6.7075690999225779E-2</v>
      </c>
      <c r="N105" s="382"/>
      <c r="O105" s="438">
        <f>'Tri-Year Comparison'!D9</f>
        <v>5697698.1200000001</v>
      </c>
      <c r="P105" s="437">
        <f>'Tri-Year Comparison'!D37</f>
        <v>6.6312018418321725E-2</v>
      </c>
    </row>
    <row r="106" spans="1:16" ht="18" customHeight="1" thickBot="1" x14ac:dyDescent="0.3">
      <c r="B106" s="541" t="s">
        <v>14</v>
      </c>
      <c r="C106" s="542"/>
      <c r="D106" s="542"/>
      <c r="E106" s="542"/>
      <c r="F106" s="552"/>
      <c r="G106" s="543">
        <f>'Tri-Year Comparison'!B10</f>
        <v>12432786.677560978</v>
      </c>
      <c r="H106" s="544"/>
      <c r="I106" s="435">
        <f>'Tri-Year Comparison'!B38</f>
        <v>0.15147314605081866</v>
      </c>
      <c r="J106" s="382"/>
      <c r="K106" s="545">
        <f>'Tri-Year Comparison'!C10</f>
        <v>11941541.981904762</v>
      </c>
      <c r="L106" s="543"/>
      <c r="M106" s="435">
        <f>'Tri-Year Comparison'!C38</f>
        <v>0.14150540558432823</v>
      </c>
      <c r="N106" s="382"/>
      <c r="O106" s="438">
        <f>'Tri-Year Comparison'!D10</f>
        <v>12468319.050000001</v>
      </c>
      <c r="P106" s="437">
        <f>'Tri-Year Comparison'!D38</f>
        <v>0.14511112822683411</v>
      </c>
    </row>
    <row r="107" spans="1:16" ht="18" customHeight="1" thickBot="1" x14ac:dyDescent="0.3">
      <c r="B107" s="562" t="s">
        <v>15</v>
      </c>
      <c r="C107" s="563"/>
      <c r="D107" s="563"/>
      <c r="E107" s="563"/>
      <c r="F107" s="564"/>
      <c r="G107" s="543">
        <f>'Tri-Year Comparison'!B11</f>
        <v>1709015.2875609756</v>
      </c>
      <c r="H107" s="544"/>
      <c r="I107" s="435">
        <f>'Tri-Year Comparison'!B39</f>
        <v>2.0821552638960725E-2</v>
      </c>
      <c r="J107" s="382"/>
      <c r="K107" s="545">
        <f>'Tri-Year Comparison'!C11</f>
        <v>2003347.5128571428</v>
      </c>
      <c r="L107" s="543"/>
      <c r="M107" s="435">
        <f>'Tri-Year Comparison'!C39</f>
        <v>2.3739354830621916E-2</v>
      </c>
      <c r="N107" s="382"/>
      <c r="O107" s="438">
        <f>'Tri-Year Comparison'!D11</f>
        <v>2405387.85</v>
      </c>
      <c r="P107" s="437">
        <f>'Tri-Year Comparison'!D39</f>
        <v>2.799483581843527E-2</v>
      </c>
    </row>
    <row r="108" spans="1:16" ht="18" customHeight="1" thickBot="1" x14ac:dyDescent="0.3">
      <c r="B108" s="556" t="s">
        <v>16</v>
      </c>
      <c r="C108" s="557"/>
      <c r="D108" s="557"/>
      <c r="E108" s="557"/>
      <c r="F108" s="558"/>
      <c r="G108" s="543">
        <f>'Tri-Year Comparison'!B12</f>
        <v>2169701.2468292699</v>
      </c>
      <c r="H108" s="544"/>
      <c r="I108" s="435">
        <f>'Tri-Year Comparison'!B40</f>
        <v>2.6434256645034553E-2</v>
      </c>
      <c r="J108" s="382"/>
      <c r="K108" s="545">
        <f>'Tri-Year Comparison'!C12</f>
        <v>2158983.9899999998</v>
      </c>
      <c r="L108" s="543"/>
      <c r="M108" s="435">
        <f>'Tri-Year Comparison'!C40</f>
        <v>2.5583622753071834E-2</v>
      </c>
      <c r="N108" s="382"/>
      <c r="O108" s="438">
        <f>'Tri-Year Comparison'!D12</f>
        <v>2444760.71</v>
      </c>
      <c r="P108" s="437">
        <f>'Tri-Year Comparison'!D40</f>
        <v>2.8453072418991074E-2</v>
      </c>
    </row>
    <row r="109" spans="1:16" ht="18" customHeight="1" thickBot="1" x14ac:dyDescent="0.3">
      <c r="B109" s="541" t="s">
        <v>61</v>
      </c>
      <c r="C109" s="542"/>
      <c r="D109" s="542"/>
      <c r="E109" s="542"/>
      <c r="F109" s="552"/>
      <c r="G109" s="543">
        <f>'Tri-Year Comparison'!B13</f>
        <v>806817.54804878042</v>
      </c>
      <c r="H109" s="544"/>
      <c r="I109" s="435">
        <f>'Tri-Year Comparison'!B41</f>
        <v>9.8297505990773814E-3</v>
      </c>
      <c r="J109" s="382"/>
      <c r="K109" s="545">
        <f>'Tri-Year Comparison'!C13</f>
        <v>879728.7228571428</v>
      </c>
      <c r="L109" s="543"/>
      <c r="M109" s="435">
        <f>'Tri-Year Comparison'!C41</f>
        <v>1.0424647831973421E-2</v>
      </c>
      <c r="N109" s="382"/>
      <c r="O109" s="438">
        <f>'Tri-Year Comparison'!D13</f>
        <v>876663.66</v>
      </c>
      <c r="P109" s="437">
        <f>'Tri-Year Comparison'!D41</f>
        <v>1.0202951357590235E-2</v>
      </c>
    </row>
    <row r="110" spans="1:16" ht="18" customHeight="1" thickBot="1" x14ac:dyDescent="0.3">
      <c r="B110" s="562" t="s">
        <v>18</v>
      </c>
      <c r="C110" s="563"/>
      <c r="D110" s="563"/>
      <c r="E110" s="563"/>
      <c r="F110" s="564"/>
      <c r="G110" s="543">
        <f>'Tri-Year Comparison'!B14</f>
        <v>520614.04146341461</v>
      </c>
      <c r="H110" s="544"/>
      <c r="I110" s="435">
        <f>'Tri-Year Comparison'!B42</f>
        <v>6.3428295509181101E-3</v>
      </c>
      <c r="J110" s="382"/>
      <c r="K110" s="545">
        <f>'Tri-Year Comparison'!C14</f>
        <v>477966.75190476188</v>
      </c>
      <c r="L110" s="543"/>
      <c r="M110" s="435">
        <f>'Tri-Year Comparison'!C42</f>
        <v>5.6638312863276528E-3</v>
      </c>
      <c r="N110" s="382"/>
      <c r="O110" s="438">
        <f>'Tri-Year Comparison'!D14</f>
        <v>389232.67</v>
      </c>
      <c r="P110" s="437">
        <f>'Tri-Year Comparison'!D42</f>
        <v>4.5300406301716353E-3</v>
      </c>
    </row>
    <row r="111" spans="1:16" ht="18" customHeight="1" thickBot="1" x14ac:dyDescent="0.3">
      <c r="B111" s="541" t="s">
        <v>19</v>
      </c>
      <c r="C111" s="542"/>
      <c r="D111" s="542"/>
      <c r="E111" s="542"/>
      <c r="F111" s="552"/>
      <c r="G111" s="543">
        <f>'Tri-Year Comparison'!B15</f>
        <v>128123.96097560978</v>
      </c>
      <c r="H111" s="544"/>
      <c r="I111" s="435">
        <f>'Tri-Year Comparison'!B43</f>
        <v>1.5609806519478703E-3</v>
      </c>
      <c r="J111" s="382"/>
      <c r="K111" s="545">
        <f>'Tri-Year Comparison'!C15</f>
        <v>143676.14238095237</v>
      </c>
      <c r="L111" s="543"/>
      <c r="M111" s="435">
        <f>'Tri-Year Comparison'!C43</f>
        <v>1.7025398253605957E-3</v>
      </c>
      <c r="N111" s="382"/>
      <c r="O111" s="438">
        <f>'Tri-Year Comparison'!D15</f>
        <v>143862.26999999999</v>
      </c>
      <c r="P111" s="437">
        <f>'Tri-Year Comparison'!D43</f>
        <v>1.674324840843195E-3</v>
      </c>
    </row>
    <row r="112" spans="1:16" ht="18" customHeight="1" thickBot="1" x14ac:dyDescent="0.3">
      <c r="B112" s="562" t="s">
        <v>20</v>
      </c>
      <c r="C112" s="563"/>
      <c r="D112" s="563"/>
      <c r="E112" s="563"/>
      <c r="F112" s="564"/>
      <c r="G112" s="543">
        <f>'Tri-Year Comparison'!B16</f>
        <v>264322.24170731701</v>
      </c>
      <c r="H112" s="544"/>
      <c r="I112" s="435">
        <f>'Tri-Year Comparison'!B44</f>
        <v>3.2203336678231081E-3</v>
      </c>
      <c r="J112" s="382"/>
      <c r="K112" s="545">
        <f>'Tri-Year Comparison'!C16</f>
        <v>209720.12809523812</v>
      </c>
      <c r="L112" s="543"/>
      <c r="M112" s="435">
        <f>'Tri-Year Comparison'!C44</f>
        <v>2.4851507309762285E-3</v>
      </c>
      <c r="N112" s="382"/>
      <c r="O112" s="438">
        <f>'Tri-Year Comparison'!D16</f>
        <v>158950.12</v>
      </c>
      <c r="P112" s="437">
        <f>'Tri-Year Comparison'!D44</f>
        <v>1.8499230852606927E-3</v>
      </c>
    </row>
    <row r="113" spans="2:16" ht="18" customHeight="1" thickBot="1" x14ac:dyDescent="0.3">
      <c r="B113" s="541" t="s">
        <v>21</v>
      </c>
      <c r="C113" s="542"/>
      <c r="D113" s="542"/>
      <c r="E113" s="542"/>
      <c r="F113" s="552"/>
      <c r="G113" s="543">
        <f>'Tri-Year Comparison'!B17</f>
        <v>274433.51243902434</v>
      </c>
      <c r="H113" s="544"/>
      <c r="I113" s="435">
        <f>'Tri-Year Comparison'!B45</f>
        <v>3.3435229437291706E-3</v>
      </c>
      <c r="J113" s="382"/>
      <c r="K113" s="545">
        <f>'Tri-Year Comparison'!C17</f>
        <v>277500.45095238095</v>
      </c>
      <c r="L113" s="543"/>
      <c r="M113" s="435">
        <f>'Tri-Year Comparison'!C45</f>
        <v>3.2883369602815021E-3</v>
      </c>
      <c r="N113" s="382"/>
      <c r="O113" s="438">
        <f>'Tri-Year Comparison'!D17</f>
        <v>302212.29000000004</v>
      </c>
      <c r="P113" s="437">
        <f>'Tri-Year Comparison'!D45</f>
        <v>3.5172637297820174E-3</v>
      </c>
    </row>
    <row r="114" spans="2:16" ht="18" customHeight="1" thickBot="1" x14ac:dyDescent="0.3">
      <c r="B114" s="541" t="s">
        <v>22</v>
      </c>
      <c r="C114" s="542"/>
      <c r="D114" s="542"/>
      <c r="E114" s="542"/>
      <c r="F114" s="552"/>
      <c r="G114" s="543">
        <f>'Tri-Year Comparison'!B18</f>
        <v>3645807.7895121952</v>
      </c>
      <c r="H114" s="544"/>
      <c r="I114" s="435">
        <f>'Tri-Year Comparison'!B46</f>
        <v>4.4418197633093313E-2</v>
      </c>
      <c r="J114" s="382"/>
      <c r="K114" s="545">
        <f>'Tri-Year Comparison'!C18</f>
        <v>3782631.9000000004</v>
      </c>
      <c r="L114" s="543"/>
      <c r="M114" s="435">
        <f>'Tri-Year Comparison'!C46</f>
        <v>4.4823596650818781E-2</v>
      </c>
      <c r="N114" s="382"/>
      <c r="O114" s="438">
        <f>'Tri-Year Comparison'!D18</f>
        <v>3502702.2</v>
      </c>
      <c r="P114" s="437">
        <f>'Tri-Year Comparison'!D46</f>
        <v>4.0765805402181617E-2</v>
      </c>
    </row>
    <row r="115" spans="2:16" ht="18" customHeight="1" thickBot="1" x14ac:dyDescent="0.3">
      <c r="B115" s="553" t="s">
        <v>23</v>
      </c>
      <c r="C115" s="554"/>
      <c r="D115" s="554"/>
      <c r="E115" s="554"/>
      <c r="F115" s="555"/>
      <c r="G115" s="543">
        <f>'Tri-Year Comparison'!B19</f>
        <v>533298.88780487794</v>
      </c>
      <c r="H115" s="544"/>
      <c r="I115" s="435">
        <f>'Tri-Year Comparison'!B47</f>
        <v>6.4973736312070847E-3</v>
      </c>
      <c r="J115" s="382"/>
      <c r="K115" s="545">
        <f>'Tri-Year Comparison'!C19</f>
        <v>599879.34904761903</v>
      </c>
      <c r="L115" s="543"/>
      <c r="M115" s="435">
        <f>'Tri-Year Comparison'!C47</f>
        <v>7.1084765030576206E-3</v>
      </c>
      <c r="N115" s="382"/>
      <c r="O115" s="438">
        <f>'Tri-Year Comparison'!D19</f>
        <v>483757.01</v>
      </c>
      <c r="P115" s="437">
        <f>'Tri-Year Comparison'!D47</f>
        <v>5.6301515246146893E-3</v>
      </c>
    </row>
    <row r="116" spans="2:16" ht="18" customHeight="1" thickBot="1" x14ac:dyDescent="0.3">
      <c r="B116" s="541" t="s">
        <v>25</v>
      </c>
      <c r="C116" s="542"/>
      <c r="D116" s="542"/>
      <c r="E116" s="542"/>
      <c r="F116" s="552"/>
      <c r="G116" s="543">
        <f>'Tri-Year Comparison'!B20</f>
        <v>237331.98097560968</v>
      </c>
      <c r="H116" s="544"/>
      <c r="I116" s="435">
        <f>'Tri-Year Comparison'!B48</f>
        <v>2.8915015393717893E-3</v>
      </c>
      <c r="J116" s="382"/>
      <c r="K116" s="545">
        <f>'Tri-Year Comparison'!C20</f>
        <v>237183.84</v>
      </c>
      <c r="L116" s="543"/>
      <c r="M116" s="435">
        <f>'Tri-Year Comparison'!C48</f>
        <v>2.8105914234616211E-3</v>
      </c>
      <c r="N116" s="382"/>
      <c r="O116" s="438">
        <f>'Tri-Year Comparison'!D20</f>
        <v>250729.38</v>
      </c>
      <c r="P116" s="437">
        <f>'Tri-Year Comparison'!D48</f>
        <v>2.9180856750224576E-3</v>
      </c>
    </row>
    <row r="117" spans="2:16" ht="18" customHeight="1" thickBot="1" x14ac:dyDescent="0.3">
      <c r="B117" s="541" t="s">
        <v>26</v>
      </c>
      <c r="C117" s="542"/>
      <c r="D117" s="542"/>
      <c r="E117" s="542"/>
      <c r="F117" s="552"/>
      <c r="G117" s="543">
        <f>'Tri-Year Comparison'!B21</f>
        <v>62747.551951219517</v>
      </c>
      <c r="H117" s="544"/>
      <c r="I117" s="435">
        <f>'Tri-Year Comparison'!B49</f>
        <v>7.6447616673038421E-4</v>
      </c>
      <c r="J117" s="382"/>
      <c r="K117" s="545">
        <f>'Tri-Year Comparison'!C21</f>
        <v>76468.92</v>
      </c>
      <c r="L117" s="543"/>
      <c r="M117" s="435">
        <f>'Tri-Year Comparison'!C49</f>
        <v>9.0614474710154285E-4</v>
      </c>
      <c r="N117" s="382"/>
      <c r="O117" s="438">
        <f>'Tri-Year Comparison'!D21</f>
        <v>90197.68</v>
      </c>
      <c r="P117" s="437">
        <f>'Tri-Year Comparison'!D49</f>
        <v>1.049755548904E-3</v>
      </c>
    </row>
    <row r="118" spans="2:16" ht="18" customHeight="1" thickBot="1" x14ac:dyDescent="0.3">
      <c r="B118" s="562" t="s">
        <v>27</v>
      </c>
      <c r="C118" s="563"/>
      <c r="D118" s="563"/>
      <c r="E118" s="563"/>
      <c r="F118" s="564"/>
      <c r="G118" s="543">
        <f>'Tri-Year Comparison'!B22</f>
        <v>89277.839756097572</v>
      </c>
      <c r="H118" s="544"/>
      <c r="I118" s="435">
        <f>'Tri-Year Comparison'!B50</f>
        <v>1.087704278308255E-3</v>
      </c>
      <c r="J118" s="382"/>
      <c r="K118" s="545">
        <f>'Tri-Year Comparison'!C22</f>
        <v>108219.87</v>
      </c>
      <c r="L118" s="543"/>
      <c r="M118" s="435">
        <f>'Tri-Year Comparison'!C50</f>
        <v>1.2823885407628596E-3</v>
      </c>
      <c r="N118" s="382"/>
      <c r="O118" s="438">
        <f>'Tri-Year Comparison'!D22</f>
        <v>159393.59999999998</v>
      </c>
      <c r="P118" s="437">
        <f>'Tri-Year Comparison'!D50</f>
        <v>1.8550844773367187E-3</v>
      </c>
    </row>
    <row r="119" spans="2:16" ht="18" customHeight="1" thickBot="1" x14ac:dyDescent="0.3">
      <c r="B119" s="541" t="s">
        <v>28</v>
      </c>
      <c r="C119" s="542"/>
      <c r="D119" s="542"/>
      <c r="E119" s="542"/>
      <c r="F119" s="552"/>
      <c r="G119" s="543">
        <f>'Tri-Year Comparison'!B23</f>
        <v>141119.69219512196</v>
      </c>
      <c r="H119" s="544"/>
      <c r="I119" s="435">
        <f>'Tri-Year Comparison'!B51</f>
        <v>1.7193123553786997E-3</v>
      </c>
      <c r="J119" s="382"/>
      <c r="K119" s="545">
        <f>'Tri-Year Comparison'!C23</f>
        <v>140872.18</v>
      </c>
      <c r="L119" s="543"/>
      <c r="M119" s="435">
        <f>'Tri-Year Comparison'!C51</f>
        <v>1.6693133095085301E-3</v>
      </c>
      <c r="N119" s="382"/>
      <c r="O119" s="438">
        <f>'Tri-Year Comparison'!D23</f>
        <v>130509.37999999999</v>
      </c>
      <c r="P119" s="437">
        <f>'Tri-Year Comparison'!D51</f>
        <v>1.5189187331538982E-3</v>
      </c>
    </row>
    <row r="120" spans="2:16" ht="18" customHeight="1" thickBot="1" x14ac:dyDescent="0.3">
      <c r="B120" s="562" t="s">
        <v>29</v>
      </c>
      <c r="C120" s="563"/>
      <c r="D120" s="563"/>
      <c r="E120" s="563"/>
      <c r="F120" s="564"/>
      <c r="G120" s="543">
        <f>'Tri-Year Comparison'!B24</f>
        <v>40793.340000000004</v>
      </c>
      <c r="H120" s="544"/>
      <c r="I120" s="435">
        <f>'Tri-Year Comparison'!B52</f>
        <v>4.9700004576390736E-4</v>
      </c>
      <c r="J120" s="382"/>
      <c r="K120" s="545">
        <f>'Tri-Year Comparison'!C24</f>
        <v>34647.259999999995</v>
      </c>
      <c r="L120" s="543"/>
      <c r="M120" s="435">
        <f>'Tri-Year Comparison'!C52</f>
        <v>4.105646143617747E-4</v>
      </c>
      <c r="N120" s="382"/>
      <c r="O120" s="438">
        <f>'Tri-Year Comparison'!D24</f>
        <v>47130.58</v>
      </c>
      <c r="P120" s="437">
        <f>'Tri-Year Comparison'!D52</f>
        <v>5.485239518141031E-4</v>
      </c>
    </row>
    <row r="121" spans="2:16" ht="18" customHeight="1" thickBot="1" x14ac:dyDescent="0.3">
      <c r="B121" s="541" t="s">
        <v>30</v>
      </c>
      <c r="C121" s="542"/>
      <c r="D121" s="542"/>
      <c r="E121" s="542"/>
      <c r="F121" s="552"/>
      <c r="G121" s="559">
        <f>'Tri-Year Comparison'!B25</f>
        <v>0</v>
      </c>
      <c r="H121" s="560"/>
      <c r="I121" s="435">
        <f>'Tri-Year Comparison'!B53</f>
        <v>0</v>
      </c>
      <c r="J121" s="382"/>
      <c r="K121" s="561">
        <f>'Tri-Year Comparison'!C25</f>
        <v>0</v>
      </c>
      <c r="L121" s="559"/>
      <c r="M121" s="435">
        <f>'Tri-Year Comparison'!C53</f>
        <v>0</v>
      </c>
      <c r="N121" s="382"/>
      <c r="O121" s="436">
        <f>'Tri-Year Comparison'!D25</f>
        <v>0</v>
      </c>
      <c r="P121" s="437">
        <f>'Tri-Year Comparison'!D53</f>
        <v>0</v>
      </c>
    </row>
    <row r="122" spans="2:16" ht="15.75" thickBot="1" x14ac:dyDescent="0.3">
      <c r="B122" s="562" t="s">
        <v>31</v>
      </c>
      <c r="C122" s="563"/>
      <c r="D122" s="563"/>
      <c r="E122" s="563"/>
      <c r="F122" s="563"/>
      <c r="G122" s="543">
        <f>'Tri-Year Comparison'!B26</f>
        <v>73981.89292682927</v>
      </c>
      <c r="H122" s="544"/>
      <c r="I122" s="435">
        <f>'Tri-Year Comparison'!B54</f>
        <v>9.0134821444712884E-4</v>
      </c>
      <c r="J122" s="382"/>
      <c r="K122" s="545">
        <f>'Tri-Year Comparison'!C26</f>
        <v>40782.279047619049</v>
      </c>
      <c r="L122" s="543"/>
      <c r="M122" s="435">
        <f>'Tri-Year Comparison'!C54</f>
        <v>4.8326363094744002E-4</v>
      </c>
      <c r="N122" s="382"/>
      <c r="O122" s="438">
        <f>'Tri-Year Comparison'!D26</f>
        <v>48088.18</v>
      </c>
      <c r="P122" s="437">
        <f>'Tri-Year Comparison'!D54</f>
        <v>5.5966887165716857E-4</v>
      </c>
    </row>
    <row r="123" spans="2:16" ht="15.75" thickBot="1" x14ac:dyDescent="0.3">
      <c r="B123" s="556" t="s">
        <v>32</v>
      </c>
      <c r="C123" s="557"/>
      <c r="D123" s="557"/>
      <c r="E123" s="557"/>
      <c r="F123" s="558"/>
      <c r="G123" s="543">
        <f>'Tri-Year Comparison'!B27</f>
        <v>99505.489999999991</v>
      </c>
      <c r="H123" s="544"/>
      <c r="I123" s="435">
        <f>'Tri-Year Comparison'!B55</f>
        <v>1.212311447990285E-3</v>
      </c>
      <c r="J123" s="382"/>
      <c r="K123" s="545">
        <f>'Tri-Year Comparison'!C27</f>
        <v>165685.37190476188</v>
      </c>
      <c r="L123" s="543"/>
      <c r="M123" s="435">
        <f>'Tri-Year Comparison'!C55</f>
        <v>1.9633457543674678E-3</v>
      </c>
      <c r="N123" s="382"/>
      <c r="O123" s="438">
        <f>'Tri-Year Comparison'!D27</f>
        <v>223867.08999999997</v>
      </c>
      <c r="P123" s="437">
        <f>'Tri-Year Comparison'!D55</f>
        <v>2.6054519356206404E-3</v>
      </c>
    </row>
    <row r="124" spans="2:16" ht="15.75" thickBot="1" x14ac:dyDescent="0.3">
      <c r="B124" s="541" t="s">
        <v>33</v>
      </c>
      <c r="C124" s="542"/>
      <c r="D124" s="542"/>
      <c r="E124" s="542"/>
      <c r="F124" s="542"/>
      <c r="G124" s="543">
        <f>'Tri-Year Comparison'!B28</f>
        <v>410311.20219512237</v>
      </c>
      <c r="H124" s="544"/>
      <c r="I124" s="435">
        <f>'Tri-Year Comparison'!B56</f>
        <v>4.9989700835582386E-3</v>
      </c>
      <c r="J124" s="382"/>
      <c r="K124" s="545">
        <f>'Tri-Year Comparison'!C28</f>
        <v>180031.45285714284</v>
      </c>
      <c r="L124" s="543"/>
      <c r="M124" s="435">
        <f>'Tri-Year Comparison'!C56</f>
        <v>2.1333445708342559E-3</v>
      </c>
      <c r="N124" s="382"/>
      <c r="O124" s="438">
        <f>'Tri-Year Comparison'!D28</f>
        <v>266596.70999999996</v>
      </c>
      <c r="P124" s="437">
        <f>'Tri-Year Comparison'!D56</f>
        <v>3.1027558097065297E-3</v>
      </c>
    </row>
    <row r="125" spans="2:16" ht="15.75" thickBot="1" x14ac:dyDescent="0.3">
      <c r="B125" s="541" t="s">
        <v>34</v>
      </c>
      <c r="C125" s="542"/>
      <c r="D125" s="542"/>
      <c r="E125" s="542"/>
      <c r="F125" s="552"/>
      <c r="G125" s="543">
        <f>'Tri-Year Comparison'!B29</f>
        <v>11690.933658536585</v>
      </c>
      <c r="H125" s="544"/>
      <c r="I125" s="435">
        <f>'Tri-Year Comparison'!B57</f>
        <v>1.4243488185364294E-4</v>
      </c>
      <c r="J125" s="382"/>
      <c r="K125" s="545">
        <f>'Tri-Year Comparison'!C29</f>
        <v>161661.97</v>
      </c>
      <c r="L125" s="543"/>
      <c r="M125" s="435">
        <f>'Tri-Year Comparison'!C57</f>
        <v>1.9156690708014082E-3</v>
      </c>
      <c r="N125" s="382"/>
      <c r="O125" s="438">
        <f>'Tri-Year Comparison'!D29</f>
        <v>209163.65999999997</v>
      </c>
      <c r="P125" s="437">
        <f>'Tri-Year Comparison'!D57</f>
        <v>2.4343277201150804E-3</v>
      </c>
    </row>
    <row r="126" spans="2:16" ht="15.75" thickBot="1" x14ac:dyDescent="0.3">
      <c r="B126" s="553" t="s">
        <v>87</v>
      </c>
      <c r="C126" s="554"/>
      <c r="D126" s="554"/>
      <c r="E126" s="554"/>
      <c r="F126" s="555"/>
      <c r="G126" s="543">
        <f>'Tri-Year Comparison'!B30</f>
        <v>351567.5780487805</v>
      </c>
      <c r="H126" s="544"/>
      <c r="I126" s="435">
        <f>'Tri-Year Comparison'!B58</f>
        <v>4.283275220399947E-3</v>
      </c>
      <c r="J126" s="382"/>
      <c r="K126" s="545">
        <f>'Tri-Year Comparison'!C30</f>
        <v>268712.26999999996</v>
      </c>
      <c r="L126" s="543"/>
      <c r="M126" s="435">
        <f>'Tri-Year Comparison'!C58</f>
        <v>3.1841983899109794E-3</v>
      </c>
      <c r="N126" s="382"/>
      <c r="O126" s="438">
        <f>'Tri-Year Comparison'!D30</f>
        <v>375843.89</v>
      </c>
      <c r="P126" s="437">
        <f>'Tri-Year Comparison'!D58</f>
        <v>4.3742168207559729E-3</v>
      </c>
    </row>
    <row r="127" spans="2:16" ht="15.75" thickBot="1" x14ac:dyDescent="0.3">
      <c r="B127" s="541" t="s">
        <v>35</v>
      </c>
      <c r="C127" s="542"/>
      <c r="D127" s="542"/>
      <c r="E127" s="542"/>
      <c r="F127" s="542"/>
      <c r="G127" s="543">
        <f>'Tri-Year Comparison'!B31</f>
        <v>1493706.0402439032</v>
      </c>
      <c r="H127" s="544"/>
      <c r="I127" s="435">
        <f>'Tri-Year Comparison'!B59</f>
        <v>1.8198362045349675E-2</v>
      </c>
      <c r="J127" s="382"/>
      <c r="K127" s="545">
        <f>'Tri-Year Comparison'!C31</f>
        <v>1723663.8390476245</v>
      </c>
      <c r="L127" s="543"/>
      <c r="M127" s="435">
        <f>'Tri-Year Comparison'!C59</f>
        <v>2.0425147020801188E-2</v>
      </c>
      <c r="N127" s="382"/>
      <c r="O127" s="438">
        <f>'Tri-Year Comparison'!D31</f>
        <v>1694397.5</v>
      </c>
      <c r="P127" s="437">
        <f>'Tri-Year Comparison'!D59</f>
        <v>1.9720054636372747E-2</v>
      </c>
    </row>
    <row r="128" spans="2:16" ht="15.75" thickBot="1" x14ac:dyDescent="0.3">
      <c r="B128" s="546" t="s">
        <v>36</v>
      </c>
      <c r="C128" s="547"/>
      <c r="D128" s="547"/>
      <c r="E128" s="547"/>
      <c r="F128" s="548"/>
      <c r="G128" s="549">
        <f>SUM(G104:H127)</f>
        <v>82079147.371705249</v>
      </c>
      <c r="H128" s="550"/>
      <c r="I128" s="395">
        <f>SUM(I104:I127)</f>
        <v>0.99999999999999967</v>
      </c>
      <c r="J128" s="379"/>
      <c r="K128" s="551">
        <f>SUM(K104:L127)</f>
        <v>84389298.999523818</v>
      </c>
      <c r="L128" s="551"/>
      <c r="M128" s="395">
        <f>SUM(M104:M127)</f>
        <v>1</v>
      </c>
      <c r="N128" s="379"/>
      <c r="O128" s="396">
        <f>SUM(O104:O127)</f>
        <v>85922556.059999987</v>
      </c>
      <c r="P128" s="379">
        <f>SUM(P104:P127)</f>
        <v>1.0000000000000002</v>
      </c>
    </row>
    <row r="129" spans="2:16" x14ac:dyDescent="0.25">
      <c r="B129" s="22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30"/>
    </row>
    <row r="130" spans="2:16" x14ac:dyDescent="0.25">
      <c r="B130" s="31" t="s">
        <v>39</v>
      </c>
      <c r="C130" s="16"/>
      <c r="D130" s="16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30"/>
    </row>
    <row r="131" spans="2:16" x14ac:dyDescent="0.25">
      <c r="B131" s="31" t="s">
        <v>40</v>
      </c>
      <c r="C131" s="16"/>
      <c r="D131" s="16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30"/>
    </row>
    <row r="132" spans="2:16" ht="15.75" thickBot="1" x14ac:dyDescent="0.3">
      <c r="B132" s="367" t="s">
        <v>251</v>
      </c>
      <c r="C132" s="25"/>
      <c r="D132" s="25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32"/>
    </row>
  </sheetData>
  <sheetProtection algorithmName="SHA-512" hashValue="1vZs2t8/RLMY1VDhyx1VAco3qAWR4VsT4I13tTc6IsYotzdPAbutnCx+NOssDtV/qeEdArRHUaQ8Azfg7oEImg==" saltValue="Rv/2nzCLdrwqjzXcuFbDVw==" spinCount="100000" sheet="1" objects="1" scenarios="1"/>
  <mergeCells count="271">
    <mergeCell ref="C66:F66"/>
    <mergeCell ref="C67:F67"/>
    <mergeCell ref="C68:F68"/>
    <mergeCell ref="C69:F69"/>
    <mergeCell ref="C64:F64"/>
    <mergeCell ref="H7:I7"/>
    <mergeCell ref="L7:M7"/>
    <mergeCell ref="O7:P7"/>
    <mergeCell ref="H8:I8"/>
    <mergeCell ref="L8:M8"/>
    <mergeCell ref="O8:P8"/>
    <mergeCell ref="H16:I16"/>
    <mergeCell ref="L16:M16"/>
    <mergeCell ref="O16:P16"/>
    <mergeCell ref="H17:I17"/>
    <mergeCell ref="L17:M17"/>
    <mergeCell ref="O17:P17"/>
    <mergeCell ref="H14:I14"/>
    <mergeCell ref="L14:M14"/>
    <mergeCell ref="O14:P14"/>
    <mergeCell ref="H15:I15"/>
    <mergeCell ref="L15:M15"/>
    <mergeCell ref="O15:P15"/>
    <mergeCell ref="H21:I21"/>
    <mergeCell ref="B2:P5"/>
    <mergeCell ref="H11:I11"/>
    <mergeCell ref="L11:M11"/>
    <mergeCell ref="O11:P11"/>
    <mergeCell ref="H12:I12"/>
    <mergeCell ref="K12:M12"/>
    <mergeCell ref="O12:P12"/>
    <mergeCell ref="H9:I9"/>
    <mergeCell ref="L9:M9"/>
    <mergeCell ref="O9:P9"/>
    <mergeCell ref="H10:I10"/>
    <mergeCell ref="L10:M10"/>
    <mergeCell ref="O10:P10"/>
    <mergeCell ref="L21:M21"/>
    <mergeCell ref="O21:P21"/>
    <mergeCell ref="H22:I22"/>
    <mergeCell ref="L22:M22"/>
    <mergeCell ref="O22:P22"/>
    <mergeCell ref="H18:I18"/>
    <mergeCell ref="L18:M18"/>
    <mergeCell ref="O18:P18"/>
    <mergeCell ref="H19:I19"/>
    <mergeCell ref="K19:M19"/>
    <mergeCell ref="O19:P19"/>
    <mergeCell ref="H25:I25"/>
    <mergeCell ref="L25:M25"/>
    <mergeCell ref="O25:P25"/>
    <mergeCell ref="H26:I26"/>
    <mergeCell ref="K26:M26"/>
    <mergeCell ref="O26:P26"/>
    <mergeCell ref="H23:I23"/>
    <mergeCell ref="L23:M23"/>
    <mergeCell ref="O23:P23"/>
    <mergeCell ref="H24:I24"/>
    <mergeCell ref="L24:M24"/>
    <mergeCell ref="O24:P24"/>
    <mergeCell ref="H30:I30"/>
    <mergeCell ref="L30:M30"/>
    <mergeCell ref="O30:P30"/>
    <mergeCell ref="H31:I31"/>
    <mergeCell ref="L31:M31"/>
    <mergeCell ref="O31:P31"/>
    <mergeCell ref="H28:I28"/>
    <mergeCell ref="L28:M28"/>
    <mergeCell ref="O28:P28"/>
    <mergeCell ref="H29:I29"/>
    <mergeCell ref="L29:M29"/>
    <mergeCell ref="O29:P29"/>
    <mergeCell ref="H35:I35"/>
    <mergeCell ref="L35:M35"/>
    <mergeCell ref="O35:P35"/>
    <mergeCell ref="H36:I36"/>
    <mergeCell ref="L36:M36"/>
    <mergeCell ref="O36:P36"/>
    <mergeCell ref="H32:I32"/>
    <mergeCell ref="L32:M32"/>
    <mergeCell ref="O32:P32"/>
    <mergeCell ref="H33:I33"/>
    <mergeCell ref="K33:M33"/>
    <mergeCell ref="O33:P33"/>
    <mergeCell ref="H39:I39"/>
    <mergeCell ref="L39:M39"/>
    <mergeCell ref="O39:P39"/>
    <mergeCell ref="H40:I40"/>
    <mergeCell ref="K40:M40"/>
    <mergeCell ref="O40:P40"/>
    <mergeCell ref="H37:I37"/>
    <mergeCell ref="L37:M37"/>
    <mergeCell ref="O37:P37"/>
    <mergeCell ref="H38:I38"/>
    <mergeCell ref="L38:M38"/>
    <mergeCell ref="O38:P38"/>
    <mergeCell ref="H44:I44"/>
    <mergeCell ref="L44:M44"/>
    <mergeCell ref="O44:P44"/>
    <mergeCell ref="H45:I45"/>
    <mergeCell ref="L45:M45"/>
    <mergeCell ref="O45:P45"/>
    <mergeCell ref="H42:I42"/>
    <mergeCell ref="L42:M42"/>
    <mergeCell ref="O42:P42"/>
    <mergeCell ref="H43:I43"/>
    <mergeCell ref="L43:M43"/>
    <mergeCell ref="O43:P43"/>
    <mergeCell ref="B56:P60"/>
    <mergeCell ref="H64:I64"/>
    <mergeCell ref="L64:M64"/>
    <mergeCell ref="O64:P64"/>
    <mergeCell ref="O65:P65"/>
    <mergeCell ref="H46:I46"/>
    <mergeCell ref="L46:M46"/>
    <mergeCell ref="O46:P46"/>
    <mergeCell ref="H47:I47"/>
    <mergeCell ref="K47:M47"/>
    <mergeCell ref="O47:P47"/>
    <mergeCell ref="K65:N65"/>
    <mergeCell ref="G65:J65"/>
    <mergeCell ref="C65:F65"/>
    <mergeCell ref="O68:P68"/>
    <mergeCell ref="O69:P69"/>
    <mergeCell ref="O66:P66"/>
    <mergeCell ref="O67:P67"/>
    <mergeCell ref="K66:N66"/>
    <mergeCell ref="K67:N67"/>
    <mergeCell ref="K68:N68"/>
    <mergeCell ref="K69:N69"/>
    <mergeCell ref="G69:J69"/>
    <mergeCell ref="G68:J68"/>
    <mergeCell ref="G67:J67"/>
    <mergeCell ref="G66:J66"/>
    <mergeCell ref="O75:P75"/>
    <mergeCell ref="O76:P76"/>
    <mergeCell ref="H70:I70"/>
    <mergeCell ref="L70:M70"/>
    <mergeCell ref="H73:I73"/>
    <mergeCell ref="L73:M73"/>
    <mergeCell ref="O73:P73"/>
    <mergeCell ref="O74:P74"/>
    <mergeCell ref="G74:J74"/>
    <mergeCell ref="G75:J75"/>
    <mergeCell ref="G76:J76"/>
    <mergeCell ref="K74:N74"/>
    <mergeCell ref="K75:N75"/>
    <mergeCell ref="K76:N76"/>
    <mergeCell ref="H79:I79"/>
    <mergeCell ref="C81:P81"/>
    <mergeCell ref="H82:I82"/>
    <mergeCell ref="L82:M82"/>
    <mergeCell ref="O82:P82"/>
    <mergeCell ref="H83:I83"/>
    <mergeCell ref="L83:M83"/>
    <mergeCell ref="O83:P83"/>
    <mergeCell ref="O77:P77"/>
    <mergeCell ref="O78:P78"/>
    <mergeCell ref="G78:J78"/>
    <mergeCell ref="G77:J77"/>
    <mergeCell ref="K77:N77"/>
    <mergeCell ref="K78:N78"/>
    <mergeCell ref="H86:I86"/>
    <mergeCell ref="L86:M86"/>
    <mergeCell ref="O86:P86"/>
    <mergeCell ref="H87:I87"/>
    <mergeCell ref="L87:M87"/>
    <mergeCell ref="O87:P87"/>
    <mergeCell ref="H84:I84"/>
    <mergeCell ref="L84:M84"/>
    <mergeCell ref="O84:P84"/>
    <mergeCell ref="H85:I85"/>
    <mergeCell ref="L85:M85"/>
    <mergeCell ref="O85:P85"/>
    <mergeCell ref="L90:M90"/>
    <mergeCell ref="O90:P90"/>
    <mergeCell ref="O91:P91"/>
    <mergeCell ref="L92:M92"/>
    <mergeCell ref="O92:P92"/>
    <mergeCell ref="H88:I88"/>
    <mergeCell ref="L88:M88"/>
    <mergeCell ref="O88:P88"/>
    <mergeCell ref="H89:I89"/>
    <mergeCell ref="L89:M89"/>
    <mergeCell ref="O89:P89"/>
    <mergeCell ref="H91:I91"/>
    <mergeCell ref="H92:I92"/>
    <mergeCell ref="L91:M91"/>
    <mergeCell ref="B103:F103"/>
    <mergeCell ref="O103:P103"/>
    <mergeCell ref="B104:F104"/>
    <mergeCell ref="G104:H104"/>
    <mergeCell ref="K104:L104"/>
    <mergeCell ref="H93:I93"/>
    <mergeCell ref="C94:M94"/>
    <mergeCell ref="H96:I96"/>
    <mergeCell ref="B99:P101"/>
    <mergeCell ref="G103:J103"/>
    <mergeCell ref="K103:N103"/>
    <mergeCell ref="B107:F107"/>
    <mergeCell ref="G107:H107"/>
    <mergeCell ref="K107:L107"/>
    <mergeCell ref="B108:F108"/>
    <mergeCell ref="G108:H108"/>
    <mergeCell ref="K108:L108"/>
    <mergeCell ref="B105:F105"/>
    <mergeCell ref="G105:H105"/>
    <mergeCell ref="K105:L105"/>
    <mergeCell ref="B106:F106"/>
    <mergeCell ref="G106:H106"/>
    <mergeCell ref="K106:L106"/>
    <mergeCell ref="B111:F111"/>
    <mergeCell ref="G111:H111"/>
    <mergeCell ref="K111:L111"/>
    <mergeCell ref="B112:F112"/>
    <mergeCell ref="G112:H112"/>
    <mergeCell ref="K112:L112"/>
    <mergeCell ref="B109:F109"/>
    <mergeCell ref="G109:H109"/>
    <mergeCell ref="K109:L109"/>
    <mergeCell ref="B110:F110"/>
    <mergeCell ref="G110:H110"/>
    <mergeCell ref="K110:L110"/>
    <mergeCell ref="B115:F115"/>
    <mergeCell ref="G115:H115"/>
    <mergeCell ref="K115:L115"/>
    <mergeCell ref="B116:F116"/>
    <mergeCell ref="G116:H116"/>
    <mergeCell ref="K116:L116"/>
    <mergeCell ref="B113:F113"/>
    <mergeCell ref="G113:H113"/>
    <mergeCell ref="K113:L113"/>
    <mergeCell ref="B114:F114"/>
    <mergeCell ref="G114:H114"/>
    <mergeCell ref="K114:L114"/>
    <mergeCell ref="B119:F119"/>
    <mergeCell ref="G119:H119"/>
    <mergeCell ref="K119:L119"/>
    <mergeCell ref="B120:F120"/>
    <mergeCell ref="G120:H120"/>
    <mergeCell ref="K120:L120"/>
    <mergeCell ref="B117:F117"/>
    <mergeCell ref="G117:H117"/>
    <mergeCell ref="K117:L117"/>
    <mergeCell ref="B118:F118"/>
    <mergeCell ref="G118:H118"/>
    <mergeCell ref="K118:L118"/>
    <mergeCell ref="B123:F123"/>
    <mergeCell ref="G123:H123"/>
    <mergeCell ref="K123:L123"/>
    <mergeCell ref="B124:F124"/>
    <mergeCell ref="G124:H124"/>
    <mergeCell ref="K124:L124"/>
    <mergeCell ref="B121:F121"/>
    <mergeCell ref="G121:H121"/>
    <mergeCell ref="K121:L121"/>
    <mergeCell ref="B122:F122"/>
    <mergeCell ref="G122:H122"/>
    <mergeCell ref="K122:L122"/>
    <mergeCell ref="B127:F127"/>
    <mergeCell ref="G127:H127"/>
    <mergeCell ref="K127:L127"/>
    <mergeCell ref="B128:F128"/>
    <mergeCell ref="G128:H128"/>
    <mergeCell ref="K128:L128"/>
    <mergeCell ref="B125:F125"/>
    <mergeCell ref="G125:H125"/>
    <mergeCell ref="K125:L125"/>
    <mergeCell ref="B126:F126"/>
    <mergeCell ref="G126:H126"/>
    <mergeCell ref="K126:L126"/>
  </mergeCells>
  <pageMargins left="0.39370078740157483" right="0.19685039370078741" top="0.19685039370078741" bottom="0.19685039370078741" header="0" footer="0"/>
  <pageSetup paperSize="9" scale="9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13A5B-A570-44E8-BDB4-354D07E8B56C}">
  <sheetPr>
    <tabColor rgb="FFFFFFFF"/>
  </sheetPr>
  <dimension ref="A1:AP62"/>
  <sheetViews>
    <sheetView workbookViewId="0">
      <pane ySplit="3" topLeftCell="A4" activePane="bottomLeft" state="frozen"/>
      <selection pane="bottomLeft" activeCell="O17" sqref="O17"/>
    </sheetView>
  </sheetViews>
  <sheetFormatPr defaultRowHeight="15" x14ac:dyDescent="0.25"/>
  <cols>
    <col min="8" max="8" width="12.7109375" style="467" bestFit="1" customWidth="1"/>
    <col min="9" max="9" width="18.5703125" customWidth="1"/>
    <col min="10" max="12" width="21.85546875" customWidth="1"/>
    <col min="13" max="13" width="12.7109375" style="467" bestFit="1" customWidth="1"/>
    <col min="14" max="14" width="17.28515625" customWidth="1"/>
    <col min="15" max="15" width="20.7109375" customWidth="1"/>
    <col min="19" max="19" width="17.28515625" customWidth="1"/>
    <col min="20" max="20" width="20.140625" customWidth="1"/>
    <col min="23" max="23" width="12.7109375" style="467" bestFit="1" customWidth="1"/>
    <col min="24" max="24" width="33" customWidth="1"/>
    <col min="25" max="25" width="56.85546875" customWidth="1"/>
    <col min="26" max="26" width="55.7109375" customWidth="1"/>
    <col min="27" max="27" width="12.7109375" style="467" bestFit="1" customWidth="1"/>
    <col min="28" max="28" width="9.42578125" customWidth="1"/>
    <col min="29" max="29" width="27.28515625" customWidth="1"/>
    <col min="30" max="30" width="20" customWidth="1"/>
    <col min="31" max="31" width="24.85546875" customWidth="1"/>
    <col min="33" max="33" width="12.7109375" style="467" bestFit="1" customWidth="1"/>
    <col min="34" max="34" width="10.28515625" bestFit="1" customWidth="1"/>
    <col min="35" max="38" width="20.7109375" style="456" customWidth="1"/>
    <col min="40" max="40" width="14.5703125" customWidth="1"/>
  </cols>
  <sheetData>
    <row r="1" spans="1:42" ht="30.75" customHeight="1" x14ac:dyDescent="0.25">
      <c r="A1" s="464" t="s">
        <v>215</v>
      </c>
      <c r="I1" s="464" t="s">
        <v>212</v>
      </c>
      <c r="N1" s="470" t="s">
        <v>214</v>
      </c>
      <c r="S1" s="471" t="s">
        <v>213</v>
      </c>
      <c r="X1" s="475" t="s">
        <v>244</v>
      </c>
      <c r="Z1" s="474"/>
      <c r="AB1" s="478" t="s">
        <v>208</v>
      </c>
      <c r="AH1" s="480" t="s">
        <v>221</v>
      </c>
    </row>
    <row r="2" spans="1:42" ht="113.25" thickBot="1" x14ac:dyDescent="0.35">
      <c r="I2" s="465" t="s">
        <v>45</v>
      </c>
      <c r="J2" s="466" t="s">
        <v>46</v>
      </c>
      <c r="K2" s="466" t="s">
        <v>47</v>
      </c>
      <c r="L2" s="466" t="s">
        <v>44</v>
      </c>
      <c r="N2" s="468" t="s">
        <v>156</v>
      </c>
      <c r="O2" s="468" t="s">
        <v>155</v>
      </c>
      <c r="P2" s="448"/>
      <c r="Q2" s="448"/>
      <c r="R2" s="448"/>
      <c r="S2" s="468" t="s">
        <v>156</v>
      </c>
      <c r="T2" s="468" t="s">
        <v>157</v>
      </c>
      <c r="U2" s="448"/>
      <c r="V2" s="448"/>
      <c r="X2" s="468"/>
      <c r="Y2" s="468"/>
      <c r="Z2" s="468"/>
      <c r="AB2" s="479" t="s">
        <v>209</v>
      </c>
      <c r="AC2" s="479" t="s">
        <v>4</v>
      </c>
      <c r="AD2" s="479" t="s">
        <v>208</v>
      </c>
      <c r="AE2" s="479" t="s">
        <v>211</v>
      </c>
      <c r="AH2" s="468" t="s">
        <v>174</v>
      </c>
      <c r="AI2" s="476" t="s">
        <v>220</v>
      </c>
      <c r="AJ2" s="476" t="s">
        <v>175</v>
      </c>
      <c r="AK2" s="476" t="s">
        <v>176</v>
      </c>
      <c r="AL2" s="476" t="s">
        <v>177</v>
      </c>
      <c r="AM2" s="472"/>
      <c r="AN2" s="476" t="s">
        <v>207</v>
      </c>
      <c r="AO2" s="476"/>
      <c r="AP2" s="476"/>
    </row>
    <row r="3" spans="1:42" ht="19.5" thickBot="1" x14ac:dyDescent="0.35">
      <c r="A3" s="642" t="s">
        <v>55</v>
      </c>
      <c r="B3" s="642"/>
      <c r="C3" s="642"/>
      <c r="D3" s="642"/>
      <c r="E3" s="451">
        <v>2023</v>
      </c>
      <c r="F3" s="451">
        <v>2024</v>
      </c>
      <c r="G3" s="451">
        <v>2025</v>
      </c>
      <c r="I3" s="463" t="s">
        <v>99</v>
      </c>
      <c r="J3" s="491">
        <v>1915939.36</v>
      </c>
      <c r="K3" s="491">
        <v>62312408.869999997</v>
      </c>
      <c r="L3" s="491">
        <f t="shared" ref="L3:L30" si="0">J3-K3</f>
        <v>-60396469.509999998</v>
      </c>
      <c r="N3" s="463" t="s">
        <v>99</v>
      </c>
      <c r="O3" s="491">
        <v>62312408.869999997</v>
      </c>
      <c r="P3" s="469"/>
      <c r="R3" s="448"/>
      <c r="S3" s="52" t="s">
        <v>99</v>
      </c>
      <c r="T3" s="491">
        <v>1915939.36</v>
      </c>
      <c r="U3" s="469"/>
      <c r="X3" s="468" t="s">
        <v>4</v>
      </c>
      <c r="Y3" s="468" t="s">
        <v>165</v>
      </c>
      <c r="AB3" s="458">
        <f t="shared" ref="AB3:AB26" si="1">RANK(AD3,$AD$3:$AD$26,1)</f>
        <v>1</v>
      </c>
      <c r="AC3" s="459" t="s">
        <v>12</v>
      </c>
      <c r="AD3" s="460">
        <f>INFLOWS!AY8-OUTFLOWS!AY8</f>
        <v>-53303638.579999998</v>
      </c>
      <c r="AE3" s="461"/>
      <c r="AH3" t="s">
        <v>178</v>
      </c>
      <c r="AI3" s="457">
        <v>183927.2</v>
      </c>
      <c r="AJ3" s="457">
        <v>515112.53</v>
      </c>
      <c r="AK3" s="457">
        <v>699039.73</v>
      </c>
      <c r="AL3" s="457">
        <v>573212.57999999996</v>
      </c>
      <c r="AM3" s="477"/>
      <c r="AN3" t="s">
        <v>210</v>
      </c>
    </row>
    <row r="4" spans="1:42" ht="15.75" thickBot="1" x14ac:dyDescent="0.3">
      <c r="A4" s="641" t="s">
        <v>56</v>
      </c>
      <c r="B4" s="641"/>
      <c r="C4" s="641"/>
      <c r="D4" s="641"/>
      <c r="E4" s="641">
        <v>5</v>
      </c>
      <c r="F4" s="641">
        <v>5</v>
      </c>
      <c r="G4" s="641">
        <v>5</v>
      </c>
      <c r="I4" s="463" t="s">
        <v>102</v>
      </c>
      <c r="J4" s="491">
        <v>2063041</v>
      </c>
      <c r="K4" s="491">
        <v>64550584</v>
      </c>
      <c r="L4" s="491">
        <f t="shared" si="0"/>
        <v>-62487543</v>
      </c>
      <c r="N4" s="463" t="s">
        <v>102</v>
      </c>
      <c r="O4" s="491">
        <v>64550584</v>
      </c>
      <c r="P4" s="449">
        <f t="shared" ref="P4:P30" si="2">((O4-O3)/O3)</f>
        <v>3.5918610283056499E-2</v>
      </c>
      <c r="R4" s="448"/>
      <c r="S4" s="52" t="s">
        <v>102</v>
      </c>
      <c r="T4" s="491">
        <v>2063041</v>
      </c>
      <c r="U4" s="449">
        <f t="shared" ref="U4:U30" si="3">((T4-T3)/T3)</f>
        <v>7.6777816183075803E-2</v>
      </c>
      <c r="X4" s="463" t="s">
        <v>12</v>
      </c>
      <c r="Y4" s="523">
        <f>'DATA TABLES'!O65</f>
        <v>24028</v>
      </c>
      <c r="AB4" s="458">
        <f t="shared" si="1"/>
        <v>2</v>
      </c>
      <c r="AC4" s="459" t="s">
        <v>14</v>
      </c>
      <c r="AD4" s="460">
        <f>INFLOWS!AY10-OUTFLOWS!AY10</f>
        <v>-12451566.040000001</v>
      </c>
      <c r="AE4" s="462"/>
      <c r="AH4" t="s">
        <v>179</v>
      </c>
      <c r="AI4" s="457">
        <v>178571.4</v>
      </c>
      <c r="AJ4" s="457">
        <v>536411.79</v>
      </c>
      <c r="AK4" s="457">
        <v>714983.19</v>
      </c>
      <c r="AL4" s="457">
        <v>586286.22</v>
      </c>
      <c r="AM4" s="472"/>
      <c r="AN4" s="449">
        <f t="shared" ref="AN4:AN38" si="4">(AK4-AK3)/AK3</f>
        <v>2.2807659301424775E-2</v>
      </c>
      <c r="AO4" s="449"/>
      <c r="AP4" s="449"/>
    </row>
    <row r="5" spans="1:42" ht="15.75" thickBot="1" x14ac:dyDescent="0.3">
      <c r="A5" s="641"/>
      <c r="B5" s="641"/>
      <c r="C5" s="641"/>
      <c r="D5" s="641"/>
      <c r="E5" s="641"/>
      <c r="F5" s="641"/>
      <c r="G5" s="641"/>
      <c r="I5" s="463" t="s">
        <v>103</v>
      </c>
      <c r="J5" s="491">
        <v>2147193</v>
      </c>
      <c r="K5" s="491">
        <v>64626957</v>
      </c>
      <c r="L5" s="491">
        <f t="shared" si="0"/>
        <v>-62479764</v>
      </c>
      <c r="N5" s="463" t="s">
        <v>103</v>
      </c>
      <c r="O5" s="491">
        <v>64626957</v>
      </c>
      <c r="P5" s="449">
        <f t="shared" si="2"/>
        <v>1.1831496365702903E-3</v>
      </c>
      <c r="R5" s="448"/>
      <c r="S5" s="52" t="s">
        <v>103</v>
      </c>
      <c r="T5" s="491">
        <v>2147193</v>
      </c>
      <c r="U5" s="449">
        <f t="shared" si="3"/>
        <v>4.0790270285466938E-2</v>
      </c>
      <c r="X5" s="463" t="s">
        <v>14</v>
      </c>
      <c r="Y5" s="523">
        <f>'DATA TABLES'!O66</f>
        <v>7080</v>
      </c>
      <c r="AB5" s="458">
        <f t="shared" si="1"/>
        <v>3</v>
      </c>
      <c r="AC5" s="459" t="s">
        <v>13</v>
      </c>
      <c r="AD5" s="460">
        <f>INFLOWS!AY9-OUTFLOWS!AY9</f>
        <v>-5675805.1100000003</v>
      </c>
      <c r="AE5" s="462"/>
      <c r="AH5" t="s">
        <v>190</v>
      </c>
      <c r="AI5" s="457">
        <v>171763.8</v>
      </c>
      <c r="AJ5" s="457">
        <v>518304.60903414444</v>
      </c>
      <c r="AK5" s="457">
        <v>690068.40903414448</v>
      </c>
      <c r="AL5" s="457">
        <v>565856.09540799842</v>
      </c>
      <c r="AM5" s="472"/>
      <c r="AN5" s="449">
        <f t="shared" si="4"/>
        <v>-3.4846666766886455E-2</v>
      </c>
      <c r="AO5" s="449"/>
      <c r="AP5" s="449"/>
    </row>
    <row r="6" spans="1:42" ht="15.75" thickBot="1" x14ac:dyDescent="0.3">
      <c r="A6" s="641" t="s">
        <v>78</v>
      </c>
      <c r="B6" s="641"/>
      <c r="C6" s="641"/>
      <c r="D6" s="641"/>
      <c r="E6" s="641">
        <v>3</v>
      </c>
      <c r="F6" s="641">
        <v>3</v>
      </c>
      <c r="G6" s="641">
        <v>3</v>
      </c>
      <c r="I6" s="463" t="s">
        <v>106</v>
      </c>
      <c r="J6" s="491">
        <v>1998148</v>
      </c>
      <c r="K6" s="491">
        <v>72470062</v>
      </c>
      <c r="L6" s="491">
        <f t="shared" si="0"/>
        <v>-70471914</v>
      </c>
      <c r="N6" s="463" t="s">
        <v>106</v>
      </c>
      <c r="O6" s="491">
        <v>72470062</v>
      </c>
      <c r="P6" s="449">
        <f t="shared" si="2"/>
        <v>0.12135965182454746</v>
      </c>
      <c r="R6" s="448"/>
      <c r="S6" s="52" t="s">
        <v>106</v>
      </c>
      <c r="T6" s="491">
        <v>1998148</v>
      </c>
      <c r="U6" s="449">
        <f t="shared" si="3"/>
        <v>-6.9413881285939366E-2</v>
      </c>
      <c r="X6" s="463" t="s">
        <v>13</v>
      </c>
      <c r="Y6" s="523">
        <f>'DATA TABLES'!O67</f>
        <v>2622</v>
      </c>
      <c r="AB6" s="458">
        <f t="shared" si="1"/>
        <v>4</v>
      </c>
      <c r="AC6" s="459" t="s">
        <v>16</v>
      </c>
      <c r="AD6" s="460">
        <f>INFLOWS!AY12-OUTFLOWS!AY12</f>
        <v>-2437488.9699999997</v>
      </c>
      <c r="AE6" s="462"/>
      <c r="AH6" t="s">
        <v>191</v>
      </c>
      <c r="AI6" s="457">
        <v>191003.19999999998</v>
      </c>
      <c r="AJ6" s="457">
        <v>557916.47471706802</v>
      </c>
      <c r="AK6" s="457">
        <v>748919.67471706797</v>
      </c>
      <c r="AL6" s="457">
        <v>614114.13326799567</v>
      </c>
      <c r="AM6" s="472"/>
      <c r="AN6" s="449">
        <f t="shared" si="4"/>
        <v>8.5283234114853584E-2</v>
      </c>
      <c r="AO6" s="449"/>
      <c r="AP6" s="449"/>
    </row>
    <row r="7" spans="1:42" ht="15.75" thickBot="1" x14ac:dyDescent="0.3">
      <c r="A7" s="641"/>
      <c r="B7" s="641"/>
      <c r="C7" s="641"/>
      <c r="D7" s="641"/>
      <c r="E7" s="641"/>
      <c r="F7" s="641"/>
      <c r="G7" s="641"/>
      <c r="I7" s="463" t="s">
        <v>107</v>
      </c>
      <c r="J7" s="491">
        <v>1716641</v>
      </c>
      <c r="K7" s="491">
        <v>63587882</v>
      </c>
      <c r="L7" s="491">
        <f t="shared" si="0"/>
        <v>-61871241</v>
      </c>
      <c r="N7" s="463" t="s">
        <v>107</v>
      </c>
      <c r="O7" s="491">
        <v>63587882</v>
      </c>
      <c r="P7" s="449">
        <f t="shared" si="2"/>
        <v>-0.12256343867899547</v>
      </c>
      <c r="R7" s="448"/>
      <c r="S7" s="52" t="s">
        <v>107</v>
      </c>
      <c r="T7" s="491">
        <v>1716641</v>
      </c>
      <c r="U7" s="449">
        <f t="shared" si="3"/>
        <v>-0.14088395854561322</v>
      </c>
      <c r="X7" s="463" t="s">
        <v>22</v>
      </c>
      <c r="Y7" s="523">
        <f>'DATA TABLES'!O68</f>
        <v>1679</v>
      </c>
      <c r="AB7" s="458">
        <f t="shared" si="1"/>
        <v>6</v>
      </c>
      <c r="AC7" s="459" t="s">
        <v>22</v>
      </c>
      <c r="AD7" s="460">
        <f>INFLOWS!AY18-OUTFLOWS!AY18</f>
        <v>-2221116.33</v>
      </c>
      <c r="AE7" s="462"/>
      <c r="AH7" t="s">
        <v>180</v>
      </c>
      <c r="AI7" s="457">
        <v>180047.59999999998</v>
      </c>
      <c r="AJ7" s="457">
        <v>525157.81202926231</v>
      </c>
      <c r="AK7" s="457">
        <v>705205.41202926228</v>
      </c>
      <c r="AL7" s="457">
        <v>578268.43786399509</v>
      </c>
      <c r="AM7" s="472"/>
      <c r="AN7" s="449">
        <f t="shared" si="4"/>
        <v>-5.8369761355675918E-2</v>
      </c>
      <c r="AO7" s="449"/>
      <c r="AP7" s="449"/>
    </row>
    <row r="8" spans="1:42" ht="15.75" thickBot="1" x14ac:dyDescent="0.3">
      <c r="I8" s="463" t="s">
        <v>108</v>
      </c>
      <c r="J8" s="491">
        <v>1174158.7000000002</v>
      </c>
      <c r="K8" s="491">
        <v>37945479.210000001</v>
      </c>
      <c r="L8" s="491">
        <f t="shared" si="0"/>
        <v>-36771320.509999998</v>
      </c>
      <c r="N8" s="463" t="s">
        <v>108</v>
      </c>
      <c r="O8" s="491">
        <v>37945479.210000001</v>
      </c>
      <c r="P8" s="449">
        <f t="shared" si="2"/>
        <v>-0.40325926864492828</v>
      </c>
      <c r="R8" s="448"/>
      <c r="S8" s="52" t="s">
        <v>108</v>
      </c>
      <c r="T8" s="491">
        <v>1174158.7000000002</v>
      </c>
      <c r="U8" s="449">
        <f t="shared" si="3"/>
        <v>-0.31601383166311409</v>
      </c>
      <c r="X8" s="463" t="s">
        <v>15</v>
      </c>
      <c r="Y8" s="523">
        <f>'DATA TABLES'!O69</f>
        <v>1307</v>
      </c>
      <c r="AB8" s="458">
        <f t="shared" si="1"/>
        <v>5</v>
      </c>
      <c r="AC8" s="459" t="s">
        <v>15</v>
      </c>
      <c r="AD8" s="460">
        <f>INFLOWS!AY11-OUTFLOWS!AY11</f>
        <v>-2397087.96</v>
      </c>
      <c r="AE8" s="462"/>
      <c r="AH8" t="s">
        <v>181</v>
      </c>
      <c r="AI8" s="457">
        <v>183634.4</v>
      </c>
      <c r="AJ8" s="457">
        <v>537223.11448291829</v>
      </c>
      <c r="AK8" s="457">
        <v>720857.51448291831</v>
      </c>
      <c r="AL8" s="457">
        <v>591103.16187599301</v>
      </c>
      <c r="AM8" s="472"/>
      <c r="AN8" s="449">
        <f t="shared" si="4"/>
        <v>2.2195096898953676E-2</v>
      </c>
      <c r="AO8" s="449"/>
      <c r="AP8" s="449"/>
    </row>
    <row r="9" spans="1:42" ht="15.75" thickBot="1" x14ac:dyDescent="0.3">
      <c r="I9" s="463" t="s">
        <v>109</v>
      </c>
      <c r="J9" s="491">
        <v>1653916.6</v>
      </c>
      <c r="K9" s="491">
        <v>86016514.790000007</v>
      </c>
      <c r="L9" s="491">
        <f t="shared" si="0"/>
        <v>-84362598.190000013</v>
      </c>
      <c r="N9" s="463" t="s">
        <v>109</v>
      </c>
      <c r="O9" s="491">
        <v>86016514.790000007</v>
      </c>
      <c r="P9" s="449">
        <f t="shared" si="2"/>
        <v>1.2668448674468593</v>
      </c>
      <c r="R9" s="448"/>
      <c r="S9" s="52" t="s">
        <v>109</v>
      </c>
      <c r="T9" s="491">
        <v>1653916.6</v>
      </c>
      <c r="U9" s="449">
        <f t="shared" si="3"/>
        <v>0.40859715130501512</v>
      </c>
      <c r="AB9" s="458">
        <f t="shared" si="1"/>
        <v>7</v>
      </c>
      <c r="AC9" s="459" t="s">
        <v>35</v>
      </c>
      <c r="AD9" s="460">
        <f>INFLOWS!AY31-OUTFLOWS!AY31</f>
        <v>-1279774.17</v>
      </c>
      <c r="AE9" s="462"/>
      <c r="AH9" t="s">
        <v>192</v>
      </c>
      <c r="AI9" s="457">
        <v>177595.39999999997</v>
      </c>
      <c r="AJ9" s="457">
        <v>522300.32192682649</v>
      </c>
      <c r="AK9" s="457">
        <v>699895.72192682652</v>
      </c>
      <c r="AL9" s="457">
        <v>573914.49197999772</v>
      </c>
      <c r="AM9" s="472"/>
      <c r="AN9" s="449">
        <f t="shared" si="4"/>
        <v>-2.9078967944348885E-2</v>
      </c>
      <c r="AO9" s="449"/>
      <c r="AP9" s="449"/>
    </row>
    <row r="10" spans="1:42" ht="15.75" customHeight="1" thickBot="1" x14ac:dyDescent="0.35">
      <c r="I10" s="463" t="s">
        <v>110</v>
      </c>
      <c r="J10" s="491">
        <v>1828326.75</v>
      </c>
      <c r="K10" s="491">
        <v>74115931.810000017</v>
      </c>
      <c r="L10" s="491">
        <f t="shared" si="0"/>
        <v>-72287605.060000017</v>
      </c>
      <c r="N10" s="463" t="s">
        <v>110</v>
      </c>
      <c r="O10" s="491">
        <v>74115931.810000017</v>
      </c>
      <c r="P10" s="449">
        <f t="shared" si="2"/>
        <v>-0.13835230372974275</v>
      </c>
      <c r="R10" s="448"/>
      <c r="S10" s="52" t="s">
        <v>110</v>
      </c>
      <c r="T10" s="491">
        <v>1828326.75</v>
      </c>
      <c r="U10" s="449">
        <f t="shared" si="3"/>
        <v>0.10545280820084876</v>
      </c>
      <c r="X10" s="468" t="s">
        <v>4</v>
      </c>
      <c r="Y10" s="468" t="s">
        <v>166</v>
      </c>
      <c r="AB10" s="458">
        <f t="shared" si="1"/>
        <v>8</v>
      </c>
      <c r="AC10" s="459" t="s">
        <v>17</v>
      </c>
      <c r="AD10" s="460">
        <f>INFLOWS!AY13-OUTFLOWS!AY13</f>
        <v>-859320.14</v>
      </c>
      <c r="AE10" s="462"/>
      <c r="AH10" t="s">
        <v>193</v>
      </c>
      <c r="AI10" s="457">
        <v>194346</v>
      </c>
      <c r="AJ10" s="457">
        <v>561442.25727804354</v>
      </c>
      <c r="AK10" s="457">
        <v>755788.25727804354</v>
      </c>
      <c r="AL10" s="457">
        <v>619746.37096799561</v>
      </c>
      <c r="AM10" s="472"/>
      <c r="AN10" s="449">
        <f t="shared" si="4"/>
        <v>7.9858375469625376E-2</v>
      </c>
      <c r="AO10" s="449"/>
      <c r="AP10" s="449"/>
    </row>
    <row r="11" spans="1:42" ht="15.75" thickBot="1" x14ac:dyDescent="0.3">
      <c r="I11" s="463" t="s">
        <v>121</v>
      </c>
      <c r="J11" s="491">
        <v>1994160.55</v>
      </c>
      <c r="K11" s="491">
        <v>67638561.140000001</v>
      </c>
      <c r="L11" s="491">
        <f t="shared" si="0"/>
        <v>-65644400.590000004</v>
      </c>
      <c r="N11" s="463" t="s">
        <v>121</v>
      </c>
      <c r="O11" s="491">
        <v>67638561.140000001</v>
      </c>
      <c r="P11" s="449">
        <f t="shared" si="2"/>
        <v>-8.7395118860612686E-2</v>
      </c>
      <c r="R11" s="448"/>
      <c r="S11" s="52" t="s">
        <v>121</v>
      </c>
      <c r="T11" s="491">
        <v>1994160.55</v>
      </c>
      <c r="U11" s="449">
        <f t="shared" si="3"/>
        <v>9.0702496148459266E-2</v>
      </c>
      <c r="X11" s="463" t="s">
        <v>12</v>
      </c>
      <c r="Y11" s="523">
        <f>'DATA TABLES'!O74</f>
        <v>107068</v>
      </c>
      <c r="AB11" s="458">
        <f t="shared" si="1"/>
        <v>9</v>
      </c>
      <c r="AC11" s="459" t="s">
        <v>18</v>
      </c>
      <c r="AD11" s="460">
        <f>INFLOWS!AY14-OUTFLOWS!AY14</f>
        <v>-383849.04</v>
      </c>
      <c r="AE11" s="462"/>
      <c r="AH11" t="s">
        <v>182</v>
      </c>
      <c r="AI11" s="457">
        <v>191149.6</v>
      </c>
      <c r="AJ11" s="457">
        <v>539040.11</v>
      </c>
      <c r="AK11" s="457">
        <v>730189.71</v>
      </c>
      <c r="AL11" s="457">
        <v>598755.56000000006</v>
      </c>
      <c r="AM11" s="472"/>
      <c r="AN11" s="449">
        <f t="shared" si="4"/>
        <v>-3.3869998682218537E-2</v>
      </c>
      <c r="AO11" s="449"/>
      <c r="AP11" s="449"/>
    </row>
    <row r="12" spans="1:42" ht="15.75" thickBot="1" x14ac:dyDescent="0.3">
      <c r="I12" s="463" t="s">
        <v>122</v>
      </c>
      <c r="J12" s="491">
        <v>2215105.9400000004</v>
      </c>
      <c r="K12" s="491">
        <v>68174852.670000002</v>
      </c>
      <c r="L12" s="491">
        <f t="shared" si="0"/>
        <v>-65959746.730000004</v>
      </c>
      <c r="N12" s="463" t="s">
        <v>122</v>
      </c>
      <c r="O12" s="491">
        <v>68174852.670000002</v>
      </c>
      <c r="P12" s="449">
        <f t="shared" si="2"/>
        <v>7.9287838321984924E-3</v>
      </c>
      <c r="R12" s="448"/>
      <c r="S12" s="52" t="s">
        <v>122</v>
      </c>
      <c r="T12" s="491">
        <v>2215105.9400000004</v>
      </c>
      <c r="U12" s="449">
        <f t="shared" si="3"/>
        <v>0.11079618940410808</v>
      </c>
      <c r="X12" s="463" t="s">
        <v>14</v>
      </c>
      <c r="Y12" s="523">
        <f>'DATA TABLES'!O75</f>
        <v>15438</v>
      </c>
      <c r="AB12" s="458">
        <f t="shared" si="1"/>
        <v>11</v>
      </c>
      <c r="AC12" s="459" t="s">
        <v>23</v>
      </c>
      <c r="AD12" s="460">
        <f>INFLOWS!AY19-OUTFLOWS!AY19</f>
        <v>-362808.79000000004</v>
      </c>
      <c r="AE12" s="462"/>
      <c r="AH12" t="s">
        <v>183</v>
      </c>
      <c r="AI12" s="457">
        <v>199811.6</v>
      </c>
      <c r="AJ12" s="457">
        <v>549768.46</v>
      </c>
      <c r="AK12" s="457">
        <v>749580.06</v>
      </c>
      <c r="AL12" s="457">
        <v>614655.65</v>
      </c>
      <c r="AM12" s="472"/>
      <c r="AN12" s="449">
        <f t="shared" si="4"/>
        <v>2.655522220382987E-2</v>
      </c>
      <c r="AO12" s="449"/>
      <c r="AP12" s="449"/>
    </row>
    <row r="13" spans="1:42" ht="15.75" thickBot="1" x14ac:dyDescent="0.3">
      <c r="I13" s="463" t="s">
        <v>125</v>
      </c>
      <c r="J13" s="491">
        <v>2472709.6400000006</v>
      </c>
      <c r="K13" s="491">
        <v>66974215.379999995</v>
      </c>
      <c r="L13" s="491">
        <f t="shared" si="0"/>
        <v>-64501505.739999995</v>
      </c>
      <c r="N13" s="463" t="s">
        <v>125</v>
      </c>
      <c r="O13" s="491">
        <v>66974215.379999995</v>
      </c>
      <c r="P13" s="449">
        <f t="shared" si="2"/>
        <v>-1.7611146089477961E-2</v>
      </c>
      <c r="R13" s="448"/>
      <c r="S13" s="52" t="s">
        <v>125</v>
      </c>
      <c r="T13" s="491">
        <v>2472709.6400000006</v>
      </c>
      <c r="U13" s="449">
        <f t="shared" si="3"/>
        <v>0.11629407666163369</v>
      </c>
      <c r="X13" s="463" t="s">
        <v>13</v>
      </c>
      <c r="Y13" s="523">
        <f>'DATA TABLES'!O76</f>
        <v>12004</v>
      </c>
      <c r="AB13" s="458">
        <f t="shared" si="1"/>
        <v>12</v>
      </c>
      <c r="AC13" s="459" t="s">
        <v>33</v>
      </c>
      <c r="AD13" s="460">
        <f>INFLOWS!AY28-OUTFLOWS!AY28</f>
        <v>-266596.70999999996</v>
      </c>
      <c r="AE13" s="462"/>
      <c r="AH13" t="s">
        <v>194</v>
      </c>
      <c r="AI13" s="457">
        <v>203398.39999999997</v>
      </c>
      <c r="AJ13" s="457">
        <v>515103.70923902531</v>
      </c>
      <c r="AK13" s="457">
        <v>718502.10923902527</v>
      </c>
      <c r="AL13" s="457">
        <v>589171.72957600071</v>
      </c>
      <c r="AM13" s="472"/>
      <c r="AN13" s="449">
        <f t="shared" si="4"/>
        <v>-4.1460482234512451E-2</v>
      </c>
      <c r="AO13" s="449"/>
      <c r="AP13" s="449"/>
    </row>
    <row r="14" spans="1:42" ht="15.75" thickBot="1" x14ac:dyDescent="0.3">
      <c r="I14" s="463" t="s">
        <v>128</v>
      </c>
      <c r="J14" s="491">
        <v>2675231.7199999997</v>
      </c>
      <c r="K14" s="491">
        <v>75367863.969999984</v>
      </c>
      <c r="L14" s="491">
        <f t="shared" si="0"/>
        <v>-72692632.249999985</v>
      </c>
      <c r="N14" s="463" t="s">
        <v>128</v>
      </c>
      <c r="O14" s="491">
        <v>75367863.969999984</v>
      </c>
      <c r="P14" s="449">
        <f t="shared" si="2"/>
        <v>0.12532656847677712</v>
      </c>
      <c r="R14" s="448"/>
      <c r="S14" s="52" t="s">
        <v>128</v>
      </c>
      <c r="T14" s="491">
        <v>2675231.7199999997</v>
      </c>
      <c r="U14" s="449">
        <f t="shared" si="3"/>
        <v>8.190289580461986E-2</v>
      </c>
      <c r="X14" s="463" t="s">
        <v>22</v>
      </c>
      <c r="Y14" s="523">
        <f>'DATA TABLES'!O77</f>
        <v>5744</v>
      </c>
      <c r="AB14" s="458">
        <f t="shared" si="1"/>
        <v>13</v>
      </c>
      <c r="AC14" s="459" t="s">
        <v>25</v>
      </c>
      <c r="AD14" s="460">
        <f>INFLOWS!AY20-OUTFLOWS!AY20</f>
        <v>-244288.93</v>
      </c>
      <c r="AE14" s="462"/>
      <c r="AH14" t="s">
        <v>195</v>
      </c>
      <c r="AI14" s="457">
        <v>294032.19999999995</v>
      </c>
      <c r="AJ14" s="457">
        <v>461897.83920000156</v>
      </c>
      <c r="AK14" s="457">
        <v>755930.0392000014</v>
      </c>
      <c r="AL14" s="457">
        <v>619862.63214400108</v>
      </c>
      <c r="AM14" s="472"/>
      <c r="AN14" s="449">
        <f t="shared" si="4"/>
        <v>5.2091607637194719E-2</v>
      </c>
      <c r="AO14" s="449"/>
      <c r="AP14" s="449"/>
    </row>
    <row r="15" spans="1:42" ht="15.75" thickBot="1" x14ac:dyDescent="0.3">
      <c r="I15" s="463" t="s">
        <v>131</v>
      </c>
      <c r="J15" s="491">
        <f>INFLOWS!$AG$32</f>
        <v>2335170.5299999993</v>
      </c>
      <c r="K15" s="491">
        <f>OUTFLOWS!$AG$32</f>
        <v>68950386.850000009</v>
      </c>
      <c r="L15" s="491">
        <f t="shared" si="0"/>
        <v>-66615216.320000008</v>
      </c>
      <c r="N15" s="463" t="s">
        <v>131</v>
      </c>
      <c r="O15" s="491">
        <f>OUTFLOWS!$AG$32</f>
        <v>68950386.850000009</v>
      </c>
      <c r="P15" s="449">
        <f t="shared" si="2"/>
        <v>-8.5148719652641841E-2</v>
      </c>
      <c r="R15" s="448"/>
      <c r="S15" s="52" t="s">
        <v>131</v>
      </c>
      <c r="T15" s="491">
        <f>INFLOWS!$AG$32</f>
        <v>2335170.5299999993</v>
      </c>
      <c r="U15" s="449">
        <f t="shared" si="3"/>
        <v>-0.12711466728571849</v>
      </c>
      <c r="X15" s="463" t="s">
        <v>16</v>
      </c>
      <c r="Y15" s="523" cm="1">
        <f t="array" ref="Y15:Z15">'DATA TABLES'!O78:P78</f>
        <v>6181</v>
      </c>
      <c r="Z15">
        <v>0</v>
      </c>
      <c r="AB15" s="458">
        <f t="shared" si="1"/>
        <v>17</v>
      </c>
      <c r="AC15" s="459" t="s">
        <v>20</v>
      </c>
      <c r="AD15" s="460">
        <f>INFLOWS!AY16-OUTFLOWS!AY16</f>
        <v>-158950.12</v>
      </c>
      <c r="AE15" s="462"/>
      <c r="AH15" t="s">
        <v>184</v>
      </c>
      <c r="AI15" s="457">
        <v>203666.8</v>
      </c>
      <c r="AJ15" s="457">
        <v>543101.912160974</v>
      </c>
      <c r="AK15" s="457">
        <v>746768.71216097404</v>
      </c>
      <c r="AL15" s="457">
        <v>612350.34397199878</v>
      </c>
      <c r="AM15" s="472"/>
      <c r="AN15" s="449">
        <f t="shared" si="4"/>
        <v>-1.2119278986085485E-2</v>
      </c>
      <c r="AO15" s="449"/>
      <c r="AP15" s="449"/>
    </row>
    <row r="16" spans="1:42" ht="15.75" thickBot="1" x14ac:dyDescent="0.3">
      <c r="I16" s="463" t="s">
        <v>133</v>
      </c>
      <c r="J16" s="491">
        <f>INFLOWS!$AH$32</f>
        <v>2381724.85</v>
      </c>
      <c r="K16" s="491">
        <f>OUTFLOWS!$AH$32</f>
        <v>75828211.109999985</v>
      </c>
      <c r="L16" s="491">
        <f t="shared" si="0"/>
        <v>-73446486.25999999</v>
      </c>
      <c r="N16" s="463" t="s">
        <v>133</v>
      </c>
      <c r="O16" s="491">
        <f>OUTFLOWS!$AH$32</f>
        <v>75828211.109999985</v>
      </c>
      <c r="P16" s="449">
        <f t="shared" si="2"/>
        <v>9.9750336063560097E-2</v>
      </c>
      <c r="R16" s="448"/>
      <c r="S16" s="52" t="s">
        <v>133</v>
      </c>
      <c r="T16" s="491">
        <f>INFLOWS!$AH$32</f>
        <v>2381724.85</v>
      </c>
      <c r="U16" s="449">
        <f t="shared" si="3"/>
        <v>1.9936154298761544E-2</v>
      </c>
      <c r="AB16" s="458">
        <f t="shared" si="1"/>
        <v>14</v>
      </c>
      <c r="AC16" s="459" t="s">
        <v>32</v>
      </c>
      <c r="AD16" s="460">
        <f>INFLOWS!AY27-OUTFLOWS!AY27</f>
        <v>-222793.68999999997</v>
      </c>
      <c r="AE16" s="462"/>
      <c r="AH16" t="s">
        <v>185</v>
      </c>
      <c r="AI16" s="457">
        <v>218904.59999999998</v>
      </c>
      <c r="AJ16" s="457">
        <v>594828.42400000012</v>
      </c>
      <c r="AK16" s="457">
        <v>813733.02399999998</v>
      </c>
      <c r="AL16" s="457">
        <v>667261.07967999997</v>
      </c>
      <c r="AM16" s="472"/>
      <c r="AN16" s="449">
        <f t="shared" si="4"/>
        <v>8.9672090901139756E-2</v>
      </c>
      <c r="AO16" s="449"/>
      <c r="AP16" s="449"/>
    </row>
    <row r="17" spans="9:42" ht="15.75" thickBot="1" x14ac:dyDescent="0.3">
      <c r="I17" s="463" t="s">
        <v>135</v>
      </c>
      <c r="J17" s="491">
        <f>INFLOWS!$AI$32</f>
        <v>2605187.0497560976</v>
      </c>
      <c r="K17" s="491">
        <f>OUTFLOWS!$AI$32</f>
        <v>75896333.560731396</v>
      </c>
      <c r="L17" s="491">
        <f t="shared" si="0"/>
        <v>-73291146.510975301</v>
      </c>
      <c r="N17" s="463" t="s">
        <v>135</v>
      </c>
      <c r="O17" s="491">
        <f>OUTFLOWS!$AI$32</f>
        <v>75896333.560731396</v>
      </c>
      <c r="P17" s="449">
        <f t="shared" si="2"/>
        <v>8.9837871333387951E-4</v>
      </c>
      <c r="R17" s="448"/>
      <c r="S17" s="52" t="s">
        <v>135</v>
      </c>
      <c r="T17" s="491">
        <f>INFLOWS!$AI$32</f>
        <v>2605187.0497560976</v>
      </c>
      <c r="U17" s="449">
        <f t="shared" si="3"/>
        <v>9.3823684022987588E-2</v>
      </c>
      <c r="AB17" s="458">
        <f t="shared" si="1"/>
        <v>15</v>
      </c>
      <c r="AC17" s="459" t="s">
        <v>34</v>
      </c>
      <c r="AD17" s="460">
        <f>INFLOWS!AY29-OUTFLOWS!AY29</f>
        <v>-205165.36</v>
      </c>
      <c r="AE17" s="462"/>
      <c r="AH17" t="s">
        <v>196</v>
      </c>
      <c r="AI17" s="457">
        <v>221966.8</v>
      </c>
      <c r="AJ17" s="457">
        <v>585681.66959999991</v>
      </c>
      <c r="AK17" s="457">
        <v>807648.46959999995</v>
      </c>
      <c r="AL17" s="457">
        <v>662271.74507199996</v>
      </c>
      <c r="AM17" s="472"/>
      <c r="AN17" s="449">
        <f t="shared" si="4"/>
        <v>-7.477334974179471E-3</v>
      </c>
      <c r="AO17" s="449"/>
      <c r="AP17" s="449"/>
    </row>
    <row r="18" spans="9:42" ht="15.75" thickBot="1" x14ac:dyDescent="0.3">
      <c r="I18" s="463" t="s">
        <v>139</v>
      </c>
      <c r="J18" s="491">
        <f>INFLOWS!$AJ$32</f>
        <v>2650456.5612195125</v>
      </c>
      <c r="K18" s="491">
        <f>OUTFLOWS!$AJ$32</f>
        <v>82206782.936339259</v>
      </c>
      <c r="L18" s="491">
        <f t="shared" si="0"/>
        <v>-79556326.375119746</v>
      </c>
      <c r="N18" s="463" t="s">
        <v>139</v>
      </c>
      <c r="O18" s="491">
        <f>OUTFLOWS!$AJ$32</f>
        <v>82206782.936339259</v>
      </c>
      <c r="P18" s="449">
        <f t="shared" si="2"/>
        <v>8.3145641950652494E-2</v>
      </c>
      <c r="R18" s="448"/>
      <c r="S18" s="52" t="s">
        <v>139</v>
      </c>
      <c r="T18" s="491">
        <f>INFLOWS!$AJ$32</f>
        <v>2650456.5612195125</v>
      </c>
      <c r="U18" s="449">
        <f t="shared" si="3"/>
        <v>1.7376683746241212E-2</v>
      </c>
      <c r="AB18" s="458">
        <f t="shared" si="1"/>
        <v>10</v>
      </c>
      <c r="AC18" s="459" t="s">
        <v>87</v>
      </c>
      <c r="AD18" s="460">
        <f>INFLOWS!AY30-OUTFLOWS!AY30</f>
        <v>-372170.18</v>
      </c>
      <c r="AE18" s="462"/>
      <c r="AH18" t="s">
        <v>197</v>
      </c>
      <c r="AI18" s="457">
        <v>247537.99999999997</v>
      </c>
      <c r="AJ18" s="457">
        <v>624939.52260000003</v>
      </c>
      <c r="AK18" s="457">
        <v>872477.52260000003</v>
      </c>
      <c r="AL18" s="457">
        <v>715431.56853200006</v>
      </c>
      <c r="AM18" s="472"/>
      <c r="AN18" s="449">
        <f t="shared" si="4"/>
        <v>8.0268898462851831E-2</v>
      </c>
      <c r="AO18" s="449"/>
      <c r="AP18" s="449"/>
    </row>
    <row r="19" spans="9:42" ht="15.75" thickBot="1" x14ac:dyDescent="0.3">
      <c r="I19" s="463" t="s">
        <v>141</v>
      </c>
      <c r="J19" s="491">
        <f>INFLOWS!$AL$32</f>
        <v>2402227.5687804874</v>
      </c>
      <c r="K19" s="491">
        <f>OUTFLOWS!$AL$32</f>
        <v>75586096.522925645</v>
      </c>
      <c r="L19" s="491">
        <f t="shared" si="0"/>
        <v>-73183868.954145163</v>
      </c>
      <c r="N19" s="463" t="s">
        <v>141</v>
      </c>
      <c r="O19" s="491">
        <f>OUTFLOWS!$AL$32</f>
        <v>75586096.522925645</v>
      </c>
      <c r="P19" s="449">
        <f t="shared" si="2"/>
        <v>-8.0536984624987193E-2</v>
      </c>
      <c r="R19" s="448"/>
      <c r="S19" s="52" t="s">
        <v>141</v>
      </c>
      <c r="T19" s="491">
        <f>INFLOWS!$AL$32</f>
        <v>2402227.5687804874</v>
      </c>
      <c r="U19" s="449">
        <f t="shared" si="3"/>
        <v>-9.3655182307463058E-2</v>
      </c>
      <c r="AB19" s="458">
        <f t="shared" si="1"/>
        <v>20</v>
      </c>
      <c r="AC19" s="459" t="s">
        <v>28</v>
      </c>
      <c r="AD19" s="460">
        <f>INFLOWS!AY23-OUTFLOWS!AY23</f>
        <v>-128308.77999999998</v>
      </c>
      <c r="AE19" s="462"/>
      <c r="AH19" t="s">
        <v>186</v>
      </c>
      <c r="AI19" s="457">
        <v>235813.8</v>
      </c>
      <c r="AJ19" s="457">
        <v>595137.99320000003</v>
      </c>
      <c r="AK19" s="457">
        <v>830951.79319999996</v>
      </c>
      <c r="AL19" s="457">
        <v>681380.47042399994</v>
      </c>
      <c r="AM19" s="472"/>
      <c r="AN19" s="449">
        <f t="shared" si="4"/>
        <v>-4.7595185347873013E-2</v>
      </c>
      <c r="AO19" s="449"/>
      <c r="AP19" s="449"/>
    </row>
    <row r="20" spans="9:42" ht="15.75" thickBot="1" x14ac:dyDescent="0.3">
      <c r="I20" s="463" t="s">
        <v>144</v>
      </c>
      <c r="J20" s="491">
        <f>INFLOWS!$AM$32</f>
        <v>2393374.2948780488</v>
      </c>
      <c r="K20" s="491">
        <f>OUTFLOWS!$AM$32</f>
        <v>77411717.409023792</v>
      </c>
      <c r="L20" s="491">
        <f t="shared" si="0"/>
        <v>-75018343.114145741</v>
      </c>
      <c r="N20" s="463" t="s">
        <v>144</v>
      </c>
      <c r="O20" s="491">
        <f>OUTFLOWS!$AM$32</f>
        <v>77411717.409023792</v>
      </c>
      <c r="P20" s="449">
        <f t="shared" si="2"/>
        <v>2.4152866334940664E-2</v>
      </c>
      <c r="R20" s="448"/>
      <c r="S20" s="52" t="s">
        <v>144</v>
      </c>
      <c r="T20" s="491">
        <f>INFLOWS!$AM$32</f>
        <v>2393374.2948780488</v>
      </c>
      <c r="U20" s="449">
        <f t="shared" si="3"/>
        <v>-3.685443468177757E-3</v>
      </c>
      <c r="AB20" s="458">
        <f t="shared" si="1"/>
        <v>16</v>
      </c>
      <c r="AC20" s="459" t="s">
        <v>21</v>
      </c>
      <c r="AD20" s="460">
        <f>INFLOWS!AY17-OUTFLOWS!AY17</f>
        <v>-168853.67000000004</v>
      </c>
      <c r="AE20" s="462"/>
      <c r="AH20" t="s">
        <v>187</v>
      </c>
      <c r="AI20" s="457">
        <v>246379</v>
      </c>
      <c r="AJ20" s="457">
        <v>617540.84</v>
      </c>
      <c r="AK20" s="457">
        <v>863919.84</v>
      </c>
      <c r="AL20" s="457">
        <v>708414.27</v>
      </c>
      <c r="AM20" s="472"/>
      <c r="AN20" s="449">
        <f t="shared" si="4"/>
        <v>3.9675041404074574E-2</v>
      </c>
      <c r="AO20" s="449"/>
      <c r="AP20" s="449"/>
    </row>
    <row r="21" spans="9:42" ht="15.75" thickBot="1" x14ac:dyDescent="0.3">
      <c r="I21" s="463" t="s">
        <v>146</v>
      </c>
      <c r="J21" s="491">
        <f>INFLOWS!$AN$32</f>
        <v>2654797.5402438999</v>
      </c>
      <c r="K21" s="491">
        <f>OUTFLOWS!$AN$32</f>
        <v>75284034.409022793</v>
      </c>
      <c r="L21" s="491">
        <f t="shared" si="0"/>
        <v>-72629236.868778899</v>
      </c>
      <c r="N21" s="463" t="s">
        <v>146</v>
      </c>
      <c r="O21" s="491">
        <f>OUTFLOWS!$AN$32</f>
        <v>75284034.409022793</v>
      </c>
      <c r="P21" s="449">
        <f t="shared" si="2"/>
        <v>-2.7485283510232224E-2</v>
      </c>
      <c r="R21" s="448"/>
      <c r="S21" s="52" t="s">
        <v>146</v>
      </c>
      <c r="T21" s="491">
        <f>INFLOWS!$AN$32</f>
        <v>2654797.5402438999</v>
      </c>
      <c r="U21" s="449">
        <f t="shared" si="3"/>
        <v>0.10922789883943813</v>
      </c>
      <c r="AB21" s="458">
        <f t="shared" si="1"/>
        <v>18</v>
      </c>
      <c r="AC21" s="459" t="s">
        <v>27</v>
      </c>
      <c r="AD21" s="460">
        <f>INFLOWS!AY22-OUTFLOWS!AY22</f>
        <v>-158520.59999999998</v>
      </c>
      <c r="AE21" s="462"/>
      <c r="AH21" t="s">
        <v>198</v>
      </c>
      <c r="AI21" s="457">
        <v>250758.79999999996</v>
      </c>
      <c r="AJ21" s="457">
        <v>635416.99699999997</v>
      </c>
      <c r="AK21" s="457">
        <v>886175.7969999999</v>
      </c>
      <c r="AL21" s="457">
        <v>726664.15353999985</v>
      </c>
      <c r="AM21" s="472"/>
      <c r="AN21" s="449">
        <f t="shared" si="4"/>
        <v>2.5761599594703064E-2</v>
      </c>
      <c r="AO21" s="449"/>
      <c r="AP21" s="449"/>
    </row>
    <row r="22" spans="9:42" ht="15.75" thickBot="1" x14ac:dyDescent="0.3">
      <c r="I22" s="463" t="s">
        <v>149</v>
      </c>
      <c r="J22" s="491">
        <f>INFLOWS!$AO$32</f>
        <v>2473121.0192682901</v>
      </c>
      <c r="K22" s="491">
        <f>OUTFLOWS!$AO$32</f>
        <v>82079147.371705204</v>
      </c>
      <c r="L22" s="491">
        <f t="shared" si="0"/>
        <v>-79606026.352436915</v>
      </c>
      <c r="N22" s="463" t="s">
        <v>149</v>
      </c>
      <c r="O22" s="491">
        <f>OUTFLOWS!$AO$32</f>
        <v>82079147.371705204</v>
      </c>
      <c r="P22" s="449">
        <f t="shared" si="2"/>
        <v>9.0259681432110078E-2</v>
      </c>
      <c r="R22" s="448"/>
      <c r="S22" s="52" t="s">
        <v>149</v>
      </c>
      <c r="T22" s="491">
        <f>INFLOWS!$AO$32</f>
        <v>2473121.0192682901</v>
      </c>
      <c r="U22" s="449">
        <f t="shared" si="3"/>
        <v>-6.8433286614737077E-2</v>
      </c>
      <c r="AB22" s="458">
        <f t="shared" si="1"/>
        <v>19</v>
      </c>
      <c r="AC22" s="459" t="s">
        <v>19</v>
      </c>
      <c r="AD22" s="460">
        <f>INFLOWS!AY15-OUTFLOWS!AY15</f>
        <v>-131858.5</v>
      </c>
      <c r="AE22" s="462"/>
      <c r="AH22" t="s">
        <v>199</v>
      </c>
      <c r="AI22" s="457">
        <v>272889.59999999998</v>
      </c>
      <c r="AJ22" s="457">
        <v>658476.09920000006</v>
      </c>
      <c r="AK22" s="457">
        <v>931365.69920000003</v>
      </c>
      <c r="AL22" s="457">
        <v>763719.87334399996</v>
      </c>
      <c r="AM22" s="472"/>
      <c r="AN22" s="449">
        <f t="shared" si="4"/>
        <v>5.099428618224848E-2</v>
      </c>
      <c r="AO22" s="449"/>
      <c r="AP22" s="449"/>
    </row>
    <row r="23" spans="9:42" ht="15.75" thickBot="1" x14ac:dyDescent="0.3">
      <c r="I23" s="463" t="s">
        <v>153</v>
      </c>
      <c r="J23" s="491">
        <f>INFLOWS!$AQ$32</f>
        <v>2419087.3697560998</v>
      </c>
      <c r="K23" s="491">
        <f>OUTFLOWS!$AQ$32</f>
        <v>78090402.143169358</v>
      </c>
      <c r="L23" s="491">
        <f t="shared" si="0"/>
        <v>-75671314.773413256</v>
      </c>
      <c r="N23" s="463" t="s">
        <v>153</v>
      </c>
      <c r="O23" s="491">
        <f>OUTFLOWS!$AQ$32</f>
        <v>78090402.143169358</v>
      </c>
      <c r="P23" s="449">
        <f t="shared" si="2"/>
        <v>-4.8596328741968259E-2</v>
      </c>
      <c r="R23" s="448"/>
      <c r="S23" s="52" t="s">
        <v>153</v>
      </c>
      <c r="T23" s="491">
        <f>INFLOWS!$AQ$32</f>
        <v>2419087.3697560998</v>
      </c>
      <c r="U23" s="449">
        <f t="shared" si="3"/>
        <v>-2.1848364512375151E-2</v>
      </c>
      <c r="AB23" s="458">
        <f t="shared" si="1"/>
        <v>21</v>
      </c>
      <c r="AC23" s="459" t="s">
        <v>26</v>
      </c>
      <c r="AD23" s="460">
        <f>INFLOWS!AY21-OUTFLOWS!AY21</f>
        <v>-85239.73</v>
      </c>
      <c r="AE23" s="462"/>
      <c r="AH23" t="s">
        <v>188</v>
      </c>
      <c r="AI23" s="457">
        <v>266826.19999999995</v>
      </c>
      <c r="AJ23" s="457">
        <v>621150.28020000015</v>
      </c>
      <c r="AK23" s="457">
        <v>887976.48020000011</v>
      </c>
      <c r="AL23" s="457">
        <v>728140.7137640001</v>
      </c>
      <c r="AM23" s="472"/>
      <c r="AN23" s="449">
        <f>(AK23-AK22)/AK22</f>
        <v>-4.6586661970984385E-2</v>
      </c>
      <c r="AO23" s="449"/>
      <c r="AP23" s="449"/>
    </row>
    <row r="24" spans="9:42" ht="15.75" thickBot="1" x14ac:dyDescent="0.3">
      <c r="I24" s="463" t="s">
        <v>202</v>
      </c>
      <c r="J24" s="491">
        <f>INFLOWS!$AR$32</f>
        <v>2456751.4454048802</v>
      </c>
      <c r="K24" s="491">
        <f>OUTFLOWS!$AR$32</f>
        <v>79664627.148444146</v>
      </c>
      <c r="L24" s="491">
        <f t="shared" si="0"/>
        <v>-77207875.703039259</v>
      </c>
      <c r="N24" s="463" t="s">
        <v>202</v>
      </c>
      <c r="O24" s="491">
        <f>OUTFLOWS!$AR$32</f>
        <v>79664627.148444146</v>
      </c>
      <c r="P24" s="449">
        <f t="shared" si="2"/>
        <v>2.0159007535761379E-2</v>
      </c>
      <c r="R24" s="448"/>
      <c r="S24" s="52" t="s">
        <v>202</v>
      </c>
      <c r="T24" s="491">
        <f>INFLOWS!$AR$32</f>
        <v>2456751.4454048802</v>
      </c>
      <c r="U24" s="449">
        <f t="shared" si="3"/>
        <v>1.5569539207084471E-2</v>
      </c>
      <c r="AB24" s="458">
        <f t="shared" si="1"/>
        <v>23</v>
      </c>
      <c r="AC24" s="459" t="s">
        <v>29</v>
      </c>
      <c r="AD24" s="460">
        <f>INFLOWS!AY24-OUTFLOWS!AY24</f>
        <v>-47130.58</v>
      </c>
      <c r="AE24" s="462"/>
      <c r="AH24" t="s">
        <v>189</v>
      </c>
      <c r="AI24" s="457">
        <v>281002.59999999998</v>
      </c>
      <c r="AJ24" s="457">
        <v>653410.4898000001</v>
      </c>
      <c r="AK24" s="457">
        <v>934413.08980000019</v>
      </c>
      <c r="AL24" s="457">
        <v>766218.73363599996</v>
      </c>
      <c r="AM24" s="472"/>
      <c r="AN24" s="449">
        <f>(AK24-AK23)/AK23</f>
        <v>5.2294864374719821E-2</v>
      </c>
      <c r="AO24" s="449"/>
      <c r="AP24" s="449"/>
    </row>
    <row r="25" spans="9:42" ht="15.75" thickBot="1" x14ac:dyDescent="0.3">
      <c r="I25" s="463" t="s">
        <v>203</v>
      </c>
      <c r="J25" s="491">
        <f>INFLOWS!$AS$32</f>
        <v>2494321.0582280499</v>
      </c>
      <c r="K25" s="491">
        <f>OUTFLOWS!$AS$32</f>
        <v>76114762.186807513</v>
      </c>
      <c r="L25" s="491">
        <f t="shared" si="0"/>
        <v>-73620441.128579468</v>
      </c>
      <c r="N25" s="463" t="s">
        <v>203</v>
      </c>
      <c r="O25" s="491">
        <f>OUTFLOWS!$AS$32</f>
        <v>76114762.186807513</v>
      </c>
      <c r="P25" s="449">
        <f t="shared" si="2"/>
        <v>-4.4560115181634434E-2</v>
      </c>
      <c r="R25" s="448"/>
      <c r="S25" s="52" t="s">
        <v>203</v>
      </c>
      <c r="T25" s="491">
        <f>INFLOWS!$AS$32</f>
        <v>2494321.0582280499</v>
      </c>
      <c r="U25" s="449">
        <f t="shared" si="3"/>
        <v>1.5292394716380473E-2</v>
      </c>
      <c r="AB25" s="458">
        <f t="shared" si="1"/>
        <v>22</v>
      </c>
      <c r="AC25" s="459" t="s">
        <v>31</v>
      </c>
      <c r="AD25" s="460">
        <f>INFLOWS!AY26-OUTFLOWS!AY26</f>
        <v>-47381.3</v>
      </c>
      <c r="AE25" s="462"/>
      <c r="AH25" t="s">
        <v>200</v>
      </c>
      <c r="AI25" s="457">
        <v>281356.40000000002</v>
      </c>
      <c r="AJ25" s="457">
        <v>650398.56460000016</v>
      </c>
      <c r="AK25" s="457">
        <v>931754.96460000006</v>
      </c>
      <c r="AL25" s="457">
        <v>764039.07097200002</v>
      </c>
      <c r="AM25" s="472"/>
      <c r="AN25" s="449">
        <f>(AK25-AK24)/AK24</f>
        <v>-2.844700303341283E-3</v>
      </c>
      <c r="AO25" s="449"/>
      <c r="AP25" s="449"/>
    </row>
    <row r="26" spans="9:42" ht="15.75" thickBot="1" x14ac:dyDescent="0.3">
      <c r="I26" s="463" t="s">
        <v>204</v>
      </c>
      <c r="J26" s="491">
        <f>INFLOWS!$AT$32</f>
        <v>2392508.84333333</v>
      </c>
      <c r="K26" s="491">
        <f>OUTFLOWS!$AT$32</f>
        <v>84389298.999523818</v>
      </c>
      <c r="L26" s="491">
        <f t="shared" si="0"/>
        <v>-81996790.156190485</v>
      </c>
      <c r="N26" s="463" t="s">
        <v>204</v>
      </c>
      <c r="O26" s="491">
        <f>OUTFLOWS!$AT$32</f>
        <v>84389298.999523818</v>
      </c>
      <c r="P26" s="449">
        <f t="shared" si="2"/>
        <v>0.10871132714581978</v>
      </c>
      <c r="R26" s="448"/>
      <c r="S26" s="52" t="s">
        <v>204</v>
      </c>
      <c r="T26" s="491">
        <f>INFLOWS!$AT$32</f>
        <v>2392508.84333333</v>
      </c>
      <c r="U26" s="449">
        <f t="shared" si="3"/>
        <v>-4.0817606281625451E-2</v>
      </c>
      <c r="AB26" s="458">
        <f t="shared" si="1"/>
        <v>24</v>
      </c>
      <c r="AC26" s="459" t="s">
        <v>30</v>
      </c>
      <c r="AD26" s="460">
        <f>INFLOWS!AY25-OUTFLOWS!AY25</f>
        <v>0</v>
      </c>
      <c r="AE26" s="462"/>
      <c r="AH26" t="s">
        <v>201</v>
      </c>
      <c r="AI26" s="457">
        <v>274548.8</v>
      </c>
      <c r="AJ26" s="457">
        <v>716971.6618</v>
      </c>
      <c r="AK26" s="457">
        <v>991520.46179999993</v>
      </c>
      <c r="AL26" s="457">
        <v>813046.77867599996</v>
      </c>
      <c r="AM26" s="472"/>
      <c r="AN26" s="449">
        <f t="shared" si="4"/>
        <v>6.4142934001598845E-2</v>
      </c>
      <c r="AO26" s="449"/>
      <c r="AP26" s="449"/>
    </row>
    <row r="27" spans="9:42" ht="15.75" thickBot="1" x14ac:dyDescent="0.3">
      <c r="I27" s="463" t="s">
        <v>205</v>
      </c>
      <c r="J27" s="491">
        <f>INFLOWS!$AV$32</f>
        <v>1954712.31560889</v>
      </c>
      <c r="K27" s="491">
        <f>OUTFLOWS!$AV$32</f>
        <v>74989335.339999974</v>
      </c>
      <c r="L27" s="491">
        <f t="shared" si="0"/>
        <v>-73034623.024391085</v>
      </c>
      <c r="N27" s="463" t="s">
        <v>205</v>
      </c>
      <c r="O27" s="491">
        <f>OUTFLOWS!$AV$32</f>
        <v>74989335.339999974</v>
      </c>
      <c r="P27" s="449">
        <f t="shared" si="2"/>
        <v>-0.11138809980607714</v>
      </c>
      <c r="R27" s="448"/>
      <c r="S27" s="52" t="s">
        <v>205</v>
      </c>
      <c r="T27" s="491">
        <f>INFLOWS!$AV$32</f>
        <v>1954712.31560889</v>
      </c>
      <c r="U27" s="449">
        <f t="shared" si="3"/>
        <v>-0.18298637806265577</v>
      </c>
      <c r="AH27" t="s">
        <v>99</v>
      </c>
      <c r="AI27" s="457">
        <v>295715.8</v>
      </c>
      <c r="AJ27" s="457">
        <v>692978.93520000007</v>
      </c>
      <c r="AK27" s="457">
        <v>988694.73520000011</v>
      </c>
      <c r="AL27" s="457">
        <v>810729.68286400009</v>
      </c>
      <c r="AM27" s="472"/>
      <c r="AN27" s="449">
        <f t="shared" si="4"/>
        <v>-2.8498923712275324E-3</v>
      </c>
      <c r="AO27" s="449"/>
      <c r="AP27" s="449"/>
    </row>
    <row r="28" spans="9:42" ht="15.75" thickBot="1" x14ac:dyDescent="0.3">
      <c r="I28" s="463" t="s">
        <v>206</v>
      </c>
      <c r="J28" s="491">
        <f>INFLOWS!$AW$32</f>
        <v>2371960.7923809523</v>
      </c>
      <c r="K28" s="491">
        <f>OUTFLOWS!$AW$32</f>
        <v>83379898.817619056</v>
      </c>
      <c r="L28" s="491">
        <f t="shared" si="0"/>
        <v>-81007938.025238097</v>
      </c>
      <c r="N28" s="463" t="s">
        <v>206</v>
      </c>
      <c r="O28" s="491">
        <f>OUTFLOWS!$AW$32</f>
        <v>83379898.817619056</v>
      </c>
      <c r="P28" s="449">
        <f t="shared" si="2"/>
        <v>0.11189008996514577</v>
      </c>
      <c r="R28" s="448"/>
      <c r="S28" s="52" t="s">
        <v>206</v>
      </c>
      <c r="T28" s="491">
        <f>INFLOWS!$AW$32</f>
        <v>2371960.7923809523</v>
      </c>
      <c r="U28" s="449">
        <f t="shared" si="3"/>
        <v>0.2134577418069267</v>
      </c>
      <c r="AH28" t="s">
        <v>102</v>
      </c>
      <c r="AI28" s="457">
        <v>304841.40000000002</v>
      </c>
      <c r="AJ28" s="457">
        <v>719806.34180000005</v>
      </c>
      <c r="AK28" s="457">
        <v>1024647.7418</v>
      </c>
      <c r="AL28" s="457">
        <v>840211.14827599993</v>
      </c>
      <c r="AM28" s="472"/>
      <c r="AN28" s="449">
        <f t="shared" si="4"/>
        <v>3.6364112521269795E-2</v>
      </c>
      <c r="AO28" s="449"/>
      <c r="AP28" s="449"/>
    </row>
    <row r="29" spans="9:42" ht="15.75" thickBot="1" x14ac:dyDescent="0.3">
      <c r="I29" s="463" t="s">
        <v>216</v>
      </c>
      <c r="J29" s="491">
        <f>INFLOWS!$AX$32</f>
        <v>2385893.4261904764</v>
      </c>
      <c r="K29" s="491">
        <f>OUTFLOWS!$AX$32</f>
        <v>79613835.720952407</v>
      </c>
      <c r="L29" s="491">
        <f t="shared" si="0"/>
        <v>-77227942.294761926</v>
      </c>
      <c r="N29" s="463" t="s">
        <v>216</v>
      </c>
      <c r="O29" s="491">
        <f>OUTFLOWS!$AX$32</f>
        <v>79613835.720952407</v>
      </c>
      <c r="P29" s="449">
        <f t="shared" si="2"/>
        <v>-4.5167518191696822E-2</v>
      </c>
      <c r="R29" s="448"/>
      <c r="S29" s="52" t="s">
        <v>216</v>
      </c>
      <c r="T29" s="491">
        <f>INFLOWS!$AX$32</f>
        <v>2385893.4261904764</v>
      </c>
      <c r="U29" s="449">
        <f t="shared" si="3"/>
        <v>5.8738887481941358E-3</v>
      </c>
      <c r="AH29" t="s">
        <v>103</v>
      </c>
      <c r="AI29" s="457">
        <v>307562</v>
      </c>
      <c r="AJ29" s="457">
        <v>717446.34220000007</v>
      </c>
      <c r="AK29" s="457">
        <v>1025008.3422000001</v>
      </c>
      <c r="AL29" s="457">
        <v>840506.84060400003</v>
      </c>
      <c r="AM29" s="472"/>
      <c r="AN29" s="449">
        <f t="shared" si="4"/>
        <v>3.5192621355573865E-4</v>
      </c>
      <c r="AO29" s="449"/>
      <c r="AP29" s="449"/>
    </row>
    <row r="30" spans="9:42" ht="15.75" thickBot="1" x14ac:dyDescent="0.3">
      <c r="I30" s="463" t="s">
        <v>217</v>
      </c>
      <c r="J30" s="491">
        <f>INFLOWS!$AY$32</f>
        <v>2312842.7799999998</v>
      </c>
      <c r="K30" s="491">
        <f>OUTFLOWS!$AY$32</f>
        <v>85922556.060000002</v>
      </c>
      <c r="L30" s="491">
        <f t="shared" si="0"/>
        <v>-83609713.280000001</v>
      </c>
      <c r="N30" s="463" t="s">
        <v>217</v>
      </c>
      <c r="O30" s="491">
        <f>OUTFLOWS!$AY$32</f>
        <v>85922556.060000002</v>
      </c>
      <c r="P30" s="449">
        <f t="shared" si="2"/>
        <v>7.9241507231980979E-2</v>
      </c>
      <c r="R30" s="448"/>
      <c r="S30" s="52" t="s">
        <v>217</v>
      </c>
      <c r="T30" s="491">
        <f>INFLOWS!$AY$32</f>
        <v>2312842.7799999998</v>
      </c>
      <c r="U30" s="449">
        <f t="shared" si="3"/>
        <v>-3.0617732287864834E-2</v>
      </c>
      <c r="AH30" t="s">
        <v>106</v>
      </c>
      <c r="AI30" s="457">
        <v>358216.4</v>
      </c>
      <c r="AJ30" s="457">
        <v>780200.85714285728</v>
      </c>
      <c r="AK30" s="457">
        <v>1138417.2571428572</v>
      </c>
      <c r="AL30" s="457">
        <v>933502.15085714287</v>
      </c>
      <c r="AM30" s="472"/>
      <c r="AN30" s="449">
        <f t="shared" si="4"/>
        <v>0.11064194336159726</v>
      </c>
      <c r="AO30" s="449"/>
      <c r="AP30" s="449"/>
    </row>
    <row r="31" spans="9:42" ht="15.75" thickBot="1" x14ac:dyDescent="0.3">
      <c r="I31" s="463" t="s">
        <v>253</v>
      </c>
      <c r="J31" s="491"/>
      <c r="K31" s="491"/>
      <c r="L31" s="491"/>
      <c r="N31" s="463" t="s">
        <v>253</v>
      </c>
      <c r="R31" s="448"/>
      <c r="S31" s="52" t="s">
        <v>253</v>
      </c>
      <c r="AH31" t="s">
        <v>107</v>
      </c>
      <c r="AI31" s="457">
        <v>304658.39999999997</v>
      </c>
      <c r="AJ31" s="457">
        <v>697085.6982000001</v>
      </c>
      <c r="AK31" s="457">
        <v>1001744.0982000001</v>
      </c>
      <c r="AL31" s="457">
        <v>821430.16052400006</v>
      </c>
      <c r="AM31" s="472"/>
      <c r="AN31" s="449">
        <f t="shared" si="4"/>
        <v>-0.1200554173659248</v>
      </c>
      <c r="AO31" s="449"/>
      <c r="AP31" s="449"/>
    </row>
    <row r="32" spans="9:42" ht="15.75" thickBot="1" x14ac:dyDescent="0.3">
      <c r="I32" s="463"/>
      <c r="J32" s="491"/>
      <c r="K32" s="491"/>
      <c r="L32" s="491"/>
      <c r="R32" s="448"/>
      <c r="AH32" t="s">
        <v>108</v>
      </c>
      <c r="AI32" s="457">
        <v>215195.8</v>
      </c>
      <c r="AJ32" s="457">
        <v>319958.52079999994</v>
      </c>
      <c r="AK32" s="457">
        <v>535154.32079999987</v>
      </c>
      <c r="AL32" s="457">
        <v>438826.54305599991</v>
      </c>
      <c r="AM32" s="472"/>
      <c r="AN32" s="449">
        <f t="shared" si="4"/>
        <v>-0.46577741584742005</v>
      </c>
      <c r="AO32" s="449"/>
      <c r="AP32" s="449"/>
    </row>
    <row r="33" spans="9:42" ht="15.75" thickBot="1" x14ac:dyDescent="0.3">
      <c r="I33" s="463"/>
      <c r="J33" s="491"/>
      <c r="K33" s="491"/>
      <c r="L33" s="491"/>
      <c r="N33" s="472"/>
      <c r="O33" s="472"/>
      <c r="P33" s="450">
        <f>((O33-O28)/O28)</f>
        <v>-1</v>
      </c>
      <c r="R33" s="448"/>
      <c r="S33" s="472"/>
      <c r="T33" s="472"/>
      <c r="U33" s="450">
        <f>((T33-T28)/T28)</f>
        <v>-1</v>
      </c>
      <c r="AH33" t="s">
        <v>109</v>
      </c>
      <c r="AI33" s="457">
        <v>473677.2</v>
      </c>
      <c r="AJ33" s="457">
        <v>728551.88879999996</v>
      </c>
      <c r="AK33" s="457">
        <v>1202229.0888</v>
      </c>
      <c r="AL33" s="457">
        <v>985827.85281599988</v>
      </c>
      <c r="AM33" s="472"/>
      <c r="AN33" s="449">
        <f t="shared" si="4"/>
        <v>1.2465091695471935</v>
      </c>
      <c r="AO33" s="449"/>
      <c r="AP33" s="449"/>
    </row>
    <row r="34" spans="9:42" ht="15.75" thickBot="1" x14ac:dyDescent="0.3">
      <c r="I34" s="463"/>
      <c r="J34" s="491"/>
      <c r="K34" s="491"/>
      <c r="L34" s="491"/>
      <c r="R34" s="448"/>
      <c r="AH34" t="s">
        <v>110</v>
      </c>
      <c r="AI34" s="457">
        <v>379444.4</v>
      </c>
      <c r="AJ34" s="457">
        <v>751120.3236</v>
      </c>
      <c r="AK34" s="457">
        <v>1130564.7236000001</v>
      </c>
      <c r="AL34" s="457">
        <v>927063.07335199998</v>
      </c>
      <c r="AM34" s="472"/>
      <c r="AN34" s="449">
        <f t="shared" si="4"/>
        <v>-5.9609575136408799E-2</v>
      </c>
      <c r="AO34" s="449"/>
      <c r="AP34" s="449"/>
    </row>
    <row r="35" spans="9:42" ht="15.75" thickBot="1" x14ac:dyDescent="0.3">
      <c r="I35" s="463"/>
      <c r="J35" s="491"/>
      <c r="K35" s="491"/>
      <c r="L35" s="491"/>
      <c r="R35" s="448"/>
      <c r="AH35" t="s">
        <v>121</v>
      </c>
      <c r="AI35" s="457">
        <f>'[5]Fee Schedule '!B59</f>
        <v>356703.6</v>
      </c>
      <c r="AJ35" s="457">
        <f>'[5]Fee Schedule '!C59</f>
        <v>671413.44239999994</v>
      </c>
      <c r="AK35" s="457">
        <f>'[5]Fee Schedule '!D59</f>
        <v>1028117.0424</v>
      </c>
      <c r="AL35" s="457">
        <f>'[5]Fee Schedule '!E59</f>
        <v>843055.97476799996</v>
      </c>
      <c r="AM35" s="472"/>
      <c r="AN35" s="449">
        <f t="shared" si="4"/>
        <v>-9.0616378754310611E-2</v>
      </c>
      <c r="AO35" s="449"/>
      <c r="AP35" s="449"/>
    </row>
    <row r="36" spans="9:42" ht="15.75" thickBot="1" x14ac:dyDescent="0.3">
      <c r="I36" s="463"/>
      <c r="J36" s="491"/>
      <c r="K36" s="491"/>
      <c r="L36" s="491"/>
      <c r="N36" s="473" t="s">
        <v>218</v>
      </c>
      <c r="R36" s="448"/>
      <c r="S36" s="473" t="s">
        <v>219</v>
      </c>
      <c r="AH36" t="s">
        <v>122</v>
      </c>
      <c r="AI36" s="457">
        <f>'[6]Fee Schedule '!B59</f>
        <v>352909.39999999997</v>
      </c>
      <c r="AJ36" s="457">
        <f>'[6]Fee Schedule '!C59</f>
        <v>566905.2844</v>
      </c>
      <c r="AK36" s="457">
        <f>'[6]Fee Schedule '!D59</f>
        <v>919814.68440000003</v>
      </c>
      <c r="AL36" s="457">
        <f>'[6]Fee Schedule '!E59</f>
        <v>754248.04120799992</v>
      </c>
      <c r="AM36" s="472"/>
      <c r="AN36" s="449">
        <f t="shared" si="4"/>
        <v>-0.10534049484014273</v>
      </c>
      <c r="AO36" s="449"/>
      <c r="AP36" s="449"/>
    </row>
    <row r="37" spans="9:42" ht="15.75" thickBot="1" x14ac:dyDescent="0.3">
      <c r="I37" s="463"/>
      <c r="J37" s="491"/>
      <c r="K37" s="491"/>
      <c r="L37" s="491"/>
      <c r="R37" s="448"/>
      <c r="AH37" t="s">
        <v>125</v>
      </c>
      <c r="AI37" s="457">
        <f>'[7]Fee Schedule '!B59</f>
        <v>345601.6</v>
      </c>
      <c r="AJ37" s="457">
        <f>'[7]Fee Schedule '!C59</f>
        <v>673491.72620000003</v>
      </c>
      <c r="AK37" s="457">
        <f>'[7]Fee Schedule '!D59</f>
        <v>1019093.3262</v>
      </c>
      <c r="AL37" s="457">
        <f>'[7]Fee Schedule '!E59</f>
        <v>835656.52748400008</v>
      </c>
      <c r="AM37" s="472"/>
      <c r="AN37" s="449">
        <f t="shared" si="4"/>
        <v>0.10793330818017975</v>
      </c>
      <c r="AO37" s="449"/>
      <c r="AP37" s="449"/>
    </row>
    <row r="38" spans="9:42" ht="15.75" thickBot="1" x14ac:dyDescent="0.3">
      <c r="I38" s="463"/>
      <c r="J38" s="491"/>
      <c r="K38" s="491"/>
      <c r="L38" s="491"/>
      <c r="R38" s="448"/>
      <c r="AH38" t="s">
        <v>128</v>
      </c>
      <c r="AI38" s="457">
        <f>'[8]Fee Schedule '!B59</f>
        <v>397073.4</v>
      </c>
      <c r="AJ38" s="457">
        <f>'[8]Fee Schedule '!C59</f>
        <v>736516.69739999995</v>
      </c>
      <c r="AK38" s="457">
        <f>'[8]Fee Schedule '!D59</f>
        <v>1133590.0973999999</v>
      </c>
      <c r="AL38" s="457">
        <f>'[8]Fee Schedule '!E59</f>
        <v>929543.87986799993</v>
      </c>
      <c r="AM38" s="472"/>
      <c r="AN38" s="449">
        <f t="shared" si="4"/>
        <v>0.1123516053499594</v>
      </c>
      <c r="AO38" s="449"/>
      <c r="AP38" s="449"/>
    </row>
    <row r="39" spans="9:42" ht="15.75" thickBot="1" x14ac:dyDescent="0.3">
      <c r="I39" s="463"/>
      <c r="J39" s="491"/>
      <c r="K39" s="491"/>
      <c r="L39" s="491"/>
      <c r="R39" s="448"/>
      <c r="AH39" t="s">
        <v>131</v>
      </c>
      <c r="AI39" s="457">
        <f>'[9]Fee Schedule '!B59</f>
        <v>352787.39999999997</v>
      </c>
      <c r="AJ39" s="457">
        <f>'[9]Fee Schedule '!C59</f>
        <v>686536.81880000001</v>
      </c>
      <c r="AK39" s="457">
        <f>'[9]Fee Schedule '!D59</f>
        <v>1039324.2188</v>
      </c>
      <c r="AL39" s="457">
        <f>'[9]Fee Schedule '!E59</f>
        <v>852245.85941599985</v>
      </c>
      <c r="AM39" s="472"/>
      <c r="AN39" s="449">
        <f t="shared" ref="AN39:AN51" si="5">(AK39-AK38)/AK38</f>
        <v>-8.3156935488593153E-2</v>
      </c>
      <c r="AO39" s="449"/>
      <c r="AP39" s="449"/>
    </row>
    <row r="40" spans="9:42" ht="15.75" thickBot="1" x14ac:dyDescent="0.3">
      <c r="I40" s="463"/>
      <c r="J40" s="491"/>
      <c r="K40" s="491"/>
      <c r="L40" s="491"/>
      <c r="AH40" t="s">
        <v>133</v>
      </c>
      <c r="AI40" s="457">
        <f>'[10]Fee Schedule '!B59</f>
        <v>392071.4</v>
      </c>
      <c r="AJ40" s="457">
        <f>'[10]Fee Schedule '!C59</f>
        <v>755372.08458683174</v>
      </c>
      <c r="AK40" s="457">
        <f>'[10]Fee Schedule '!D59</f>
        <v>1147443.4845868316</v>
      </c>
      <c r="AL40" s="457">
        <f>'[10]Fee Schedule '!E59</f>
        <v>940903.65736120194</v>
      </c>
      <c r="AM40" s="472"/>
      <c r="AN40" s="449">
        <f t="shared" si="5"/>
        <v>0.10402842908025922</v>
      </c>
      <c r="AO40" s="449"/>
      <c r="AP40" s="449"/>
    </row>
    <row r="41" spans="9:42" ht="15.75" thickBot="1" x14ac:dyDescent="0.3">
      <c r="I41" s="463"/>
      <c r="J41" s="491"/>
      <c r="K41" s="491"/>
      <c r="L41" s="491"/>
      <c r="AH41" t="s">
        <v>135</v>
      </c>
      <c r="AI41" s="457">
        <f>'[11]Fee Schedule '!B59</f>
        <v>391522.4</v>
      </c>
      <c r="AJ41" s="457">
        <f>'[11]Fee Schedule '!C59</f>
        <v>754060.03359999997</v>
      </c>
      <c r="AK41" s="457">
        <f>'[11]Fee Schedule '!D59</f>
        <v>1145582.4336000001</v>
      </c>
      <c r="AL41" s="457">
        <f>'[11]Fee Schedule '!E59</f>
        <v>939377.59555199998</v>
      </c>
      <c r="AM41" s="472"/>
      <c r="AN41" s="449">
        <f t="shared" si="5"/>
        <v>-1.6219108059179616E-3</v>
      </c>
      <c r="AO41" s="449"/>
      <c r="AP41" s="449"/>
    </row>
    <row r="42" spans="9:42" ht="15.75" thickBot="1" x14ac:dyDescent="0.3">
      <c r="I42" s="463"/>
      <c r="J42" s="491"/>
      <c r="K42" s="491"/>
      <c r="L42" s="491"/>
      <c r="AH42" t="s">
        <v>139</v>
      </c>
      <c r="AI42" s="457">
        <f>'[12]Fee Schedule '!B59</f>
        <v>428256.6</v>
      </c>
      <c r="AJ42" s="457">
        <f>'[12]Fee Schedule '!C59</f>
        <v>813333.25254624104</v>
      </c>
      <c r="AK42" s="457">
        <f>'[12]Fee Schedule '!D59</f>
        <v>1241589.8525462409</v>
      </c>
      <c r="AL42" s="457">
        <f>'[12]Fee Schedule '!E59</f>
        <v>1018103.6790879176</v>
      </c>
      <c r="AM42" s="472"/>
      <c r="AN42" s="449">
        <f t="shared" si="5"/>
        <v>8.3806643791260724E-2</v>
      </c>
      <c r="AO42" s="449"/>
      <c r="AP42" s="449"/>
    </row>
    <row r="43" spans="9:42" ht="15.75" thickBot="1" x14ac:dyDescent="0.3">
      <c r="I43" s="463"/>
      <c r="J43" s="491"/>
      <c r="K43" s="491"/>
      <c r="L43" s="491"/>
      <c r="AH43" t="s">
        <v>141</v>
      </c>
      <c r="AI43" s="457">
        <f>'[13]Fee Schedule '!B59</f>
        <v>390839.19999999995</v>
      </c>
      <c r="AJ43" s="457">
        <f>'[13]Fee Schedule '!C59</f>
        <v>748519.04003403289</v>
      </c>
      <c r="AK43" s="457">
        <f>'[13]Fee Schedule '!D59</f>
        <v>1139358.2400340328</v>
      </c>
      <c r="AL43" s="457">
        <f>'[13]Fee Schedule '!E59</f>
        <v>934273.75682790694</v>
      </c>
      <c r="AM43" s="472"/>
      <c r="AN43" s="449">
        <f t="shared" si="5"/>
        <v>-8.2339278387748113E-2</v>
      </c>
      <c r="AO43" s="449"/>
      <c r="AP43" s="449"/>
    </row>
    <row r="44" spans="9:42" x14ac:dyDescent="0.25">
      <c r="AH44" t="s">
        <v>144</v>
      </c>
      <c r="AI44" s="457">
        <f>'[14]Fee Schedule '!B59</f>
        <v>415312.4</v>
      </c>
      <c r="AJ44" s="457">
        <f>'[14]Fee Schedule '!C59</f>
        <v>746496.65866331267</v>
      </c>
      <c r="AK44" s="457">
        <f>'[14]Fee Schedule '!D59</f>
        <v>1161809.0586633128</v>
      </c>
      <c r="AL44" s="457">
        <f>'[14]Fee Schedule '!E59</f>
        <v>952683.42810391635</v>
      </c>
      <c r="AM44" s="472"/>
      <c r="AN44" s="449">
        <f t="shared" si="5"/>
        <v>1.9704793312952523E-2</v>
      </c>
      <c r="AO44" s="449"/>
      <c r="AP44" s="449"/>
    </row>
    <row r="45" spans="9:42" x14ac:dyDescent="0.25">
      <c r="AH45" t="s">
        <v>146</v>
      </c>
      <c r="AI45" s="457">
        <f>'[15]Fee Schedule '!B59</f>
        <v>405906.2</v>
      </c>
      <c r="AJ45" s="457">
        <f>'[15]Fee Schedule '!C59</f>
        <v>728724.21852684999</v>
      </c>
      <c r="AK45" s="457">
        <f>'[15]Fee Schedule '!D59</f>
        <v>1134630.4185268499</v>
      </c>
      <c r="AL45" s="457">
        <f>'[15]Fee Schedule '!E59</f>
        <v>930396.94319201692</v>
      </c>
      <c r="AM45" s="472"/>
      <c r="AN45" s="449">
        <f t="shared" si="5"/>
        <v>-2.3393379431670552E-2</v>
      </c>
      <c r="AO45" s="449"/>
      <c r="AP45" s="449"/>
    </row>
    <row r="46" spans="9:42" x14ac:dyDescent="0.25">
      <c r="AH46" t="s">
        <v>149</v>
      </c>
      <c r="AI46" s="457">
        <f>'[16]Fee Schedule '!B59</f>
        <v>450582.6</v>
      </c>
      <c r="AJ46" s="457">
        <f>'[16]Fee Schedule '!C59</f>
        <v>779636.42180000001</v>
      </c>
      <c r="AK46" s="457">
        <f>'[16]Fee Schedule '!D59</f>
        <v>1230219.0218000002</v>
      </c>
      <c r="AL46" s="457">
        <f>'[16]Fee Schedule '!E59</f>
        <v>1008779.597876</v>
      </c>
      <c r="AM46" s="472"/>
      <c r="AN46" s="449">
        <f t="shared" si="5"/>
        <v>8.4246466261020891E-2</v>
      </c>
      <c r="AO46" s="449"/>
      <c r="AP46" s="449"/>
    </row>
    <row r="47" spans="9:42" x14ac:dyDescent="0.25">
      <c r="AH47" t="s">
        <v>153</v>
      </c>
      <c r="AI47" s="457">
        <f>'[17]Fee Schedule '!B59</f>
        <v>427829.6</v>
      </c>
      <c r="AJ47" s="457">
        <f>'[17]Fee Schedule '!C59</f>
        <v>738074.1338992191</v>
      </c>
      <c r="AK47" s="457">
        <f>'[17]Fee Schedule '!D59</f>
        <v>1165903.733899219</v>
      </c>
      <c r="AL47" s="457">
        <f>'[17]Fee Schedule '!E59</f>
        <v>956041.06179735949</v>
      </c>
      <c r="AM47" s="472"/>
      <c r="AN47" s="449">
        <f t="shared" si="5"/>
        <v>-5.2279542716449037E-2</v>
      </c>
      <c r="AO47" s="449"/>
      <c r="AP47" s="449"/>
    </row>
    <row r="48" spans="9:42" x14ac:dyDescent="0.25">
      <c r="AH48" t="s">
        <v>202</v>
      </c>
      <c r="AI48" s="457">
        <f>'[18]Fee Schedule '!B59</f>
        <v>436821</v>
      </c>
      <c r="AJ48" s="457">
        <f>'[18]Fee Schedule '!C59</f>
        <v>745188.85326666664</v>
      </c>
      <c r="AK48" s="457">
        <f>'[18]Fee Schedule '!D59</f>
        <v>1182009.8532666666</v>
      </c>
      <c r="AL48" s="457">
        <f>'[18]Fee Schedule '!E59</f>
        <v>969248.07967866678</v>
      </c>
      <c r="AM48" s="472"/>
      <c r="AN48" s="449">
        <f t="shared" si="5"/>
        <v>1.3814278914420133E-2</v>
      </c>
      <c r="AO48" s="449"/>
      <c r="AP48" s="449"/>
    </row>
    <row r="49" spans="34:42" x14ac:dyDescent="0.25">
      <c r="AH49" t="s">
        <v>203</v>
      </c>
      <c r="AI49" s="457">
        <f>'[19]Fee Schedule '!B59</f>
        <v>421949.19999999995</v>
      </c>
      <c r="AJ49" s="457">
        <f>'[19]Fee Schedule '!C59</f>
        <v>703624.56402478006</v>
      </c>
      <c r="AK49" s="457">
        <f>'[19]Fee Schedule '!D59</f>
        <v>1125573.7640247801</v>
      </c>
      <c r="AL49" s="457">
        <f>'[19]Fee Schedule '!E59</f>
        <v>922970.48650031968</v>
      </c>
      <c r="AM49" s="472"/>
      <c r="AN49" s="449">
        <f t="shared" si="5"/>
        <v>-4.7745870379943676E-2</v>
      </c>
      <c r="AO49" s="449"/>
      <c r="AP49" s="449"/>
    </row>
    <row r="50" spans="34:42" x14ac:dyDescent="0.25">
      <c r="AH50" t="s">
        <v>204</v>
      </c>
      <c r="AI50" s="457">
        <f>'[20]Fee Schedule '!B59</f>
        <v>477813</v>
      </c>
      <c r="AJ50" s="457">
        <f>'[20]Fee Schedule '!C59</f>
        <v>808971.35517142864</v>
      </c>
      <c r="AK50" s="457">
        <f>'[20]Fee Schedule '!D59</f>
        <v>1286784.3551714285</v>
      </c>
      <c r="AL50" s="457">
        <f>'[20]Fee Schedule '!E59</f>
        <v>1055163.1712405714</v>
      </c>
      <c r="AM50" s="472"/>
      <c r="AN50" s="449">
        <f t="shared" si="5"/>
        <v>0.14322525657509841</v>
      </c>
      <c r="AO50" s="449"/>
      <c r="AP50" s="449"/>
    </row>
    <row r="51" spans="34:42" x14ac:dyDescent="0.25">
      <c r="AH51" t="s">
        <v>205</v>
      </c>
      <c r="AI51" s="457">
        <f>'[21]Fee Schedule '!$B$59</f>
        <v>454071.79999999993</v>
      </c>
      <c r="AJ51" s="457">
        <f>'[21]Fee Schedule '!$C$59</f>
        <v>660599.04931428563</v>
      </c>
      <c r="AK51" s="457">
        <f>'[21]Fee Schedule '!$D$59</f>
        <v>1114670.8493142857</v>
      </c>
      <c r="AL51" s="457">
        <f>'[21]Fee Schedule '!$E$59</f>
        <v>914030.09643771418</v>
      </c>
      <c r="AM51" s="472"/>
      <c r="AN51" s="449">
        <f t="shared" si="5"/>
        <v>-0.13375473921907721</v>
      </c>
      <c r="AO51" s="449"/>
      <c r="AP51" s="449"/>
    </row>
    <row r="52" spans="34:42" x14ac:dyDescent="0.25">
      <c r="AH52" t="s">
        <v>206</v>
      </c>
      <c r="AI52" s="457">
        <f>'[22]Fee Schedule '!$B$59</f>
        <v>477691</v>
      </c>
      <c r="AJ52" s="457">
        <f>'[22]Fee Schedule '!$C$59</f>
        <v>710298.531304762</v>
      </c>
      <c r="AK52" s="457">
        <f>'[22]Fee Schedule '!$D$59</f>
        <v>1187989.5313047618</v>
      </c>
      <c r="AL52" s="457">
        <f>'[22]Fee Schedule '!$E$59</f>
        <v>974151.41566990479</v>
      </c>
      <c r="AM52" s="472"/>
      <c r="AN52" s="449">
        <f>(AK52-AK51)/AK51</f>
        <v>6.5776082720365114E-2</v>
      </c>
      <c r="AO52" s="449"/>
      <c r="AP52" s="449"/>
    </row>
    <row r="53" spans="34:42" x14ac:dyDescent="0.25">
      <c r="AH53" t="s">
        <v>216</v>
      </c>
      <c r="AI53" s="457">
        <f>'[23]Fee Schedule '!$B$59</f>
        <v>461965.19999999995</v>
      </c>
      <c r="AJ53" s="457">
        <f>'[23]Fee Schedule '!$C$59</f>
        <v>680465.08260000008</v>
      </c>
      <c r="AK53" s="457">
        <f>'[23]Fee Schedule '!$D$59</f>
        <v>1142430.2826</v>
      </c>
      <c r="AL53" s="457">
        <f>'[23]Fee Schedule '!$E$59</f>
        <v>936792.83173199999</v>
      </c>
      <c r="AM53" s="472"/>
      <c r="AN53" s="449">
        <f>(AK53-AK52)/AK52</f>
        <v>-3.8349873887124478E-2</v>
      </c>
    </row>
    <row r="54" spans="34:42" x14ac:dyDescent="0.25">
      <c r="AH54" t="s">
        <v>217</v>
      </c>
      <c r="AI54" s="457">
        <f>'[24]Fee Schedule '!$B$59</f>
        <v>495368.79999999993</v>
      </c>
      <c r="AJ54" s="457">
        <f>'[24]Fee Schedule '!$C$59</f>
        <v>716372.94819999998</v>
      </c>
      <c r="AK54" s="457">
        <f>'[24]Fee Schedule '!$D$59</f>
        <v>1211741.7482</v>
      </c>
      <c r="AL54" s="457">
        <f>'[24]Fee Schedule '!$E$59</f>
        <v>993628.23352399981</v>
      </c>
      <c r="AM54" s="472"/>
      <c r="AN54" s="449">
        <f>(AK54-AK53)/AK53</f>
        <v>6.0670192882367836E-2</v>
      </c>
    </row>
    <row r="55" spans="34:42" x14ac:dyDescent="0.25">
      <c r="AM55" s="472"/>
    </row>
    <row r="56" spans="34:42" x14ac:dyDescent="0.25">
      <c r="AM56" s="472"/>
    </row>
    <row r="57" spans="34:42" x14ac:dyDescent="0.25">
      <c r="AM57" s="472"/>
    </row>
    <row r="58" spans="34:42" x14ac:dyDescent="0.25">
      <c r="AM58" s="472"/>
    </row>
    <row r="59" spans="34:42" x14ac:dyDescent="0.25">
      <c r="AM59" s="472"/>
    </row>
    <row r="60" spans="34:42" x14ac:dyDescent="0.25">
      <c r="AM60" s="472"/>
    </row>
    <row r="61" spans="34:42" x14ac:dyDescent="0.25">
      <c r="AM61" s="472"/>
    </row>
    <row r="62" spans="34:42" x14ac:dyDescent="0.25">
      <c r="AM62" s="472"/>
    </row>
  </sheetData>
  <sheetProtection algorithmName="SHA-512" hashValue="jGBN9KuGy8VqlpUpN6h3gR+sHoG4msTHz+wYRUNrpa0NqCJY+f7x5FPDOwsszmmf4UOhGyVfDjEYWvPhHPHNxQ==" saltValue="76FMGcxVlmZLUFiEPYe02A==" spinCount="100000" sheet="1" objects="1" scenarios="1"/>
  <sortState xmlns:xlrd2="http://schemas.microsoft.com/office/spreadsheetml/2017/richdata2" ref="AB3:AD26">
    <sortCondition ref="AB2:AB26"/>
  </sortState>
  <mergeCells count="9">
    <mergeCell ref="A6:D7"/>
    <mergeCell ref="E6:E7"/>
    <mergeCell ref="F6:F7"/>
    <mergeCell ref="G6:G7"/>
    <mergeCell ref="A3:D3"/>
    <mergeCell ref="A4:D5"/>
    <mergeCell ref="E4:E5"/>
    <mergeCell ref="F4:F5"/>
    <mergeCell ref="G4:G5"/>
  </mergeCells>
  <phoneticPr fontId="40" type="noConversion"/>
  <conditionalFormatting sqref="AB3:AB2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hyperlinks>
    <hyperlink ref="S36" location="INFLOWS!A1" display="SOURCE: Inflows" xr:uid="{D53ADA3C-AD07-4BA7-95B5-E97B54E1D6E0}"/>
    <hyperlink ref="N36" location="OUTFLOWS!A1" display="SOURCE: Outflows" xr:uid="{4A209143-EDF4-4FE6-ABDF-27B085BA4716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BB66"/>
  <sheetViews>
    <sheetView topLeftCell="AP1" workbookViewId="0">
      <selection activeCell="BB8" sqref="BB8"/>
    </sheetView>
  </sheetViews>
  <sheetFormatPr defaultColWidth="9.140625" defaultRowHeight="15.95" customHeight="1" x14ac:dyDescent="0.2"/>
  <cols>
    <col min="1" max="1" width="4.7109375" style="37" customWidth="1"/>
    <col min="2" max="2" width="30.7109375" style="37" customWidth="1"/>
    <col min="3" max="3" width="13.7109375" style="37" customWidth="1"/>
    <col min="4" max="4" width="16" style="41" customWidth="1"/>
    <col min="5" max="7" width="16" style="37" customWidth="1"/>
    <col min="8" max="8" width="13.140625" style="41" customWidth="1"/>
    <col min="9" max="9" width="11.85546875" style="37" customWidth="1"/>
    <col min="10" max="11" width="13.140625" style="37" customWidth="1"/>
    <col min="12" max="12" width="16" style="37" customWidth="1"/>
    <col min="13" max="16" width="13.140625" style="37" customWidth="1"/>
    <col min="17" max="17" width="16" style="37" customWidth="1"/>
    <col min="18" max="18" width="13.140625" style="37" customWidth="1"/>
    <col min="19" max="20" width="13.140625" style="2" customWidth="1"/>
    <col min="21" max="21" width="13" style="37" customWidth="1"/>
    <col min="22" max="22" width="16" style="37" customWidth="1"/>
    <col min="23" max="24" width="13.140625" style="37" customWidth="1"/>
    <col min="25" max="26" width="13" style="37" customWidth="1"/>
    <col min="27" max="27" width="16" style="37" customWidth="1"/>
    <col min="28" max="31" width="13.140625" style="37" customWidth="1"/>
    <col min="32" max="32" width="16" style="37" customWidth="1"/>
    <col min="33" max="36" width="13.140625" style="37" customWidth="1"/>
    <col min="37" max="37" width="16" style="37" customWidth="1"/>
    <col min="38" max="41" width="13.140625" style="37" customWidth="1"/>
    <col min="42" max="42" width="16" style="37" customWidth="1"/>
    <col min="43" max="51" width="13.140625" style="37" customWidth="1"/>
    <col min="52" max="52" width="17.5703125" style="37" customWidth="1"/>
    <col min="53" max="54" width="12.5703125" style="37" bestFit="1" customWidth="1"/>
    <col min="55" max="55" width="9.140625" style="37"/>
    <col min="56" max="56" width="12.5703125" style="37" bestFit="1" customWidth="1"/>
    <col min="57" max="16384" width="9.140625" style="37"/>
  </cols>
  <sheetData>
    <row r="1" spans="2:54" ht="16.5" customHeight="1" x14ac:dyDescent="0.2">
      <c r="S1" s="37"/>
      <c r="T1" s="37"/>
      <c r="X1" s="79"/>
    </row>
    <row r="2" spans="2:54" ht="17.25" customHeight="1" x14ac:dyDescent="0.2">
      <c r="B2" s="9" t="s">
        <v>1</v>
      </c>
      <c r="S2" s="37"/>
      <c r="T2" s="37"/>
    </row>
    <row r="3" spans="2:54" ht="21.75" customHeight="1" x14ac:dyDescent="0.2">
      <c r="B3" s="10" t="s">
        <v>41</v>
      </c>
      <c r="C3" s="10"/>
      <c r="S3" s="37"/>
      <c r="T3" s="37"/>
    </row>
    <row r="4" spans="2:54" ht="21.75" customHeight="1" x14ac:dyDescent="0.2">
      <c r="S4" s="37"/>
      <c r="T4" s="37"/>
    </row>
    <row r="5" spans="2:54" ht="21.75" customHeight="1" thickBot="1" x14ac:dyDescent="0.25">
      <c r="B5" s="218"/>
      <c r="S5" s="37"/>
      <c r="T5" s="37"/>
      <c r="X5" s="79"/>
    </row>
    <row r="6" spans="2:54" ht="18" customHeight="1" thickBot="1" x14ac:dyDescent="0.25">
      <c r="B6" s="117" t="s">
        <v>42</v>
      </c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224"/>
      <c r="Q6" s="224"/>
      <c r="R6" s="224"/>
      <c r="S6" s="224"/>
      <c r="T6" s="224"/>
      <c r="U6" s="224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360"/>
      <c r="AM6" s="360"/>
      <c r="AN6" s="360"/>
      <c r="AO6" s="224"/>
      <c r="AP6" s="224"/>
      <c r="AQ6" s="224"/>
      <c r="AR6" s="224"/>
      <c r="AS6" s="224"/>
      <c r="AT6" s="360"/>
      <c r="AU6" s="360"/>
      <c r="AV6" s="360"/>
      <c r="AW6" s="360"/>
      <c r="AX6" s="360"/>
      <c r="AY6" s="360"/>
    </row>
    <row r="7" spans="2:54" ht="18" customHeight="1" thickBot="1" x14ac:dyDescent="0.25">
      <c r="B7" s="56" t="s">
        <v>4</v>
      </c>
      <c r="C7" s="52" t="s">
        <v>5</v>
      </c>
      <c r="D7" s="48" t="s">
        <v>6</v>
      </c>
      <c r="E7" s="48" t="s">
        <v>7</v>
      </c>
      <c r="F7" s="48" t="s">
        <v>8</v>
      </c>
      <c r="G7" s="49" t="s">
        <v>9</v>
      </c>
      <c r="H7" s="53" t="s">
        <v>10</v>
      </c>
      <c r="I7" s="53" t="s">
        <v>11</v>
      </c>
      <c r="J7" s="53" t="s">
        <v>85</v>
      </c>
      <c r="K7" s="53" t="s">
        <v>88</v>
      </c>
      <c r="L7" s="53" t="s">
        <v>89</v>
      </c>
      <c r="M7" s="53" t="s">
        <v>91</v>
      </c>
      <c r="N7" s="233" t="s">
        <v>94</v>
      </c>
      <c r="O7" s="53" t="s">
        <v>95</v>
      </c>
      <c r="P7" s="53" t="s">
        <v>96</v>
      </c>
      <c r="Q7" s="53" t="s">
        <v>97</v>
      </c>
      <c r="R7" s="53" t="s">
        <v>98</v>
      </c>
      <c r="S7" s="53" t="s">
        <v>105</v>
      </c>
      <c r="T7" s="53" t="s">
        <v>104</v>
      </c>
      <c r="U7" s="50" t="s">
        <v>112</v>
      </c>
      <c r="V7" s="50" t="s">
        <v>114</v>
      </c>
      <c r="W7" s="50" t="s">
        <v>115</v>
      </c>
      <c r="X7" s="50" t="s">
        <v>116</v>
      </c>
      <c r="Y7" s="50" t="s">
        <v>117</v>
      </c>
      <c r="Z7" s="50" t="s">
        <v>113</v>
      </c>
      <c r="AA7" s="50" t="s">
        <v>118</v>
      </c>
      <c r="AB7" s="50" t="s">
        <v>119</v>
      </c>
      <c r="AC7" s="50" t="s">
        <v>123</v>
      </c>
      <c r="AD7" s="50" t="s">
        <v>124</v>
      </c>
      <c r="AE7" s="50" t="s">
        <v>126</v>
      </c>
      <c r="AF7" s="341" t="s">
        <v>127</v>
      </c>
      <c r="AG7" s="341" t="s">
        <v>130</v>
      </c>
      <c r="AH7" s="341" t="s">
        <v>132</v>
      </c>
      <c r="AI7" s="341" t="s">
        <v>134</v>
      </c>
      <c r="AJ7" s="341" t="s">
        <v>136</v>
      </c>
      <c r="AK7" s="341" t="s">
        <v>137</v>
      </c>
      <c r="AL7" s="341" t="s">
        <v>140</v>
      </c>
      <c r="AM7" s="341" t="s">
        <v>143</v>
      </c>
      <c r="AN7" s="341" t="s">
        <v>145</v>
      </c>
      <c r="AO7" s="341" t="s">
        <v>147</v>
      </c>
      <c r="AP7" s="341" t="s">
        <v>148</v>
      </c>
      <c r="AQ7" s="341" t="s">
        <v>154</v>
      </c>
      <c r="AR7" s="341" t="s">
        <v>227</v>
      </c>
      <c r="AS7" s="341" t="s">
        <v>228</v>
      </c>
      <c r="AT7" s="341" t="s">
        <v>229</v>
      </c>
      <c r="AU7" s="341" t="s">
        <v>230</v>
      </c>
      <c r="AV7" s="341" t="s">
        <v>231</v>
      </c>
      <c r="AW7" s="371" t="s">
        <v>232</v>
      </c>
      <c r="AX7" s="371" t="s">
        <v>233</v>
      </c>
      <c r="AY7" s="371" t="s">
        <v>250</v>
      </c>
      <c r="AZ7" s="50" t="s">
        <v>252</v>
      </c>
      <c r="BA7" s="50" t="s">
        <v>252</v>
      </c>
    </row>
    <row r="8" spans="2:54" ht="14.1" customHeight="1" x14ac:dyDescent="0.2">
      <c r="B8" s="82" t="s">
        <v>12</v>
      </c>
      <c r="C8" s="83">
        <v>1259921.93</v>
      </c>
      <c r="D8" s="118">
        <v>1196086</v>
      </c>
      <c r="E8" s="119">
        <v>951576.59000000008</v>
      </c>
      <c r="F8" s="119">
        <v>825503</v>
      </c>
      <c r="G8" s="121">
        <v>748501.54</v>
      </c>
      <c r="H8" s="118">
        <v>230833</v>
      </c>
      <c r="I8" s="118">
        <v>221084.36</v>
      </c>
      <c r="J8" s="118">
        <v>229708.15</v>
      </c>
      <c r="K8" s="118">
        <v>249260.4</v>
      </c>
      <c r="L8" s="122">
        <f>SUM(H8:K8)</f>
        <v>930885.91</v>
      </c>
      <c r="M8" s="118">
        <v>245028.03</v>
      </c>
      <c r="N8" s="234">
        <v>277722.52</v>
      </c>
      <c r="O8" s="234">
        <v>240766</v>
      </c>
      <c r="P8" s="234">
        <v>277961.09999999998</v>
      </c>
      <c r="Q8" s="268">
        <f>SUM(M8:P8)</f>
        <v>1041477.65</v>
      </c>
      <c r="R8" s="234">
        <v>284080.31999999995</v>
      </c>
      <c r="S8" s="234">
        <v>233145.06</v>
      </c>
      <c r="T8" s="234">
        <v>258258.06</v>
      </c>
      <c r="U8" s="231">
        <v>175394.60142857145</v>
      </c>
      <c r="V8" s="268">
        <f>SUM(R8:U8)</f>
        <v>950878.04142857133</v>
      </c>
      <c r="W8" s="231">
        <v>167005.19</v>
      </c>
      <c r="X8" s="231">
        <v>87077.349999999991</v>
      </c>
      <c r="Y8" s="231">
        <v>161439.34</v>
      </c>
      <c r="Z8" s="231">
        <v>154287.10999999999</v>
      </c>
      <c r="AA8" s="269">
        <f>SUM(W8:Z8)</f>
        <v>569808.99</v>
      </c>
      <c r="AB8" s="244">
        <v>194338.05</v>
      </c>
      <c r="AC8" s="244">
        <v>260917.42</v>
      </c>
      <c r="AD8" s="244">
        <v>311606.2</v>
      </c>
      <c r="AE8" s="244">
        <v>338587.85000000003</v>
      </c>
      <c r="AF8" s="268">
        <f>SUM(AB8:AE8)</f>
        <v>1105449.52</v>
      </c>
      <c r="AG8" s="231">
        <v>322030.19</v>
      </c>
      <c r="AH8" s="231">
        <v>348499.85</v>
      </c>
      <c r="AI8" s="231">
        <v>370678.19487804879</v>
      </c>
      <c r="AJ8" s="231">
        <v>425086.05853658536</v>
      </c>
      <c r="AK8" s="268">
        <f>SUM(AG8:AJ8)</f>
        <v>1466294.2934146342</v>
      </c>
      <c r="AL8" s="231">
        <v>379820.76195121941</v>
      </c>
      <c r="AM8" s="231">
        <v>337541.90073170734</v>
      </c>
      <c r="AN8" s="231">
        <v>384203.80414634134</v>
      </c>
      <c r="AO8" s="231">
        <v>389551.93804878055</v>
      </c>
      <c r="AP8" s="268">
        <v>1491118.4048780487</v>
      </c>
      <c r="AQ8" s="231">
        <v>331585.90456445992</v>
      </c>
      <c r="AR8" s="231">
        <v>359485.5979558652</v>
      </c>
      <c r="AS8" s="231">
        <v>358001.21006968647</v>
      </c>
      <c r="AT8" s="231">
        <v>371451.41190476192</v>
      </c>
      <c r="AU8" s="268">
        <v>1420524.1244947733</v>
      </c>
      <c r="AV8" s="231">
        <v>293637.23907664919</v>
      </c>
      <c r="AW8" s="486">
        <v>334997.74761904764</v>
      </c>
      <c r="AX8" s="486">
        <v>338239.64571428573</v>
      </c>
      <c r="AY8" s="486">
        <v>249453.88</v>
      </c>
      <c r="AZ8" s="293">
        <f t="shared" ref="AZ8:AZ31" si="0">AY8-AX8</f>
        <v>-88785.765714285721</v>
      </c>
      <c r="BA8" s="357">
        <f t="shared" ref="BA8:BA31" si="1">AZ8/AX8</f>
        <v>-0.2624936693236839</v>
      </c>
      <c r="BB8" s="522"/>
    </row>
    <row r="9" spans="2:54" ht="14.1" customHeight="1" x14ac:dyDescent="0.2">
      <c r="B9" s="89" t="s">
        <v>13</v>
      </c>
      <c r="C9" s="90">
        <v>122361.13</v>
      </c>
      <c r="D9" s="44">
        <v>129767</v>
      </c>
      <c r="E9" s="123">
        <v>105945.43000000001</v>
      </c>
      <c r="F9" s="123">
        <v>85266</v>
      </c>
      <c r="G9" s="125">
        <v>112708.68</v>
      </c>
      <c r="H9" s="44">
        <v>27469</v>
      </c>
      <c r="I9" s="44">
        <v>21409.35</v>
      </c>
      <c r="J9" s="44">
        <v>25656.21</v>
      </c>
      <c r="K9" s="44">
        <v>30752.61</v>
      </c>
      <c r="L9" s="122">
        <f t="shared" ref="L9:L31" si="2">SUM(H9:K9)</f>
        <v>105287.17</v>
      </c>
      <c r="M9" s="44">
        <v>32478.68</v>
      </c>
      <c r="N9" s="231">
        <v>21200.77</v>
      </c>
      <c r="O9" s="231">
        <v>26840</v>
      </c>
      <c r="P9" s="231">
        <v>31622.81</v>
      </c>
      <c r="Q9" s="268">
        <f t="shared" ref="Q9:Q31" si="3">SUM(M9:P9)</f>
        <v>112142.26</v>
      </c>
      <c r="R9" s="231">
        <v>27809.8</v>
      </c>
      <c r="S9" s="231">
        <v>25895.83</v>
      </c>
      <c r="T9" s="231">
        <v>26781.239999999998</v>
      </c>
      <c r="U9" s="231">
        <v>35088.548571428568</v>
      </c>
      <c r="V9" s="268">
        <f>SUM(R9:U9)</f>
        <v>115575.41857142857</v>
      </c>
      <c r="W9" s="231">
        <v>29188.229999999996</v>
      </c>
      <c r="X9" s="231">
        <v>4834.63</v>
      </c>
      <c r="Y9" s="231">
        <v>13147.03</v>
      </c>
      <c r="Z9" s="231">
        <v>9106.48</v>
      </c>
      <c r="AA9" s="269">
        <f>SUM(W9:Z9)</f>
        <v>56276.369999999995</v>
      </c>
      <c r="AB9" s="244">
        <v>19735.300000000003</v>
      </c>
      <c r="AC9" s="244">
        <v>33746.339999999997</v>
      </c>
      <c r="AD9" s="244">
        <v>32921.97</v>
      </c>
      <c r="AE9" s="244">
        <v>27857.769999999997</v>
      </c>
      <c r="AF9" s="268">
        <f>SUM(AB9:AE9)</f>
        <v>114261.38</v>
      </c>
      <c r="AG9" s="231">
        <v>22325.46</v>
      </c>
      <c r="AH9" s="231">
        <v>22043.65</v>
      </c>
      <c r="AI9" s="231">
        <v>20473.768536585365</v>
      </c>
      <c r="AJ9" s="231">
        <v>34948.291219512197</v>
      </c>
      <c r="AK9" s="268">
        <f>SUM(AG9:AJ9)</f>
        <v>99791.169756097574</v>
      </c>
      <c r="AL9" s="231">
        <v>31745.388536585371</v>
      </c>
      <c r="AM9" s="231">
        <v>29140.394146341459</v>
      </c>
      <c r="AN9" s="231">
        <v>34322.46</v>
      </c>
      <c r="AO9" s="231">
        <v>39303.54</v>
      </c>
      <c r="AP9" s="268">
        <v>134511.78268292683</v>
      </c>
      <c r="AQ9" s="231">
        <v>22214.879047619048</v>
      </c>
      <c r="AR9" s="231">
        <v>25641.226190476191</v>
      </c>
      <c r="AS9" s="231">
        <v>29351.147619047617</v>
      </c>
      <c r="AT9" s="231">
        <v>23745.370000000003</v>
      </c>
      <c r="AU9" s="268">
        <v>100952.62285714285</v>
      </c>
      <c r="AV9" s="231">
        <v>19515.307717685162</v>
      </c>
      <c r="AW9" s="486">
        <v>35858.329523809523</v>
      </c>
      <c r="AX9" s="486">
        <v>31388.926666666666</v>
      </c>
      <c r="AY9" s="486">
        <v>21893.01</v>
      </c>
      <c r="AZ9" s="293">
        <f t="shared" si="0"/>
        <v>-9495.9166666666679</v>
      </c>
      <c r="BA9" s="357">
        <f t="shared" si="1"/>
        <v>-0.30252441466088154</v>
      </c>
    </row>
    <row r="10" spans="2:54" ht="14.1" customHeight="1" x14ac:dyDescent="0.2">
      <c r="B10" s="89" t="s">
        <v>14</v>
      </c>
      <c r="C10" s="90">
        <v>75978.340000000011</v>
      </c>
      <c r="D10" s="44">
        <v>81026</v>
      </c>
      <c r="E10" s="123">
        <v>79820.17</v>
      </c>
      <c r="F10" s="123">
        <v>92836</v>
      </c>
      <c r="G10" s="125">
        <v>136908.88</v>
      </c>
      <c r="H10" s="44">
        <v>37152</v>
      </c>
      <c r="I10" s="44">
        <v>22184.32</v>
      </c>
      <c r="J10" s="44">
        <v>30648.41</v>
      </c>
      <c r="K10" s="44">
        <v>36748.93</v>
      </c>
      <c r="L10" s="122">
        <f t="shared" si="2"/>
        <v>126733.66</v>
      </c>
      <c r="M10" s="44">
        <v>33065.729999999996</v>
      </c>
      <c r="N10" s="231">
        <v>41536.720000000001</v>
      </c>
      <c r="O10" s="231">
        <v>32465</v>
      </c>
      <c r="P10" s="231">
        <v>44586.75</v>
      </c>
      <c r="Q10" s="268">
        <f t="shared" si="3"/>
        <v>151654.20000000001</v>
      </c>
      <c r="R10" s="231">
        <v>46080.990000000005</v>
      </c>
      <c r="S10" s="231">
        <v>49111.03</v>
      </c>
      <c r="T10" s="231">
        <v>70772.22</v>
      </c>
      <c r="U10" s="231">
        <v>83640.899999999994</v>
      </c>
      <c r="V10" s="268">
        <f>SUM(R10:U10)</f>
        <v>249605.13999999998</v>
      </c>
      <c r="W10" s="231">
        <v>57007.12000000001</v>
      </c>
      <c r="X10" s="231">
        <v>4638.79</v>
      </c>
      <c r="Y10" s="231">
        <v>9809.869999999999</v>
      </c>
      <c r="Z10" s="231">
        <v>23032.699999999997</v>
      </c>
      <c r="AA10" s="269">
        <f>SUM(W10:Z10)</f>
        <v>94488.48000000001</v>
      </c>
      <c r="AB10" s="244">
        <v>24869.13</v>
      </c>
      <c r="AC10" s="244">
        <v>26961.269999999997</v>
      </c>
      <c r="AD10" s="244">
        <v>43064.509999999995</v>
      </c>
      <c r="AE10" s="244">
        <v>62152.7</v>
      </c>
      <c r="AF10" s="268">
        <f>SUM(AB10:AE10)</f>
        <v>157047.60999999999</v>
      </c>
      <c r="AG10" s="231">
        <v>74619.45</v>
      </c>
      <c r="AH10" s="231">
        <v>59637.119999999995</v>
      </c>
      <c r="AI10" s="231">
        <v>78739.555121951213</v>
      </c>
      <c r="AJ10" s="231">
        <v>72764.22024390244</v>
      </c>
      <c r="AK10" s="268">
        <f>SUM(AG10:AJ10)</f>
        <v>285760.34536585363</v>
      </c>
      <c r="AL10" s="231">
        <v>87732.689024390245</v>
      </c>
      <c r="AM10" s="231">
        <v>68751.27</v>
      </c>
      <c r="AN10" s="231">
        <v>68950.429999999993</v>
      </c>
      <c r="AO10" s="231">
        <v>67800.850000000006</v>
      </c>
      <c r="AP10" s="268">
        <v>293235.23902439023</v>
      </c>
      <c r="AQ10" s="231">
        <v>51040.14</v>
      </c>
      <c r="AR10" s="231">
        <v>51151.19</v>
      </c>
      <c r="AS10" s="231">
        <v>60463.650952380951</v>
      </c>
      <c r="AT10" s="231">
        <v>57882.69</v>
      </c>
      <c r="AU10" s="268">
        <v>220537.67095238095</v>
      </c>
      <c r="AV10" s="231">
        <v>28587.964428457777</v>
      </c>
      <c r="AW10" s="486">
        <v>37689.748571428572</v>
      </c>
      <c r="AX10" s="486">
        <v>36644.46</v>
      </c>
      <c r="AY10" s="486">
        <v>16753.010000000002</v>
      </c>
      <c r="AZ10" s="293">
        <f t="shared" si="0"/>
        <v>-19891.449999999997</v>
      </c>
      <c r="BA10" s="357">
        <f t="shared" si="1"/>
        <v>-0.54282284416252824</v>
      </c>
    </row>
    <row r="11" spans="2:54" ht="14.1" customHeight="1" x14ac:dyDescent="0.2">
      <c r="B11" s="89" t="s">
        <v>15</v>
      </c>
      <c r="C11" s="90">
        <v>41199.06</v>
      </c>
      <c r="D11" s="44">
        <v>50279</v>
      </c>
      <c r="E11" s="123">
        <v>40527.19</v>
      </c>
      <c r="F11" s="123">
        <v>52365</v>
      </c>
      <c r="G11" s="125">
        <v>79712.75</v>
      </c>
      <c r="H11" s="44">
        <v>6744</v>
      </c>
      <c r="I11" s="44">
        <v>3066.29</v>
      </c>
      <c r="J11" s="44">
        <v>11581.84</v>
      </c>
      <c r="K11" s="44">
        <v>6238.52</v>
      </c>
      <c r="L11" s="122">
        <f t="shared" si="2"/>
        <v>27630.65</v>
      </c>
      <c r="M11" s="44">
        <v>5194.01</v>
      </c>
      <c r="N11" s="231">
        <v>3841.3199999999997</v>
      </c>
      <c r="O11" s="231">
        <v>6145</v>
      </c>
      <c r="P11" s="231">
        <v>10189.870000000001</v>
      </c>
      <c r="Q11" s="268">
        <f t="shared" si="3"/>
        <v>25370.2</v>
      </c>
      <c r="R11" s="231">
        <v>7476.0300000000007</v>
      </c>
      <c r="S11" s="231">
        <v>14083.76</v>
      </c>
      <c r="T11" s="231">
        <v>14322.68</v>
      </c>
      <c r="U11" s="231">
        <v>11419.14</v>
      </c>
      <c r="V11" s="268">
        <f t="shared" ref="V11:V31" si="4">SUM(R11:U11)</f>
        <v>47301.61</v>
      </c>
      <c r="W11" s="231">
        <v>9994.41</v>
      </c>
      <c r="X11" s="231">
        <v>0</v>
      </c>
      <c r="Y11" s="231">
        <v>3456.18</v>
      </c>
      <c r="Z11" s="231">
        <v>1569.45</v>
      </c>
      <c r="AA11" s="269">
        <f t="shared" ref="AA11:AA31" si="5">SUM(W11:Z11)</f>
        <v>15020.04</v>
      </c>
      <c r="AB11" s="244">
        <v>4737.91</v>
      </c>
      <c r="AC11" s="244">
        <v>6315.41</v>
      </c>
      <c r="AD11" s="244">
        <v>6756.380000000001</v>
      </c>
      <c r="AE11" s="244">
        <v>5657.9299999999994</v>
      </c>
      <c r="AF11" s="268">
        <f t="shared" ref="AF11:AF31" si="6">SUM(AB11:AE11)</f>
        <v>23467.63</v>
      </c>
      <c r="AG11" s="231">
        <v>18979.599999999999</v>
      </c>
      <c r="AH11" s="231">
        <v>10762.88</v>
      </c>
      <c r="AI11" s="231">
        <v>13580.27</v>
      </c>
      <c r="AJ11" s="231">
        <v>8640.0400000000009</v>
      </c>
      <c r="AK11" s="268">
        <f t="shared" ref="AK11:AK31" si="7">SUM(AG11:AJ11)</f>
        <v>51962.79</v>
      </c>
      <c r="AL11" s="231">
        <v>12655.42</v>
      </c>
      <c r="AM11" s="231">
        <v>14797.949999999999</v>
      </c>
      <c r="AN11" s="231">
        <v>10637.810000000001</v>
      </c>
      <c r="AO11" s="231">
        <v>14442.210000000001</v>
      </c>
      <c r="AP11" s="268">
        <v>52533.39</v>
      </c>
      <c r="AQ11" s="231">
        <v>13041</v>
      </c>
      <c r="AR11" s="231">
        <v>12427.099999999999</v>
      </c>
      <c r="AS11" s="231">
        <v>9381.27</v>
      </c>
      <c r="AT11" s="231">
        <v>14652.63</v>
      </c>
      <c r="AU11" s="268">
        <v>49501.999999999993</v>
      </c>
      <c r="AV11" s="231">
        <v>7289.4215530923011</v>
      </c>
      <c r="AW11" s="486">
        <v>8272.73</v>
      </c>
      <c r="AX11" s="486">
        <v>17707.34</v>
      </c>
      <c r="AY11" s="486">
        <v>8299.8900000000012</v>
      </c>
      <c r="AZ11" s="293">
        <f t="shared" si="0"/>
        <v>-9407.4499999999989</v>
      </c>
      <c r="BA11" s="357">
        <f t="shared" si="1"/>
        <v>-0.53127403664243178</v>
      </c>
    </row>
    <row r="12" spans="2:54" ht="14.1" customHeight="1" x14ac:dyDescent="0.2">
      <c r="B12" s="95" t="s">
        <v>16</v>
      </c>
      <c r="C12" s="90">
        <v>32879.599999999999</v>
      </c>
      <c r="D12" s="44">
        <v>36665</v>
      </c>
      <c r="E12" s="123">
        <v>24351.23</v>
      </c>
      <c r="F12" s="123">
        <v>25789</v>
      </c>
      <c r="G12" s="125">
        <v>17128.45</v>
      </c>
      <c r="H12" s="44">
        <v>2795</v>
      </c>
      <c r="I12" s="44">
        <v>3344.72</v>
      </c>
      <c r="J12" s="44">
        <v>4087.84</v>
      </c>
      <c r="K12" s="44">
        <v>4297.4799999999996</v>
      </c>
      <c r="L12" s="122">
        <f t="shared" si="2"/>
        <v>14525.039999999999</v>
      </c>
      <c r="M12" s="44">
        <v>6119.18</v>
      </c>
      <c r="N12" s="231">
        <v>2296.2600000000002</v>
      </c>
      <c r="O12" s="231">
        <v>9029</v>
      </c>
      <c r="P12" s="231">
        <v>7730.47</v>
      </c>
      <c r="Q12" s="268">
        <f t="shared" si="3"/>
        <v>25174.910000000003</v>
      </c>
      <c r="R12" s="231">
        <v>10902.060000000001</v>
      </c>
      <c r="S12" s="231">
        <v>8016.01</v>
      </c>
      <c r="T12" s="231">
        <v>19878.16</v>
      </c>
      <c r="U12" s="231">
        <v>15670.7</v>
      </c>
      <c r="V12" s="268">
        <f t="shared" si="4"/>
        <v>54466.929999999993</v>
      </c>
      <c r="W12" s="231">
        <v>3183.15</v>
      </c>
      <c r="X12" s="231">
        <v>91.42</v>
      </c>
      <c r="Y12" s="231">
        <v>606.69000000000005</v>
      </c>
      <c r="Z12" s="231">
        <v>2871.2</v>
      </c>
      <c r="AA12" s="269">
        <f t="shared" si="5"/>
        <v>6752.46</v>
      </c>
      <c r="AB12" s="244">
        <v>3507</v>
      </c>
      <c r="AC12" s="244">
        <v>6228.2199999999993</v>
      </c>
      <c r="AD12" s="244">
        <v>6084.1299999999992</v>
      </c>
      <c r="AE12" s="244">
        <v>4437.18</v>
      </c>
      <c r="AF12" s="268">
        <f t="shared" si="6"/>
        <v>20256.53</v>
      </c>
      <c r="AG12" s="231">
        <v>3924.61</v>
      </c>
      <c r="AH12" s="231">
        <v>10556.25</v>
      </c>
      <c r="AI12" s="231">
        <v>9429.4700000000012</v>
      </c>
      <c r="AJ12" s="231">
        <v>12805.32</v>
      </c>
      <c r="AK12" s="268">
        <f t="shared" si="7"/>
        <v>36715.65</v>
      </c>
      <c r="AL12" s="231">
        <v>9302.7799999999988</v>
      </c>
      <c r="AM12" s="231">
        <v>8631.619999999999</v>
      </c>
      <c r="AN12" s="231">
        <v>5611.75</v>
      </c>
      <c r="AO12" s="231">
        <v>10717.509999999998</v>
      </c>
      <c r="AP12" s="268">
        <v>34263.659999999996</v>
      </c>
      <c r="AQ12" s="231">
        <v>5773.15</v>
      </c>
      <c r="AR12" s="231">
        <v>7826.6399999999994</v>
      </c>
      <c r="AS12" s="231">
        <v>10408.040000000001</v>
      </c>
      <c r="AT12" s="231">
        <v>8161.63</v>
      </c>
      <c r="AU12" s="268">
        <v>32169.460000000003</v>
      </c>
      <c r="AV12" s="231">
        <v>6514.3281028850088</v>
      </c>
      <c r="AW12" s="486">
        <v>7575.8</v>
      </c>
      <c r="AX12" s="486">
        <v>13190.45</v>
      </c>
      <c r="AY12" s="486">
        <v>7271.74</v>
      </c>
      <c r="AZ12" s="293">
        <f t="shared" si="0"/>
        <v>-5918.7100000000009</v>
      </c>
      <c r="BA12" s="357">
        <f t="shared" si="1"/>
        <v>-0.44871175736991542</v>
      </c>
    </row>
    <row r="13" spans="2:54" ht="14.1" customHeight="1" x14ac:dyDescent="0.2">
      <c r="B13" s="95" t="s">
        <v>17</v>
      </c>
      <c r="C13" s="90">
        <v>73121.850000000006</v>
      </c>
      <c r="D13" s="44">
        <v>97018</v>
      </c>
      <c r="E13" s="123">
        <v>75808.27</v>
      </c>
      <c r="F13" s="123">
        <v>28687</v>
      </c>
      <c r="G13" s="125">
        <v>21959.23</v>
      </c>
      <c r="H13" s="44">
        <v>5676</v>
      </c>
      <c r="I13" s="44">
        <v>19805.05</v>
      </c>
      <c r="J13" s="44">
        <v>7576.71</v>
      </c>
      <c r="K13" s="44">
        <v>12743.72</v>
      </c>
      <c r="L13" s="122">
        <f t="shared" si="2"/>
        <v>45801.48</v>
      </c>
      <c r="M13" s="44">
        <v>20923.72</v>
      </c>
      <c r="N13" s="231">
        <v>9886.9</v>
      </c>
      <c r="O13" s="231">
        <v>20307</v>
      </c>
      <c r="P13" s="231">
        <v>13969.14</v>
      </c>
      <c r="Q13" s="268">
        <f t="shared" si="3"/>
        <v>65086.76</v>
      </c>
      <c r="R13" s="231">
        <v>4660.84</v>
      </c>
      <c r="S13" s="231">
        <v>4542.1500000000005</v>
      </c>
      <c r="T13" s="231">
        <v>6123.54</v>
      </c>
      <c r="U13" s="231">
        <v>8881.09</v>
      </c>
      <c r="V13" s="268">
        <f t="shared" si="4"/>
        <v>24207.620000000003</v>
      </c>
      <c r="W13" s="231">
        <v>4257.13</v>
      </c>
      <c r="X13" s="231">
        <v>2700.1</v>
      </c>
      <c r="Y13" s="231">
        <v>9133.2000000000007</v>
      </c>
      <c r="Z13" s="231">
        <v>17045.34</v>
      </c>
      <c r="AA13" s="269">
        <f t="shared" si="5"/>
        <v>33135.770000000004</v>
      </c>
      <c r="AB13" s="244">
        <v>5957.74</v>
      </c>
      <c r="AC13" s="244">
        <v>11874.73</v>
      </c>
      <c r="AD13" s="244">
        <v>10882.55</v>
      </c>
      <c r="AE13" s="244">
        <v>11109.99</v>
      </c>
      <c r="AF13" s="268">
        <f t="shared" si="6"/>
        <v>39825.01</v>
      </c>
      <c r="AG13" s="231">
        <v>5502.5400000000009</v>
      </c>
      <c r="AH13" s="231">
        <v>6203.4</v>
      </c>
      <c r="AI13" s="231">
        <v>8121.32</v>
      </c>
      <c r="AJ13" s="231">
        <v>3841.96</v>
      </c>
      <c r="AK13" s="268">
        <f t="shared" si="7"/>
        <v>23669.22</v>
      </c>
      <c r="AL13" s="231">
        <v>5875.93</v>
      </c>
      <c r="AM13" s="231">
        <v>4127.59</v>
      </c>
      <c r="AN13" s="231">
        <v>3951.16</v>
      </c>
      <c r="AO13" s="231">
        <v>5339.3600000000006</v>
      </c>
      <c r="AP13" s="268">
        <v>19294.04</v>
      </c>
      <c r="AQ13" s="231">
        <v>4073.0599999999995</v>
      </c>
      <c r="AR13" s="231">
        <v>2850.04</v>
      </c>
      <c r="AS13" s="231">
        <v>4835.7199999999993</v>
      </c>
      <c r="AT13" s="231">
        <v>6307.8899999999994</v>
      </c>
      <c r="AU13" s="268">
        <v>18066.71</v>
      </c>
      <c r="AV13" s="231">
        <v>4358.7532779219582</v>
      </c>
      <c r="AW13" s="486">
        <v>7028.65</v>
      </c>
      <c r="AX13" s="486">
        <v>8011.1671428571435</v>
      </c>
      <c r="AY13" s="486">
        <v>17343.52</v>
      </c>
      <c r="AZ13" s="293">
        <f t="shared" si="0"/>
        <v>9332.3528571428578</v>
      </c>
      <c r="BA13" s="357">
        <f t="shared" si="1"/>
        <v>1.1649180064185405</v>
      </c>
    </row>
    <row r="14" spans="2:54" ht="14.1" customHeight="1" x14ac:dyDescent="0.2">
      <c r="B14" s="95" t="s">
        <v>18</v>
      </c>
      <c r="C14" s="90">
        <v>11718.720000000001</v>
      </c>
      <c r="D14" s="44">
        <v>14391</v>
      </c>
      <c r="E14" s="123">
        <v>16574.13</v>
      </c>
      <c r="F14" s="123">
        <v>7917</v>
      </c>
      <c r="G14" s="125">
        <v>20872.989999999998</v>
      </c>
      <c r="H14" s="44">
        <v>8908</v>
      </c>
      <c r="I14" s="44">
        <v>3253.61</v>
      </c>
      <c r="J14" s="44">
        <v>5076.96</v>
      </c>
      <c r="K14" s="44">
        <v>12693.18</v>
      </c>
      <c r="L14" s="122">
        <f t="shared" si="2"/>
        <v>29931.75</v>
      </c>
      <c r="M14" s="44">
        <v>3936.2999999999997</v>
      </c>
      <c r="N14" s="231">
        <v>4425.03</v>
      </c>
      <c r="O14" s="231">
        <v>3624</v>
      </c>
      <c r="P14" s="231">
        <v>2805.41</v>
      </c>
      <c r="Q14" s="268">
        <f t="shared" si="3"/>
        <v>14790.74</v>
      </c>
      <c r="R14" s="231">
        <v>3158.3300000000004</v>
      </c>
      <c r="S14" s="231">
        <v>11281.45</v>
      </c>
      <c r="T14" s="231">
        <v>3425.21</v>
      </c>
      <c r="U14" s="231">
        <v>2742.6538095238093</v>
      </c>
      <c r="V14" s="268">
        <f t="shared" si="4"/>
        <v>20607.643809523812</v>
      </c>
      <c r="W14" s="231">
        <v>3197.6400000000003</v>
      </c>
      <c r="X14" s="231">
        <v>592.22</v>
      </c>
      <c r="Y14" s="231">
        <v>1149.3800000000001</v>
      </c>
      <c r="Z14" s="231">
        <v>2174.8999999999996</v>
      </c>
      <c r="AA14" s="269">
        <f t="shared" si="5"/>
        <v>7114.14</v>
      </c>
      <c r="AB14" s="244">
        <v>2004.67</v>
      </c>
      <c r="AC14" s="244">
        <v>1490.96</v>
      </c>
      <c r="AD14" s="244">
        <v>791.91</v>
      </c>
      <c r="AE14" s="244">
        <v>3098.59</v>
      </c>
      <c r="AF14" s="268">
        <f t="shared" si="6"/>
        <v>7386.13</v>
      </c>
      <c r="AG14" s="231">
        <v>1864.6</v>
      </c>
      <c r="AH14" s="231">
        <v>6284.9700000000012</v>
      </c>
      <c r="AI14" s="231">
        <v>2539.733902439024</v>
      </c>
      <c r="AJ14" s="231">
        <v>3679.6529268292643</v>
      </c>
      <c r="AK14" s="268">
        <f t="shared" si="7"/>
        <v>14368.956829268289</v>
      </c>
      <c r="AL14" s="231">
        <v>4936.1687804878002</v>
      </c>
      <c r="AM14" s="231">
        <v>4956.4100000000008</v>
      </c>
      <c r="AN14" s="231">
        <v>5807.64</v>
      </c>
      <c r="AO14" s="231">
        <v>6193.4400000000005</v>
      </c>
      <c r="AP14" s="268">
        <v>21893.6587804878</v>
      </c>
      <c r="AQ14" s="231">
        <v>10262.746190476191</v>
      </c>
      <c r="AR14" s="231">
        <v>6610.577619047619</v>
      </c>
      <c r="AS14" s="231">
        <v>11834.137619047619</v>
      </c>
      <c r="AT14" s="231">
        <v>6570.7276190476196</v>
      </c>
      <c r="AU14" s="268">
        <v>35278.189047619053</v>
      </c>
      <c r="AV14" s="231">
        <v>7083.4957178814602</v>
      </c>
      <c r="AW14" s="486">
        <v>15287.534761904761</v>
      </c>
      <c r="AX14" s="486">
        <v>4436.1861904761909</v>
      </c>
      <c r="AY14" s="486">
        <v>5383.63</v>
      </c>
      <c r="AZ14" s="293">
        <f t="shared" si="0"/>
        <v>947.44380952380925</v>
      </c>
      <c r="BA14" s="357">
        <f t="shared" si="1"/>
        <v>0.21357169623714742</v>
      </c>
    </row>
    <row r="15" spans="2:54" ht="14.1" customHeight="1" x14ac:dyDescent="0.2">
      <c r="B15" s="95" t="s">
        <v>19</v>
      </c>
      <c r="C15" s="90">
        <v>38308.160000000003</v>
      </c>
      <c r="D15" s="44">
        <v>69897</v>
      </c>
      <c r="E15" s="123">
        <v>79862.399999999994</v>
      </c>
      <c r="F15" s="123">
        <v>83189</v>
      </c>
      <c r="G15" s="125">
        <v>48797</v>
      </c>
      <c r="H15" s="44">
        <v>13416</v>
      </c>
      <c r="I15" s="44">
        <v>20915.27</v>
      </c>
      <c r="J15" s="44">
        <v>14862.3</v>
      </c>
      <c r="K15" s="44">
        <v>25256.51</v>
      </c>
      <c r="L15" s="122">
        <f t="shared" si="2"/>
        <v>74450.080000000002</v>
      </c>
      <c r="M15" s="44">
        <v>20260.829999999998</v>
      </c>
      <c r="N15" s="231">
        <v>17741.3</v>
      </c>
      <c r="O15" s="231">
        <v>17354</v>
      </c>
      <c r="P15" s="231">
        <v>20932.38</v>
      </c>
      <c r="Q15" s="268">
        <f t="shared" si="3"/>
        <v>76288.509999999995</v>
      </c>
      <c r="R15" s="231">
        <v>11279.470000000001</v>
      </c>
      <c r="S15" s="231">
        <v>27056.149999999998</v>
      </c>
      <c r="T15" s="231">
        <v>30304.079999999998</v>
      </c>
      <c r="U15" s="231">
        <v>13689.178571428572</v>
      </c>
      <c r="V15" s="268">
        <f t="shared" si="4"/>
        <v>82328.878571428562</v>
      </c>
      <c r="W15" s="231">
        <v>20238.939999999999</v>
      </c>
      <c r="X15" s="231">
        <v>3912.56</v>
      </c>
      <c r="Y15" s="231">
        <v>8744.92</v>
      </c>
      <c r="Z15" s="231">
        <v>6705.96</v>
      </c>
      <c r="AA15" s="269">
        <f t="shared" si="5"/>
        <v>39602.379999999997</v>
      </c>
      <c r="AB15" s="244">
        <v>5915.3899999999994</v>
      </c>
      <c r="AC15" s="244">
        <v>15199.600000000002</v>
      </c>
      <c r="AD15" s="244">
        <v>18043.45</v>
      </c>
      <c r="AE15" s="244">
        <v>13549.470000000001</v>
      </c>
      <c r="AF15" s="268">
        <f t="shared" si="6"/>
        <v>52707.91</v>
      </c>
      <c r="AG15" s="231">
        <v>13301.54</v>
      </c>
      <c r="AH15" s="231">
        <v>19127.939999999999</v>
      </c>
      <c r="AI15" s="231">
        <v>17557.406829268293</v>
      </c>
      <c r="AJ15" s="231">
        <v>12913.460243902435</v>
      </c>
      <c r="AK15" s="268">
        <f t="shared" si="7"/>
        <v>62900.34707317072</v>
      </c>
      <c r="AL15" s="231">
        <v>12371.009999999998</v>
      </c>
      <c r="AM15" s="231">
        <v>13317.210975609756</v>
      </c>
      <c r="AN15" s="231">
        <v>10329.27</v>
      </c>
      <c r="AO15" s="231">
        <v>14648.140000000001</v>
      </c>
      <c r="AP15" s="268">
        <v>50665.630975609754</v>
      </c>
      <c r="AQ15" s="231">
        <v>26682.763333333336</v>
      </c>
      <c r="AR15" s="231">
        <v>11161.276666666668</v>
      </c>
      <c r="AS15" s="231">
        <v>12644.181428571428</v>
      </c>
      <c r="AT15" s="231">
        <v>14776.317142857144</v>
      </c>
      <c r="AU15" s="268">
        <v>65264.53857142858</v>
      </c>
      <c r="AV15" s="231">
        <v>17112.685844209569</v>
      </c>
      <c r="AW15" s="486">
        <v>12410.5</v>
      </c>
      <c r="AX15" s="486">
        <v>11416.153333333334</v>
      </c>
      <c r="AY15" s="486">
        <v>12003.77</v>
      </c>
      <c r="AZ15" s="293">
        <f t="shared" si="0"/>
        <v>587.61666666666679</v>
      </c>
      <c r="BA15" s="357">
        <f t="shared" si="1"/>
        <v>5.1472387371578179E-2</v>
      </c>
    </row>
    <row r="16" spans="2:54" ht="14.1" customHeight="1" x14ac:dyDescent="0.2">
      <c r="B16" s="95" t="s">
        <v>20</v>
      </c>
      <c r="C16" s="44">
        <v>0</v>
      </c>
      <c r="D16" s="44">
        <v>0</v>
      </c>
      <c r="E16" s="123">
        <v>0</v>
      </c>
      <c r="F16" s="123">
        <v>0</v>
      </c>
      <c r="G16" s="125">
        <v>0</v>
      </c>
      <c r="H16" s="43">
        <v>0</v>
      </c>
      <c r="I16" s="43">
        <v>0</v>
      </c>
      <c r="J16" s="43">
        <v>0</v>
      </c>
      <c r="K16" s="43">
        <v>0</v>
      </c>
      <c r="L16" s="122">
        <f t="shared" si="2"/>
        <v>0</v>
      </c>
      <c r="M16" s="44">
        <v>0</v>
      </c>
      <c r="N16" s="231">
        <v>0</v>
      </c>
      <c r="O16" s="231">
        <v>0</v>
      </c>
      <c r="P16" s="231">
        <v>0</v>
      </c>
      <c r="Q16" s="268">
        <f t="shared" si="3"/>
        <v>0</v>
      </c>
      <c r="R16" s="231">
        <v>0</v>
      </c>
      <c r="S16" s="231">
        <v>0</v>
      </c>
      <c r="T16" s="231">
        <v>0</v>
      </c>
      <c r="U16" s="231">
        <v>0</v>
      </c>
      <c r="V16" s="268">
        <f t="shared" si="4"/>
        <v>0</v>
      </c>
      <c r="W16" s="231">
        <v>0</v>
      </c>
      <c r="X16" s="231">
        <v>0</v>
      </c>
      <c r="Y16" s="231">
        <v>0</v>
      </c>
      <c r="Z16" s="231">
        <v>0</v>
      </c>
      <c r="AA16" s="268">
        <f t="shared" si="5"/>
        <v>0</v>
      </c>
      <c r="AB16" s="244">
        <v>0</v>
      </c>
      <c r="AC16" s="244">
        <v>0</v>
      </c>
      <c r="AD16" s="244">
        <v>0</v>
      </c>
      <c r="AE16" s="244">
        <v>0</v>
      </c>
      <c r="AF16" s="268">
        <f t="shared" si="6"/>
        <v>0</v>
      </c>
      <c r="AG16" s="231">
        <v>1687.08</v>
      </c>
      <c r="AH16" s="231">
        <v>0</v>
      </c>
      <c r="AI16" s="231">
        <v>0</v>
      </c>
      <c r="AJ16" s="231">
        <v>0</v>
      </c>
      <c r="AK16" s="268">
        <f t="shared" si="7"/>
        <v>1687.08</v>
      </c>
      <c r="AL16" s="231">
        <v>0</v>
      </c>
      <c r="AM16" s="231">
        <v>0</v>
      </c>
      <c r="AN16" s="231">
        <v>0</v>
      </c>
      <c r="AO16" s="231">
        <v>0</v>
      </c>
      <c r="AP16" s="268">
        <v>0</v>
      </c>
      <c r="AQ16" s="231">
        <v>0</v>
      </c>
      <c r="AR16" s="231">
        <v>0</v>
      </c>
      <c r="AS16" s="231">
        <v>0</v>
      </c>
      <c r="AT16" s="231">
        <v>0</v>
      </c>
      <c r="AU16" s="268">
        <v>0</v>
      </c>
      <c r="AV16" s="231">
        <v>0</v>
      </c>
      <c r="AW16" s="486">
        <v>0</v>
      </c>
      <c r="AX16" s="486">
        <v>0</v>
      </c>
      <c r="AY16" s="486">
        <v>0</v>
      </c>
      <c r="AZ16" s="293">
        <f t="shared" si="0"/>
        <v>0</v>
      </c>
      <c r="BA16" s="357" t="e">
        <f t="shared" si="1"/>
        <v>#DIV/0!</v>
      </c>
    </row>
    <row r="17" spans="2:53" ht="14.1" customHeight="1" x14ac:dyDescent="0.2">
      <c r="B17" s="95" t="s">
        <v>21</v>
      </c>
      <c r="C17" s="90">
        <v>463742.95999999996</v>
      </c>
      <c r="D17" s="44">
        <v>667883</v>
      </c>
      <c r="E17" s="123">
        <v>547945.43999999994</v>
      </c>
      <c r="F17" s="123">
        <v>448071</v>
      </c>
      <c r="G17" s="125">
        <v>506693.81999999995</v>
      </c>
      <c r="H17" s="43">
        <v>105298</v>
      </c>
      <c r="I17" s="43">
        <v>110998.57</v>
      </c>
      <c r="J17" s="43">
        <v>148668.78</v>
      </c>
      <c r="K17" s="43">
        <v>157810.25</v>
      </c>
      <c r="L17" s="122">
        <f t="shared" si="2"/>
        <v>522775.6</v>
      </c>
      <c r="M17" s="44">
        <v>98614.599999999991</v>
      </c>
      <c r="N17" s="231">
        <v>120751.28</v>
      </c>
      <c r="O17" s="231">
        <v>136301</v>
      </c>
      <c r="P17" s="231">
        <v>152147.88</v>
      </c>
      <c r="Q17" s="268">
        <f t="shared" si="3"/>
        <v>507814.76</v>
      </c>
      <c r="R17" s="231">
        <v>108992.42000000001</v>
      </c>
      <c r="S17" s="231">
        <v>118533.94</v>
      </c>
      <c r="T17" s="231">
        <v>115487.81999999999</v>
      </c>
      <c r="U17" s="231">
        <v>106942.62809523809</v>
      </c>
      <c r="V17" s="268">
        <f t="shared" si="4"/>
        <v>449956.80809523806</v>
      </c>
      <c r="W17" s="231">
        <v>86290.459999999992</v>
      </c>
      <c r="X17" s="231">
        <v>81595.460000000006</v>
      </c>
      <c r="Y17" s="231">
        <v>99091.58</v>
      </c>
      <c r="Z17" s="231">
        <v>208283.26</v>
      </c>
      <c r="AA17" s="269">
        <f t="shared" si="5"/>
        <v>475260.76</v>
      </c>
      <c r="AB17" s="244">
        <v>151172.56</v>
      </c>
      <c r="AC17" s="244">
        <v>124943.95999999999</v>
      </c>
      <c r="AD17" s="244">
        <v>243637.99999999997</v>
      </c>
      <c r="AE17" s="244">
        <v>177326.34</v>
      </c>
      <c r="AF17" s="268">
        <f t="shared" si="6"/>
        <v>697080.86</v>
      </c>
      <c r="AG17" s="231">
        <v>183405.6</v>
      </c>
      <c r="AH17" s="231">
        <v>170971.22999999998</v>
      </c>
      <c r="AI17" s="231">
        <v>158000.49634146344</v>
      </c>
      <c r="AJ17" s="231">
        <v>145538.19170731708</v>
      </c>
      <c r="AK17" s="268">
        <f t="shared" si="7"/>
        <v>657915.5180487805</v>
      </c>
      <c r="AL17" s="231">
        <v>142231.12317073171</v>
      </c>
      <c r="AM17" s="231">
        <v>142540.94926829269</v>
      </c>
      <c r="AN17" s="231">
        <v>185860.66658536583</v>
      </c>
      <c r="AO17" s="231">
        <v>172372.96512195122</v>
      </c>
      <c r="AP17" s="268">
        <v>643005.70414634142</v>
      </c>
      <c r="AQ17" s="231">
        <v>144526.3196515679</v>
      </c>
      <c r="AR17" s="231">
        <v>147582.5998954704</v>
      </c>
      <c r="AS17" s="231">
        <v>131446.44436701509</v>
      </c>
      <c r="AT17" s="231">
        <v>134175.28999999998</v>
      </c>
      <c r="AU17" s="268">
        <v>557730.65391405334</v>
      </c>
      <c r="AV17" s="231">
        <v>129463.70101701637</v>
      </c>
      <c r="AW17" s="486">
        <v>146487.18095238096</v>
      </c>
      <c r="AX17" s="486">
        <v>162518.70428571431</v>
      </c>
      <c r="AY17" s="486">
        <v>133358.62</v>
      </c>
      <c r="AZ17" s="293">
        <f t="shared" si="0"/>
        <v>-29160.084285714314</v>
      </c>
      <c r="BA17" s="357">
        <f t="shared" si="1"/>
        <v>-0.1794260200010562</v>
      </c>
    </row>
    <row r="18" spans="2:53" ht="14.1" customHeight="1" x14ac:dyDescent="0.2">
      <c r="B18" s="95" t="s">
        <v>22</v>
      </c>
      <c r="C18" s="90">
        <v>2415708.42</v>
      </c>
      <c r="D18" s="44">
        <v>3077253</v>
      </c>
      <c r="E18" s="123">
        <v>3021535.9000000004</v>
      </c>
      <c r="F18" s="123">
        <v>3252040</v>
      </c>
      <c r="G18" s="125">
        <v>3311119.02</v>
      </c>
      <c r="H18" s="44">
        <v>861903</v>
      </c>
      <c r="I18" s="44">
        <v>938460.03</v>
      </c>
      <c r="J18" s="44">
        <v>1029044.9</v>
      </c>
      <c r="K18" s="44">
        <v>1022723.01</v>
      </c>
      <c r="L18" s="122">
        <f t="shared" si="2"/>
        <v>3852130.9400000004</v>
      </c>
      <c r="M18" s="44">
        <v>901495.40999999992</v>
      </c>
      <c r="N18" s="231">
        <v>1018760.93</v>
      </c>
      <c r="O18" s="231">
        <v>1015652</v>
      </c>
      <c r="P18" s="231">
        <v>1002645.31</v>
      </c>
      <c r="Q18" s="268">
        <f t="shared" si="3"/>
        <v>3938553.65</v>
      </c>
      <c r="R18" s="231">
        <v>912357.91999999993</v>
      </c>
      <c r="S18" s="231">
        <v>973212.81</v>
      </c>
      <c r="T18" s="231">
        <v>966859.66</v>
      </c>
      <c r="U18" s="231">
        <v>927513.16333333345</v>
      </c>
      <c r="V18" s="268">
        <f t="shared" si="4"/>
        <v>3779943.5533333337</v>
      </c>
      <c r="W18" s="231">
        <v>787139.47</v>
      </c>
      <c r="X18" s="231">
        <v>710077.82000000007</v>
      </c>
      <c r="Y18" s="231">
        <v>896532.98</v>
      </c>
      <c r="Z18" s="231">
        <v>1001397.03</v>
      </c>
      <c r="AA18" s="269">
        <f t="shared" si="5"/>
        <v>3395147.3</v>
      </c>
      <c r="AB18" s="244">
        <v>1134948.8</v>
      </c>
      <c r="AC18" s="244">
        <v>1226358.1800000002</v>
      </c>
      <c r="AD18" s="244">
        <v>1271690.8999999999</v>
      </c>
      <c r="AE18" s="244">
        <v>1432107.9100000001</v>
      </c>
      <c r="AF18" s="268">
        <f t="shared" si="6"/>
        <v>5065105.790000001</v>
      </c>
      <c r="AG18" s="231">
        <v>1054496.0900000001</v>
      </c>
      <c r="AH18" s="231">
        <v>1304980.3899999999</v>
      </c>
      <c r="AI18" s="231">
        <v>1488487.8256097559</v>
      </c>
      <c r="AJ18" s="231">
        <v>1459870.9339024387</v>
      </c>
      <c r="AK18" s="268">
        <f t="shared" si="7"/>
        <v>5307835.2395121949</v>
      </c>
      <c r="AL18" s="231">
        <v>1307278.7039024387</v>
      </c>
      <c r="AM18" s="231">
        <v>1349697.2492682929</v>
      </c>
      <c r="AN18" s="231">
        <v>1430796.5234146346</v>
      </c>
      <c r="AO18" s="231">
        <v>1321387.2173170731</v>
      </c>
      <c r="AP18" s="268">
        <v>5409159.6939024394</v>
      </c>
      <c r="AQ18" s="231">
        <v>1269721.3924041812</v>
      </c>
      <c r="AR18" s="231">
        <v>1313749.7375377468</v>
      </c>
      <c r="AS18" s="231">
        <v>1357235.9887688735</v>
      </c>
      <c r="AT18" s="231">
        <v>1297855.408095238</v>
      </c>
      <c r="AU18" s="268">
        <v>5238562.5268060397</v>
      </c>
      <c r="AV18" s="231">
        <v>1008095.054851254</v>
      </c>
      <c r="AW18" s="486">
        <v>1249714.0714285714</v>
      </c>
      <c r="AX18" s="486">
        <v>1267764.9323809524</v>
      </c>
      <c r="AY18" s="486">
        <v>1281585.8700000001</v>
      </c>
      <c r="AZ18" s="293">
        <f t="shared" si="0"/>
        <v>13820.937619047705</v>
      </c>
      <c r="BA18" s="357">
        <f t="shared" si="1"/>
        <v>1.0901814102943363E-2</v>
      </c>
    </row>
    <row r="19" spans="2:53" ht="14.1" customHeight="1" x14ac:dyDescent="0.2">
      <c r="B19" s="95" t="s">
        <v>23</v>
      </c>
      <c r="C19" s="96" t="s">
        <v>24</v>
      </c>
      <c r="D19" s="44">
        <v>687246</v>
      </c>
      <c r="E19" s="123">
        <v>689183.28</v>
      </c>
      <c r="F19" s="123">
        <v>517747</v>
      </c>
      <c r="G19" s="125">
        <v>459812.48</v>
      </c>
      <c r="H19" s="44">
        <v>122252</v>
      </c>
      <c r="I19" s="44">
        <v>152390.51</v>
      </c>
      <c r="J19" s="44">
        <v>124816.5</v>
      </c>
      <c r="K19" s="44">
        <v>114608.85</v>
      </c>
      <c r="L19" s="122">
        <f t="shared" si="2"/>
        <v>514067.86</v>
      </c>
      <c r="M19" s="44">
        <v>99524.160000000003</v>
      </c>
      <c r="N19" s="231">
        <v>113091.54</v>
      </c>
      <c r="O19" s="231">
        <v>150817</v>
      </c>
      <c r="P19" s="231">
        <v>124095.75</v>
      </c>
      <c r="Q19" s="268">
        <f t="shared" si="3"/>
        <v>487528.45</v>
      </c>
      <c r="R19" s="231">
        <v>118840.62</v>
      </c>
      <c r="S19" s="231">
        <v>137877.18000000002</v>
      </c>
      <c r="T19" s="231">
        <v>136705.95000000001</v>
      </c>
      <c r="U19" s="231">
        <v>113743.75809523811</v>
      </c>
      <c r="V19" s="268">
        <f t="shared" si="4"/>
        <v>507167.50809523812</v>
      </c>
      <c r="W19" s="231">
        <v>108641.37999999999</v>
      </c>
      <c r="X19" s="231">
        <v>78968.31</v>
      </c>
      <c r="Y19" s="231">
        <v>95154.549999999988</v>
      </c>
      <c r="Z19" s="231">
        <v>119887.47</v>
      </c>
      <c r="AA19" s="269">
        <f t="shared" si="5"/>
        <v>402651.70999999996</v>
      </c>
      <c r="AB19" s="244">
        <v>162161.17000000001</v>
      </c>
      <c r="AC19" s="244">
        <v>124120.28</v>
      </c>
      <c r="AD19" s="244">
        <v>155838.28</v>
      </c>
      <c r="AE19" s="244">
        <v>154687.94</v>
      </c>
      <c r="AF19" s="268">
        <f t="shared" si="6"/>
        <v>596807.66999999993</v>
      </c>
      <c r="AG19" s="231">
        <v>162591.47999999998</v>
      </c>
      <c r="AH19" s="231">
        <v>139630.44999999998</v>
      </c>
      <c r="AI19" s="231">
        <v>126451.40853658538</v>
      </c>
      <c r="AJ19" s="231">
        <v>145289.35390243903</v>
      </c>
      <c r="AK19" s="268">
        <f t="shared" si="7"/>
        <v>573962.69243902434</v>
      </c>
      <c r="AL19" s="231">
        <v>130784.91853658538</v>
      </c>
      <c r="AM19" s="231">
        <v>145033.77707317073</v>
      </c>
      <c r="AN19" s="231">
        <v>160396.64609756097</v>
      </c>
      <c r="AO19" s="231">
        <v>148853.9287804878</v>
      </c>
      <c r="AP19" s="268">
        <v>585069.2704878049</v>
      </c>
      <c r="AQ19" s="231">
        <v>142590.04361207897</v>
      </c>
      <c r="AR19" s="231">
        <v>147640.86765389083</v>
      </c>
      <c r="AS19" s="231">
        <v>164160.35929152148</v>
      </c>
      <c r="AT19" s="231">
        <v>131975.66333333333</v>
      </c>
      <c r="AU19" s="268">
        <v>586366.93389082467</v>
      </c>
      <c r="AV19" s="231">
        <v>90175.794322799135</v>
      </c>
      <c r="AW19" s="486">
        <v>131142.04047619048</v>
      </c>
      <c r="AX19" s="486">
        <v>121688.42571428571</v>
      </c>
      <c r="AY19" s="486">
        <v>120948.22</v>
      </c>
      <c r="AZ19" s="293">
        <f t="shared" si="0"/>
        <v>-740.20571428570838</v>
      </c>
      <c r="BA19" s="357">
        <f t="shared" si="1"/>
        <v>-6.0827947271143911E-3</v>
      </c>
    </row>
    <row r="20" spans="2:53" ht="14.1" customHeight="1" x14ac:dyDescent="0.2">
      <c r="B20" s="95" t="s">
        <v>25</v>
      </c>
      <c r="C20" s="96" t="s">
        <v>24</v>
      </c>
      <c r="D20" s="44">
        <v>19887</v>
      </c>
      <c r="E20" s="123">
        <v>26075.329999999998</v>
      </c>
      <c r="F20" s="123">
        <v>17578</v>
      </c>
      <c r="G20" s="125">
        <v>9562.86</v>
      </c>
      <c r="H20" s="44">
        <v>446</v>
      </c>
      <c r="I20" s="44">
        <v>6608.6</v>
      </c>
      <c r="J20" s="44">
        <v>2627.77</v>
      </c>
      <c r="K20" s="44">
        <v>7582.92</v>
      </c>
      <c r="L20" s="122">
        <f t="shared" si="2"/>
        <v>17265.29</v>
      </c>
      <c r="M20" s="44">
        <v>5029.08</v>
      </c>
      <c r="N20" s="231">
        <v>1842.65</v>
      </c>
      <c r="O20" s="231">
        <v>5668</v>
      </c>
      <c r="P20" s="231">
        <v>3163.31</v>
      </c>
      <c r="Q20" s="268">
        <f t="shared" si="3"/>
        <v>15703.039999999999</v>
      </c>
      <c r="R20" s="231">
        <v>2663.27</v>
      </c>
      <c r="S20" s="231">
        <v>3518.93</v>
      </c>
      <c r="T20" s="231">
        <v>3030</v>
      </c>
      <c r="U20" s="231">
        <v>4715.76</v>
      </c>
      <c r="V20" s="268">
        <f t="shared" si="4"/>
        <v>13927.960000000001</v>
      </c>
      <c r="W20" s="231">
        <v>0</v>
      </c>
      <c r="X20" s="231">
        <v>4119.1099999999997</v>
      </c>
      <c r="Y20" s="231">
        <v>585.24</v>
      </c>
      <c r="Z20" s="231">
        <v>100</v>
      </c>
      <c r="AA20" s="269">
        <f t="shared" si="5"/>
        <v>4804.3499999999995</v>
      </c>
      <c r="AB20" s="244">
        <v>7592.4900000000007</v>
      </c>
      <c r="AC20" s="244">
        <v>3261.49</v>
      </c>
      <c r="AD20" s="244">
        <v>1523.73</v>
      </c>
      <c r="AE20" s="244">
        <v>498.96</v>
      </c>
      <c r="AF20" s="268">
        <f t="shared" si="6"/>
        <v>12876.669999999998</v>
      </c>
      <c r="AG20" s="231">
        <v>3574.44</v>
      </c>
      <c r="AH20" s="231">
        <v>1927.5300000000002</v>
      </c>
      <c r="AI20" s="231">
        <v>4994.0200000000004</v>
      </c>
      <c r="AJ20" s="231">
        <v>1918.56</v>
      </c>
      <c r="AK20" s="268">
        <f t="shared" si="7"/>
        <v>12414.550000000001</v>
      </c>
      <c r="AL20" s="231">
        <v>2663</v>
      </c>
      <c r="AM20" s="231">
        <v>905</v>
      </c>
      <c r="AN20" s="231">
        <v>4367.8500000000004</v>
      </c>
      <c r="AO20" s="231">
        <v>3195.21</v>
      </c>
      <c r="AP20" s="268">
        <v>11131.060000000001</v>
      </c>
      <c r="AQ20" s="231">
        <v>5249.29</v>
      </c>
      <c r="AR20" s="231">
        <v>1397.48</v>
      </c>
      <c r="AS20" s="231">
        <v>128.69999999999999</v>
      </c>
      <c r="AT20" s="231">
        <v>1508.4980952380952</v>
      </c>
      <c r="AU20" s="268">
        <v>8283.968095238095</v>
      </c>
      <c r="AV20" s="231">
        <v>5019.3544202937583</v>
      </c>
      <c r="AW20" s="486">
        <v>3067.26</v>
      </c>
      <c r="AX20" s="486">
        <v>3097.58</v>
      </c>
      <c r="AY20" s="486">
        <v>6440.45</v>
      </c>
      <c r="AZ20" s="293">
        <f t="shared" si="0"/>
        <v>3342.87</v>
      </c>
      <c r="BA20" s="357">
        <f t="shared" si="1"/>
        <v>1.0791876238870344</v>
      </c>
    </row>
    <row r="21" spans="2:53" ht="14.1" customHeight="1" x14ac:dyDescent="0.2">
      <c r="B21" s="95" t="s">
        <v>26</v>
      </c>
      <c r="C21" s="96" t="s">
        <v>24</v>
      </c>
      <c r="D21" s="44">
        <v>52558</v>
      </c>
      <c r="E21" s="123">
        <v>27565.279999999999</v>
      </c>
      <c r="F21" s="123">
        <v>18039</v>
      </c>
      <c r="G21" s="125">
        <v>17155.75</v>
      </c>
      <c r="H21" s="44">
        <v>7000</v>
      </c>
      <c r="I21" s="44">
        <v>3384.29</v>
      </c>
      <c r="J21" s="44">
        <v>11870.38</v>
      </c>
      <c r="K21" s="44">
        <v>15761.25</v>
      </c>
      <c r="L21" s="122">
        <f t="shared" si="2"/>
        <v>38015.919999999998</v>
      </c>
      <c r="M21" s="44">
        <v>3348.97</v>
      </c>
      <c r="N21" s="231">
        <v>2867.72</v>
      </c>
      <c r="O21" s="231">
        <v>2141</v>
      </c>
      <c r="P21" s="231">
        <v>4795.6499999999996</v>
      </c>
      <c r="Q21" s="268">
        <f t="shared" si="3"/>
        <v>13153.339999999998</v>
      </c>
      <c r="R21" s="231">
        <v>6826.3700000000008</v>
      </c>
      <c r="S21" s="231">
        <v>7265.73</v>
      </c>
      <c r="T21" s="231">
        <v>6264.64</v>
      </c>
      <c r="U21" s="231">
        <v>5265.3099999999995</v>
      </c>
      <c r="V21" s="268">
        <f t="shared" si="4"/>
        <v>25622.050000000003</v>
      </c>
      <c r="W21" s="231">
        <v>8212.2999999999993</v>
      </c>
      <c r="X21" s="231">
        <v>0</v>
      </c>
      <c r="Y21" s="231">
        <v>3384.57</v>
      </c>
      <c r="Z21" s="231">
        <v>1063.82</v>
      </c>
      <c r="AA21" s="269">
        <f t="shared" si="5"/>
        <v>12660.689999999999</v>
      </c>
      <c r="AB21" s="244">
        <v>13155.77</v>
      </c>
      <c r="AC21" s="244">
        <v>4878.59</v>
      </c>
      <c r="AD21" s="244">
        <v>3855.2200000000003</v>
      </c>
      <c r="AE21" s="244">
        <v>7144.1900000000005</v>
      </c>
      <c r="AF21" s="268">
        <f t="shared" si="6"/>
        <v>29033.770000000004</v>
      </c>
      <c r="AG21" s="231">
        <v>10638.130000000001</v>
      </c>
      <c r="AH21" s="231">
        <v>1960.56</v>
      </c>
      <c r="AI21" s="231">
        <v>15420.02</v>
      </c>
      <c r="AJ21" s="231">
        <v>13370.612195121948</v>
      </c>
      <c r="AK21" s="268">
        <f t="shared" si="7"/>
        <v>41389.322195121946</v>
      </c>
      <c r="AL21" s="231">
        <v>4432.6419512195098</v>
      </c>
      <c r="AM21" s="231">
        <v>1857.94</v>
      </c>
      <c r="AN21" s="231">
        <v>10026.780000000001</v>
      </c>
      <c r="AO21" s="231">
        <v>4559.84</v>
      </c>
      <c r="AP21" s="268">
        <v>20877.201951219511</v>
      </c>
      <c r="AQ21" s="231">
        <v>2374.2976190476193</v>
      </c>
      <c r="AR21" s="231">
        <v>2998.75</v>
      </c>
      <c r="AS21" s="231">
        <v>4943.0499999999993</v>
      </c>
      <c r="AT21" s="231">
        <v>7976.3399999999992</v>
      </c>
      <c r="AU21" s="268">
        <v>18292.437619047618</v>
      </c>
      <c r="AV21" s="231">
        <v>10174.926926181726</v>
      </c>
      <c r="AW21" s="486">
        <v>4604.18</v>
      </c>
      <c r="AX21" s="486">
        <v>11365.848571428571</v>
      </c>
      <c r="AY21" s="486">
        <v>4957.95</v>
      </c>
      <c r="AZ21" s="293">
        <f t="shared" si="0"/>
        <v>-6407.8985714285709</v>
      </c>
      <c r="BA21" s="357">
        <f t="shared" si="1"/>
        <v>-0.56378531978128965</v>
      </c>
    </row>
    <row r="22" spans="2:53" ht="14.1" customHeight="1" x14ac:dyDescent="0.2">
      <c r="B22" s="95" t="s">
        <v>27</v>
      </c>
      <c r="C22" s="96" t="s">
        <v>24</v>
      </c>
      <c r="D22" s="44">
        <v>12376</v>
      </c>
      <c r="E22" s="123">
        <v>17127.010000000002</v>
      </c>
      <c r="F22" s="123">
        <v>9892</v>
      </c>
      <c r="G22" s="125">
        <v>13079.779999999999</v>
      </c>
      <c r="H22" s="44">
        <v>5407</v>
      </c>
      <c r="I22" s="44">
        <v>4816.05</v>
      </c>
      <c r="J22" s="44">
        <v>3751.05</v>
      </c>
      <c r="K22" s="44">
        <v>6391.08</v>
      </c>
      <c r="L22" s="122">
        <f t="shared" si="2"/>
        <v>20365.18</v>
      </c>
      <c r="M22" s="44">
        <v>10764.11</v>
      </c>
      <c r="N22" s="231">
        <v>6789.64</v>
      </c>
      <c r="O22" s="231">
        <v>9798</v>
      </c>
      <c r="P22" s="231">
        <v>5929.95</v>
      </c>
      <c r="Q22" s="268">
        <f t="shared" si="3"/>
        <v>33281.699999999997</v>
      </c>
      <c r="R22" s="231">
        <v>9668.4699999999993</v>
      </c>
      <c r="S22" s="231">
        <v>11676.470000000001</v>
      </c>
      <c r="T22" s="231">
        <v>15046.33</v>
      </c>
      <c r="U22" s="231">
        <v>4463.3261904761912</v>
      </c>
      <c r="V22" s="268">
        <f t="shared" si="4"/>
        <v>40854.596190476193</v>
      </c>
      <c r="W22" s="231">
        <v>9068.59</v>
      </c>
      <c r="X22" s="231">
        <v>4783.5499999999993</v>
      </c>
      <c r="Y22" s="231">
        <v>4595.1299999999992</v>
      </c>
      <c r="Z22" s="231">
        <v>2714.4</v>
      </c>
      <c r="AA22" s="269">
        <f t="shared" si="5"/>
        <v>21161.67</v>
      </c>
      <c r="AB22" s="244">
        <v>578.5</v>
      </c>
      <c r="AC22" s="244">
        <v>242.35999999999999</v>
      </c>
      <c r="AD22" s="244">
        <v>1495.62</v>
      </c>
      <c r="AE22" s="244">
        <v>2009.55</v>
      </c>
      <c r="AF22" s="268">
        <f t="shared" si="6"/>
        <v>4326.03</v>
      </c>
      <c r="AG22" s="231">
        <v>8131.8200000000006</v>
      </c>
      <c r="AH22" s="231">
        <v>1249.5999999999999</v>
      </c>
      <c r="AI22" s="231">
        <v>291</v>
      </c>
      <c r="AJ22" s="231">
        <v>1839.279268292682</v>
      </c>
      <c r="AK22" s="268">
        <f t="shared" si="7"/>
        <v>11511.699268292683</v>
      </c>
      <c r="AL22" s="231">
        <v>2629.7390243902441</v>
      </c>
      <c r="AM22" s="231">
        <v>2109.078780487805</v>
      </c>
      <c r="AN22" s="231">
        <v>4738</v>
      </c>
      <c r="AO22" s="231">
        <v>3516.7</v>
      </c>
      <c r="AP22" s="268">
        <v>12993.517804878051</v>
      </c>
      <c r="AQ22" s="231">
        <v>3169.86</v>
      </c>
      <c r="AR22" s="231">
        <v>1984.1</v>
      </c>
      <c r="AS22" s="231">
        <v>252.2</v>
      </c>
      <c r="AT22" s="231">
        <v>480.15</v>
      </c>
      <c r="AU22" s="268">
        <v>5886.3099999999995</v>
      </c>
      <c r="AV22" s="231">
        <v>562.21218148726155</v>
      </c>
      <c r="AW22" s="486">
        <v>2017.6</v>
      </c>
      <c r="AX22" s="486">
        <v>5695.3600000000006</v>
      </c>
      <c r="AY22" s="486">
        <v>873</v>
      </c>
      <c r="AZ22" s="293">
        <f t="shared" si="0"/>
        <v>-4822.3600000000006</v>
      </c>
      <c r="BA22" s="357">
        <f t="shared" si="1"/>
        <v>-0.84671732778963926</v>
      </c>
    </row>
    <row r="23" spans="2:53" ht="14.1" customHeight="1" x14ac:dyDescent="0.2">
      <c r="B23" s="95" t="s">
        <v>28</v>
      </c>
      <c r="C23" s="96" t="s">
        <v>24</v>
      </c>
      <c r="D23" s="96" t="s">
        <v>24</v>
      </c>
      <c r="E23" s="96" t="s">
        <v>24</v>
      </c>
      <c r="F23" s="96" t="s">
        <v>24</v>
      </c>
      <c r="G23" s="98" t="s">
        <v>24</v>
      </c>
      <c r="H23" s="90">
        <v>2495</v>
      </c>
      <c r="I23" s="90">
        <v>1139.28</v>
      </c>
      <c r="J23" s="90">
        <v>4294.9399999999996</v>
      </c>
      <c r="K23" s="90">
        <v>918.05</v>
      </c>
      <c r="L23" s="122">
        <f t="shared" si="2"/>
        <v>8847.2699999999986</v>
      </c>
      <c r="M23" s="44">
        <v>2019.9099999999999</v>
      </c>
      <c r="N23" s="231">
        <v>1571.27</v>
      </c>
      <c r="O23" s="231">
        <v>2903</v>
      </c>
      <c r="P23" s="231">
        <v>1276.3</v>
      </c>
      <c r="Q23" s="268">
        <f t="shared" si="3"/>
        <v>7770.4800000000005</v>
      </c>
      <c r="R23" s="231">
        <v>3539.51</v>
      </c>
      <c r="S23" s="231">
        <v>1783.5099999999998</v>
      </c>
      <c r="T23" s="231">
        <v>1649.99</v>
      </c>
      <c r="U23" s="231">
        <v>4280.45</v>
      </c>
      <c r="V23" s="268">
        <f t="shared" si="4"/>
        <v>11253.46</v>
      </c>
      <c r="W23" s="231">
        <v>4188.87</v>
      </c>
      <c r="X23" s="231">
        <v>659.22</v>
      </c>
      <c r="Y23" s="231">
        <v>1257.8599999999999</v>
      </c>
      <c r="Z23" s="231">
        <v>2034.9399999999998</v>
      </c>
      <c r="AA23" s="269">
        <f t="shared" si="5"/>
        <v>8140.8899999999994</v>
      </c>
      <c r="AB23" s="244">
        <v>918.07999999999993</v>
      </c>
      <c r="AC23" s="244">
        <v>2631.37</v>
      </c>
      <c r="AD23" s="244">
        <v>672.91</v>
      </c>
      <c r="AE23" s="244">
        <v>313.32</v>
      </c>
      <c r="AF23" s="268">
        <f t="shared" si="6"/>
        <v>4535.6799999999994</v>
      </c>
      <c r="AG23" s="231">
        <v>1250.6399999999999</v>
      </c>
      <c r="AH23" s="231">
        <v>1075.27</v>
      </c>
      <c r="AI23" s="231">
        <v>870.03</v>
      </c>
      <c r="AJ23" s="231">
        <v>2435.6331707317072</v>
      </c>
      <c r="AK23" s="268">
        <f t="shared" si="7"/>
        <v>5631.5731707317063</v>
      </c>
      <c r="AL23" s="231">
        <v>2550.921219512195</v>
      </c>
      <c r="AM23" s="231">
        <v>1497.0700000000002</v>
      </c>
      <c r="AN23" s="231">
        <v>1538.08</v>
      </c>
      <c r="AO23" s="231">
        <v>725.01</v>
      </c>
      <c r="AP23" s="268">
        <v>6311.0812195121953</v>
      </c>
      <c r="AQ23" s="231">
        <v>3032.2999999999997</v>
      </c>
      <c r="AR23" s="231">
        <v>1714.44</v>
      </c>
      <c r="AS23" s="231">
        <v>1628.65</v>
      </c>
      <c r="AT23" s="231">
        <v>2244.73</v>
      </c>
      <c r="AU23" s="268">
        <v>8620.119999999999</v>
      </c>
      <c r="AV23" s="231">
        <v>1392.9388496534684</v>
      </c>
      <c r="AW23" s="486">
        <v>961.3</v>
      </c>
      <c r="AX23" s="486">
        <v>2485.69</v>
      </c>
      <c r="AY23" s="486">
        <v>2200.6</v>
      </c>
      <c r="AZ23" s="293">
        <f t="shared" si="0"/>
        <v>-285.09000000000015</v>
      </c>
      <c r="BA23" s="357">
        <f t="shared" si="1"/>
        <v>-0.11469249986925165</v>
      </c>
    </row>
    <row r="24" spans="2:53" ht="14.1" customHeight="1" x14ac:dyDescent="0.2">
      <c r="B24" s="95" t="s">
        <v>29</v>
      </c>
      <c r="C24" s="96" t="s">
        <v>24</v>
      </c>
      <c r="D24" s="96" t="s">
        <v>24</v>
      </c>
      <c r="E24" s="96" t="s">
        <v>24</v>
      </c>
      <c r="F24" s="96" t="s">
        <v>24</v>
      </c>
      <c r="G24" s="98" t="s">
        <v>24</v>
      </c>
      <c r="H24" s="90">
        <v>611</v>
      </c>
      <c r="I24" s="90">
        <v>5505.72</v>
      </c>
      <c r="J24" s="43">
        <v>0</v>
      </c>
      <c r="K24" s="43">
        <v>317.45</v>
      </c>
      <c r="L24" s="122">
        <f t="shared" si="2"/>
        <v>6434.17</v>
      </c>
      <c r="M24" s="44">
        <v>197.8</v>
      </c>
      <c r="N24" s="231">
        <v>378.79</v>
      </c>
      <c r="O24" s="231">
        <v>757</v>
      </c>
      <c r="P24" s="231">
        <v>1186.8</v>
      </c>
      <c r="Q24" s="268">
        <f t="shared" si="3"/>
        <v>2520.3900000000003</v>
      </c>
      <c r="R24" s="231">
        <v>0</v>
      </c>
      <c r="S24" s="231">
        <v>692.3</v>
      </c>
      <c r="T24" s="231">
        <v>1341.08</v>
      </c>
      <c r="U24" s="231">
        <v>2541.7399999999998</v>
      </c>
      <c r="V24" s="268">
        <f t="shared" si="4"/>
        <v>4575.12</v>
      </c>
      <c r="W24" s="231">
        <v>100</v>
      </c>
      <c r="X24" s="231">
        <v>0</v>
      </c>
      <c r="Y24" s="231">
        <v>486</v>
      </c>
      <c r="Z24" s="231">
        <v>0</v>
      </c>
      <c r="AA24" s="269">
        <f t="shared" si="5"/>
        <v>586</v>
      </c>
      <c r="AB24" s="244">
        <v>0</v>
      </c>
      <c r="AC24" s="244">
        <v>476.19</v>
      </c>
      <c r="AD24" s="244">
        <v>0</v>
      </c>
      <c r="AE24" s="244">
        <v>0</v>
      </c>
      <c r="AF24" s="268">
        <f t="shared" si="6"/>
        <v>476.19</v>
      </c>
      <c r="AG24" s="231">
        <v>0</v>
      </c>
      <c r="AH24" s="231">
        <v>1305.6399999999999</v>
      </c>
      <c r="AI24" s="231">
        <v>0</v>
      </c>
      <c r="AJ24" s="231">
        <v>0</v>
      </c>
      <c r="AK24" s="268">
        <f t="shared" si="7"/>
        <v>1305.6399999999999</v>
      </c>
      <c r="AL24" s="231">
        <v>0</v>
      </c>
      <c r="AM24" s="231">
        <v>0</v>
      </c>
      <c r="AN24" s="231">
        <v>0</v>
      </c>
      <c r="AO24" s="231">
        <v>1977.01</v>
      </c>
      <c r="AP24" s="268">
        <v>1977.01</v>
      </c>
      <c r="AQ24" s="231">
        <v>2521.9499999999998</v>
      </c>
      <c r="AR24" s="231">
        <v>0</v>
      </c>
      <c r="AS24" s="231">
        <v>0</v>
      </c>
      <c r="AT24" s="231">
        <v>0</v>
      </c>
      <c r="AU24" s="268">
        <v>2521.9499999999998</v>
      </c>
      <c r="AV24" s="231">
        <v>0</v>
      </c>
      <c r="AW24" s="486">
        <v>0</v>
      </c>
      <c r="AX24" s="486">
        <v>0</v>
      </c>
      <c r="AY24" s="486">
        <v>0</v>
      </c>
      <c r="AZ24" s="293">
        <f t="shared" si="0"/>
        <v>0</v>
      </c>
      <c r="BA24" s="357" t="e">
        <f t="shared" si="1"/>
        <v>#DIV/0!</v>
      </c>
    </row>
    <row r="25" spans="2:53" ht="14.1" customHeight="1" x14ac:dyDescent="0.2">
      <c r="B25" s="95" t="s">
        <v>30</v>
      </c>
      <c r="C25" s="96" t="s">
        <v>24</v>
      </c>
      <c r="D25" s="96" t="s">
        <v>24</v>
      </c>
      <c r="E25" s="96" t="s">
        <v>24</v>
      </c>
      <c r="F25" s="96" t="s">
        <v>24</v>
      </c>
      <c r="G25" s="98" t="s">
        <v>24</v>
      </c>
      <c r="H25" s="43">
        <v>0</v>
      </c>
      <c r="I25" s="43">
        <v>0</v>
      </c>
      <c r="J25" s="43">
        <v>0</v>
      </c>
      <c r="K25" s="43">
        <v>0</v>
      </c>
      <c r="L25" s="122">
        <f t="shared" si="2"/>
        <v>0</v>
      </c>
      <c r="M25" s="44">
        <v>0</v>
      </c>
      <c r="N25" s="231">
        <v>0</v>
      </c>
      <c r="O25" s="231">
        <v>0</v>
      </c>
      <c r="P25" s="231">
        <v>0</v>
      </c>
      <c r="Q25" s="268">
        <f t="shared" si="3"/>
        <v>0</v>
      </c>
      <c r="R25" s="231">
        <v>0</v>
      </c>
      <c r="S25" s="231">
        <v>0</v>
      </c>
      <c r="T25" s="231">
        <v>0</v>
      </c>
      <c r="U25" s="231">
        <v>0</v>
      </c>
      <c r="V25" s="268">
        <f t="shared" si="4"/>
        <v>0</v>
      </c>
      <c r="W25" s="231">
        <v>0</v>
      </c>
      <c r="X25" s="231">
        <v>0</v>
      </c>
      <c r="Y25" s="231">
        <v>0</v>
      </c>
      <c r="Z25" s="231">
        <v>0</v>
      </c>
      <c r="AA25" s="268">
        <f t="shared" si="5"/>
        <v>0</v>
      </c>
      <c r="AB25" s="244">
        <v>0</v>
      </c>
      <c r="AC25" s="244">
        <v>0</v>
      </c>
      <c r="AD25" s="244">
        <v>0</v>
      </c>
      <c r="AE25" s="244">
        <v>0</v>
      </c>
      <c r="AF25" s="268">
        <f t="shared" si="6"/>
        <v>0</v>
      </c>
      <c r="AG25" s="231">
        <v>0</v>
      </c>
      <c r="AH25" s="231">
        <v>0</v>
      </c>
      <c r="AI25" s="231">
        <v>0</v>
      </c>
      <c r="AJ25" s="231">
        <v>0</v>
      </c>
      <c r="AK25" s="268">
        <f t="shared" si="7"/>
        <v>0</v>
      </c>
      <c r="AL25" s="231">
        <v>0</v>
      </c>
      <c r="AM25" s="231">
        <v>0</v>
      </c>
      <c r="AN25" s="231">
        <v>0</v>
      </c>
      <c r="AO25" s="231">
        <v>0</v>
      </c>
      <c r="AP25" s="268">
        <v>0</v>
      </c>
      <c r="AQ25" s="231">
        <v>0</v>
      </c>
      <c r="AR25" s="231">
        <v>0</v>
      </c>
      <c r="AS25" s="231">
        <v>0</v>
      </c>
      <c r="AT25" s="231">
        <v>0</v>
      </c>
      <c r="AU25" s="268">
        <v>0</v>
      </c>
      <c r="AV25" s="231">
        <v>0</v>
      </c>
      <c r="AW25" s="486">
        <v>0</v>
      </c>
      <c r="AX25" s="486">
        <v>0</v>
      </c>
      <c r="AY25" s="486">
        <v>0</v>
      </c>
      <c r="AZ25" s="293">
        <f t="shared" si="0"/>
        <v>0</v>
      </c>
      <c r="BA25" s="357" t="e">
        <f t="shared" si="1"/>
        <v>#DIV/0!</v>
      </c>
    </row>
    <row r="26" spans="2:53" ht="14.1" customHeight="1" x14ac:dyDescent="0.2">
      <c r="B26" s="95" t="s">
        <v>31</v>
      </c>
      <c r="C26" s="96" t="s">
        <v>24</v>
      </c>
      <c r="D26" s="96" t="s">
        <v>24</v>
      </c>
      <c r="E26" s="96" t="s">
        <v>24</v>
      </c>
      <c r="F26" s="96" t="s">
        <v>24</v>
      </c>
      <c r="G26" s="98" t="s">
        <v>24</v>
      </c>
      <c r="H26" s="43">
        <v>626</v>
      </c>
      <c r="I26" s="43">
        <v>3399.59</v>
      </c>
      <c r="J26" s="43">
        <v>101.21</v>
      </c>
      <c r="K26" s="43">
        <v>4022.19</v>
      </c>
      <c r="L26" s="122">
        <f t="shared" si="2"/>
        <v>8148.99</v>
      </c>
      <c r="M26" s="44">
        <v>3636.44</v>
      </c>
      <c r="N26" s="231">
        <v>150</v>
      </c>
      <c r="O26" s="231">
        <v>1115</v>
      </c>
      <c r="P26" s="231">
        <v>1165.19</v>
      </c>
      <c r="Q26" s="268">
        <f t="shared" si="3"/>
        <v>6066.630000000001</v>
      </c>
      <c r="R26" s="231">
        <v>533.76</v>
      </c>
      <c r="S26" s="231">
        <v>203.29</v>
      </c>
      <c r="T26" s="231">
        <v>8898.77</v>
      </c>
      <c r="U26" s="231">
        <v>274.89</v>
      </c>
      <c r="V26" s="268">
        <f t="shared" si="4"/>
        <v>9910.7099999999991</v>
      </c>
      <c r="W26" s="231">
        <v>239.7</v>
      </c>
      <c r="X26" s="231">
        <v>0</v>
      </c>
      <c r="Y26" s="231">
        <v>3285.59</v>
      </c>
      <c r="Z26" s="231">
        <v>3110.25</v>
      </c>
      <c r="AA26" s="269">
        <f t="shared" si="5"/>
        <v>6635.54</v>
      </c>
      <c r="AB26" s="244">
        <v>0</v>
      </c>
      <c r="AC26" s="244">
        <v>0</v>
      </c>
      <c r="AD26" s="244">
        <v>2566.7799999999997</v>
      </c>
      <c r="AE26" s="244">
        <v>4348.4799999999996</v>
      </c>
      <c r="AF26" s="268">
        <f t="shared" si="6"/>
        <v>6915.2599999999993</v>
      </c>
      <c r="AG26" s="231">
        <v>684.63</v>
      </c>
      <c r="AH26" s="231">
        <v>0</v>
      </c>
      <c r="AI26" s="231">
        <v>2107.33</v>
      </c>
      <c r="AJ26" s="231">
        <v>7704.74</v>
      </c>
      <c r="AK26" s="268">
        <f t="shared" si="7"/>
        <v>10496.7</v>
      </c>
      <c r="AL26" s="231">
        <v>1690.36</v>
      </c>
      <c r="AM26" s="231">
        <v>2594.66</v>
      </c>
      <c r="AN26" s="231">
        <v>1300.92</v>
      </c>
      <c r="AO26" s="231">
        <v>846.09</v>
      </c>
      <c r="AP26" s="268">
        <v>6432.03</v>
      </c>
      <c r="AQ26" s="231">
        <v>179.38</v>
      </c>
      <c r="AR26" s="231">
        <v>3363.58</v>
      </c>
      <c r="AS26" s="231">
        <v>2397.8200000000002</v>
      </c>
      <c r="AT26" s="231">
        <v>3633.9</v>
      </c>
      <c r="AU26" s="268">
        <v>9574.68</v>
      </c>
      <c r="AV26" s="231">
        <v>1511.3200878680207</v>
      </c>
      <c r="AW26" s="486">
        <v>1011.9</v>
      </c>
      <c r="AX26" s="486">
        <v>0</v>
      </c>
      <c r="AY26" s="486">
        <v>706.88</v>
      </c>
      <c r="AZ26" s="293">
        <f t="shared" si="0"/>
        <v>706.88</v>
      </c>
      <c r="BA26" s="357" t="e">
        <f t="shared" si="1"/>
        <v>#DIV/0!</v>
      </c>
    </row>
    <row r="27" spans="2:53" ht="14.1" customHeight="1" x14ac:dyDescent="0.2">
      <c r="B27" s="95" t="s">
        <v>32</v>
      </c>
      <c r="C27" s="96" t="s">
        <v>24</v>
      </c>
      <c r="D27" s="96" t="s">
        <v>24</v>
      </c>
      <c r="E27" s="96" t="s">
        <v>24</v>
      </c>
      <c r="F27" s="96" t="s">
        <v>24</v>
      </c>
      <c r="G27" s="98" t="s">
        <v>24</v>
      </c>
      <c r="H27" s="90">
        <v>5601</v>
      </c>
      <c r="I27" s="90">
        <v>404.91</v>
      </c>
      <c r="J27" s="43">
        <v>0</v>
      </c>
      <c r="K27" s="43">
        <v>2411</v>
      </c>
      <c r="L27" s="122">
        <f t="shared" si="2"/>
        <v>8416.91</v>
      </c>
      <c r="M27" s="44">
        <v>3398.85</v>
      </c>
      <c r="N27" s="231">
        <v>0</v>
      </c>
      <c r="O27" s="231">
        <v>2521</v>
      </c>
      <c r="P27" s="231">
        <v>0</v>
      </c>
      <c r="Q27" s="268">
        <f t="shared" si="3"/>
        <v>5919.85</v>
      </c>
      <c r="R27" s="231">
        <v>2279.77</v>
      </c>
      <c r="S27" s="231">
        <v>0</v>
      </c>
      <c r="T27" s="231">
        <v>0</v>
      </c>
      <c r="U27" s="231">
        <v>552.94000000000005</v>
      </c>
      <c r="V27" s="268">
        <f t="shared" si="4"/>
        <v>2832.71</v>
      </c>
      <c r="W27" s="231">
        <v>0</v>
      </c>
      <c r="X27" s="231">
        <v>700.92</v>
      </c>
      <c r="Y27" s="231">
        <v>595.23</v>
      </c>
      <c r="Z27" s="231">
        <v>0</v>
      </c>
      <c r="AA27" s="269">
        <f t="shared" si="5"/>
        <v>1296.1500000000001</v>
      </c>
      <c r="AB27" s="244">
        <v>0</v>
      </c>
      <c r="AC27" s="244">
        <v>50</v>
      </c>
      <c r="AD27" s="244">
        <v>0</v>
      </c>
      <c r="AE27" s="244">
        <v>1673.8200000000002</v>
      </c>
      <c r="AF27" s="268">
        <f t="shared" si="6"/>
        <v>1723.8200000000002</v>
      </c>
      <c r="AG27" s="231">
        <v>0</v>
      </c>
      <c r="AH27" s="231">
        <v>204.68</v>
      </c>
      <c r="AI27" s="231">
        <v>1244.81</v>
      </c>
      <c r="AJ27" s="231">
        <v>1065.26</v>
      </c>
      <c r="AK27" s="268">
        <f t="shared" si="7"/>
        <v>2514.75</v>
      </c>
      <c r="AL27" s="231">
        <v>845.65</v>
      </c>
      <c r="AM27" s="231">
        <v>0</v>
      </c>
      <c r="AN27" s="231">
        <v>416.67</v>
      </c>
      <c r="AO27" s="231">
        <v>2017.97</v>
      </c>
      <c r="AP27" s="268">
        <v>3280.29</v>
      </c>
      <c r="AQ27" s="231">
        <v>448.07</v>
      </c>
      <c r="AR27" s="231">
        <v>0</v>
      </c>
      <c r="AS27" s="231">
        <v>3146.704285714286</v>
      </c>
      <c r="AT27" s="231">
        <v>0</v>
      </c>
      <c r="AU27" s="268">
        <v>3594.7742857142862</v>
      </c>
      <c r="AV27" s="231">
        <v>0</v>
      </c>
      <c r="AW27" s="486">
        <v>0</v>
      </c>
      <c r="AX27" s="486">
        <v>312.71428571428567</v>
      </c>
      <c r="AY27" s="486">
        <v>1073.4000000000001</v>
      </c>
      <c r="AZ27" s="293">
        <f t="shared" si="0"/>
        <v>760.68571428571443</v>
      </c>
      <c r="BA27" s="357">
        <f t="shared" si="1"/>
        <v>2.4325262677021477</v>
      </c>
    </row>
    <row r="28" spans="2:53" ht="14.1" customHeight="1" x14ac:dyDescent="0.2">
      <c r="B28" s="95" t="s">
        <v>33</v>
      </c>
      <c r="C28" s="96" t="s">
        <v>24</v>
      </c>
      <c r="D28" s="96" t="s">
        <v>24</v>
      </c>
      <c r="E28" s="96" t="s">
        <v>24</v>
      </c>
      <c r="F28" s="96" t="s">
        <v>24</v>
      </c>
      <c r="G28" s="98" t="s">
        <v>24</v>
      </c>
      <c r="H28" s="43">
        <v>0</v>
      </c>
      <c r="I28" s="43">
        <v>0</v>
      </c>
      <c r="J28" s="43">
        <v>0</v>
      </c>
      <c r="K28" s="43">
        <v>0</v>
      </c>
      <c r="L28" s="122">
        <f t="shared" si="2"/>
        <v>0</v>
      </c>
      <c r="M28" s="44">
        <v>0</v>
      </c>
      <c r="N28" s="231">
        <v>0</v>
      </c>
      <c r="O28" s="231">
        <v>0</v>
      </c>
      <c r="P28" s="231">
        <v>0</v>
      </c>
      <c r="Q28" s="268">
        <f t="shared" si="3"/>
        <v>0</v>
      </c>
      <c r="R28" s="231">
        <v>0</v>
      </c>
      <c r="S28" s="231">
        <v>145.5</v>
      </c>
      <c r="T28" s="231">
        <v>1639.76</v>
      </c>
      <c r="U28" s="231">
        <v>2840.8</v>
      </c>
      <c r="V28" s="268">
        <f t="shared" si="4"/>
        <v>4626.0600000000004</v>
      </c>
      <c r="W28" s="231">
        <v>9668.33</v>
      </c>
      <c r="X28" s="231">
        <v>145.5</v>
      </c>
      <c r="Y28" s="231">
        <v>3260.42</v>
      </c>
      <c r="Z28" s="231">
        <v>1755.7</v>
      </c>
      <c r="AA28" s="269">
        <f t="shared" si="5"/>
        <v>14829.95</v>
      </c>
      <c r="AB28" s="244">
        <v>2716</v>
      </c>
      <c r="AC28" s="244">
        <v>1309.5</v>
      </c>
      <c r="AD28" s="244">
        <v>3065.2</v>
      </c>
      <c r="AE28" s="244">
        <v>5003.41</v>
      </c>
      <c r="AF28" s="268">
        <f t="shared" si="6"/>
        <v>12094.11</v>
      </c>
      <c r="AG28" s="231">
        <v>388</v>
      </c>
      <c r="AH28" s="231">
        <v>1195.32</v>
      </c>
      <c r="AI28" s="231">
        <v>0</v>
      </c>
      <c r="AJ28" s="231">
        <v>0</v>
      </c>
      <c r="AK28" s="268">
        <f t="shared" si="7"/>
        <v>1583.32</v>
      </c>
      <c r="AL28" s="231">
        <v>0</v>
      </c>
      <c r="AM28" s="231">
        <v>0</v>
      </c>
      <c r="AN28" s="231">
        <v>0</v>
      </c>
      <c r="AO28" s="231">
        <v>0</v>
      </c>
      <c r="AP28" s="268">
        <v>0</v>
      </c>
      <c r="AQ28" s="231">
        <v>0</v>
      </c>
      <c r="AR28" s="231">
        <v>5289.38</v>
      </c>
      <c r="AS28" s="231">
        <v>0</v>
      </c>
      <c r="AT28" s="231">
        <v>7561.13</v>
      </c>
      <c r="AU28" s="268">
        <v>12850.51</v>
      </c>
      <c r="AV28" s="231">
        <v>4391.3198175584139</v>
      </c>
      <c r="AW28" s="486">
        <v>2395.9</v>
      </c>
      <c r="AX28" s="486">
        <v>1212.5</v>
      </c>
      <c r="AY28" s="486">
        <v>0</v>
      </c>
      <c r="AZ28" s="293">
        <f t="shared" si="0"/>
        <v>-1212.5</v>
      </c>
      <c r="BA28" s="357">
        <f t="shared" si="1"/>
        <v>-1</v>
      </c>
    </row>
    <row r="29" spans="2:53" ht="14.1" customHeight="1" x14ac:dyDescent="0.2">
      <c r="B29" s="95" t="s">
        <v>34</v>
      </c>
      <c r="C29" s="96" t="s">
        <v>24</v>
      </c>
      <c r="D29" s="96" t="s">
        <v>24</v>
      </c>
      <c r="E29" s="96" t="s">
        <v>24</v>
      </c>
      <c r="F29" s="96" t="s">
        <v>24</v>
      </c>
      <c r="G29" s="98" t="s">
        <v>24</v>
      </c>
      <c r="H29" s="90">
        <v>2311</v>
      </c>
      <c r="I29" s="90">
        <v>2854.83</v>
      </c>
      <c r="J29" s="43">
        <v>0</v>
      </c>
      <c r="K29" s="43">
        <v>500</v>
      </c>
      <c r="L29" s="122">
        <f t="shared" si="2"/>
        <v>5665.83</v>
      </c>
      <c r="M29" s="44">
        <v>6928.75</v>
      </c>
      <c r="N29" s="231">
        <v>2790.79</v>
      </c>
      <c r="O29" s="231">
        <v>1000</v>
      </c>
      <c r="P29" s="231">
        <v>4535.3</v>
      </c>
      <c r="Q29" s="268">
        <f t="shared" si="3"/>
        <v>15254.84</v>
      </c>
      <c r="R29" s="231">
        <v>776</v>
      </c>
      <c r="S29" s="231">
        <v>300</v>
      </c>
      <c r="T29" s="231">
        <v>0</v>
      </c>
      <c r="U29" s="231">
        <v>0</v>
      </c>
      <c r="V29" s="268">
        <f t="shared" si="4"/>
        <v>1076</v>
      </c>
      <c r="W29" s="231">
        <v>300</v>
      </c>
      <c r="X29" s="231">
        <v>0</v>
      </c>
      <c r="Y29" s="231">
        <v>0</v>
      </c>
      <c r="Z29" s="231">
        <v>0</v>
      </c>
      <c r="AA29" s="269">
        <f t="shared" si="5"/>
        <v>300</v>
      </c>
      <c r="AB29" s="244">
        <v>0</v>
      </c>
      <c r="AC29" s="244">
        <v>0</v>
      </c>
      <c r="AD29" s="244">
        <v>0</v>
      </c>
      <c r="AE29" s="244">
        <v>0</v>
      </c>
      <c r="AF29" s="268">
        <f t="shared" si="6"/>
        <v>0</v>
      </c>
      <c r="AG29" s="231">
        <v>0</v>
      </c>
      <c r="AH29" s="231">
        <v>0</v>
      </c>
      <c r="AI29" s="231">
        <v>514.57999999999993</v>
      </c>
      <c r="AJ29" s="231">
        <v>485</v>
      </c>
      <c r="AK29" s="268">
        <f t="shared" si="7"/>
        <v>999.57999999999993</v>
      </c>
      <c r="AL29" s="231">
        <v>1226.19</v>
      </c>
      <c r="AM29" s="231">
        <v>1733.02</v>
      </c>
      <c r="AN29" s="231">
        <v>4413.1099999999997</v>
      </c>
      <c r="AO29" s="231">
        <v>4268.7299999999996</v>
      </c>
      <c r="AP29" s="268">
        <v>11641.05</v>
      </c>
      <c r="AQ29" s="231">
        <v>2463.8000000000002</v>
      </c>
      <c r="AR29" s="231">
        <v>1331.8100000000002</v>
      </c>
      <c r="AS29" s="231">
        <v>2953.44</v>
      </c>
      <c r="AT29" s="231">
        <v>577.15</v>
      </c>
      <c r="AU29" s="268">
        <v>7326.2000000000007</v>
      </c>
      <c r="AV29" s="231">
        <v>162.96005260500337</v>
      </c>
      <c r="AW29" s="486">
        <v>2517.44</v>
      </c>
      <c r="AX29" s="486">
        <v>97</v>
      </c>
      <c r="AY29" s="486">
        <v>3998.3</v>
      </c>
      <c r="AZ29" s="293">
        <f t="shared" si="0"/>
        <v>3901.3</v>
      </c>
      <c r="BA29" s="357">
        <f t="shared" si="1"/>
        <v>40.21958762886598</v>
      </c>
    </row>
    <row r="30" spans="2:53" ht="14.1" customHeight="1" x14ac:dyDescent="0.2">
      <c r="B30" s="95" t="s">
        <v>87</v>
      </c>
      <c r="C30" s="96" t="s">
        <v>24</v>
      </c>
      <c r="D30" s="96" t="s">
        <v>24</v>
      </c>
      <c r="E30" s="96" t="s">
        <v>24</v>
      </c>
      <c r="F30" s="96" t="s">
        <v>24</v>
      </c>
      <c r="G30" s="98" t="s">
        <v>24</v>
      </c>
      <c r="H30" s="90">
        <v>776</v>
      </c>
      <c r="I30" s="90">
        <v>620.79999999999995</v>
      </c>
      <c r="J30" s="43">
        <v>0</v>
      </c>
      <c r="K30" s="43">
        <v>0</v>
      </c>
      <c r="L30" s="122">
        <f t="shared" si="2"/>
        <v>1396.8</v>
      </c>
      <c r="M30" s="44">
        <v>0</v>
      </c>
      <c r="N30" s="231">
        <v>1066.04</v>
      </c>
      <c r="O30" s="231">
        <v>0</v>
      </c>
      <c r="P30" s="231">
        <v>0</v>
      </c>
      <c r="Q30" s="268">
        <f t="shared" si="3"/>
        <v>1066.04</v>
      </c>
      <c r="R30" s="231">
        <v>38.799999999999997</v>
      </c>
      <c r="S30" s="231">
        <v>34.520000000000003</v>
      </c>
      <c r="T30" s="231">
        <v>1404.45</v>
      </c>
      <c r="U30" s="231">
        <v>575.47</v>
      </c>
      <c r="V30" s="268">
        <f t="shared" si="4"/>
        <v>2053.2399999999998</v>
      </c>
      <c r="W30" s="231">
        <v>2045.75</v>
      </c>
      <c r="X30" s="231">
        <v>1208.0900000000001</v>
      </c>
      <c r="Y30" s="231">
        <v>502.53999999999996</v>
      </c>
      <c r="Z30" s="231">
        <v>2073.7200000000003</v>
      </c>
      <c r="AA30" s="269">
        <f t="shared" si="5"/>
        <v>5830.1</v>
      </c>
      <c r="AB30" s="244">
        <v>765.32999999999993</v>
      </c>
      <c r="AC30" s="244">
        <v>442.15000000000003</v>
      </c>
      <c r="AD30" s="244">
        <v>2232.6400000000003</v>
      </c>
      <c r="AE30" s="244">
        <v>176.88</v>
      </c>
      <c r="AF30" s="268">
        <f t="shared" si="6"/>
        <v>3617.0000000000005</v>
      </c>
      <c r="AG30" s="231">
        <v>1354.18</v>
      </c>
      <c r="AH30" s="231">
        <v>119.43</v>
      </c>
      <c r="AI30" s="231">
        <v>0</v>
      </c>
      <c r="AJ30" s="231">
        <v>0</v>
      </c>
      <c r="AK30" s="268">
        <f t="shared" si="7"/>
        <v>1473.6100000000001</v>
      </c>
      <c r="AL30" s="231">
        <v>929.26</v>
      </c>
      <c r="AM30" s="231">
        <v>485</v>
      </c>
      <c r="AN30" s="231">
        <v>929.25</v>
      </c>
      <c r="AO30" s="231">
        <v>97</v>
      </c>
      <c r="AP30" s="268">
        <v>2440.5100000000002</v>
      </c>
      <c r="AQ30" s="231">
        <v>2311.92</v>
      </c>
      <c r="AR30" s="231">
        <v>3399.43</v>
      </c>
      <c r="AS30" s="231">
        <v>0</v>
      </c>
      <c r="AT30" s="231">
        <v>1173.6199999999999</v>
      </c>
      <c r="AU30" s="268">
        <v>6884.97</v>
      </c>
      <c r="AV30" s="231">
        <v>83</v>
      </c>
      <c r="AW30" s="486">
        <v>511.01380952380953</v>
      </c>
      <c r="AX30" s="486">
        <v>420</v>
      </c>
      <c r="AY30" s="486">
        <v>3673.71</v>
      </c>
      <c r="AZ30" s="293">
        <f t="shared" si="0"/>
        <v>3253.71</v>
      </c>
      <c r="BA30" s="357">
        <f t="shared" si="1"/>
        <v>7.7469285714285716</v>
      </c>
    </row>
    <row r="31" spans="2:53" ht="14.1" customHeight="1" thickBot="1" x14ac:dyDescent="0.25">
      <c r="B31" s="95" t="s">
        <v>35</v>
      </c>
      <c r="C31" s="44">
        <v>1347766</v>
      </c>
      <c r="D31" s="44">
        <v>1009527</v>
      </c>
      <c r="E31" s="123">
        <v>782514.23</v>
      </c>
      <c r="F31" s="123">
        <v>608092</v>
      </c>
      <c r="G31" s="125">
        <v>1027952.83</v>
      </c>
      <c r="H31" s="126">
        <v>238458</v>
      </c>
      <c r="I31" s="126">
        <v>342980.69</v>
      </c>
      <c r="J31" s="126">
        <v>436575.87</v>
      </c>
      <c r="K31" s="126">
        <v>391292.59</v>
      </c>
      <c r="L31" s="122">
        <f t="shared" si="2"/>
        <v>1409307.15</v>
      </c>
      <c r="M31" s="126">
        <v>347938.15</v>
      </c>
      <c r="N31" s="232">
        <v>384084.89</v>
      </c>
      <c r="O31" s="232">
        <v>372861</v>
      </c>
      <c r="P31" s="232">
        <v>393038.61</v>
      </c>
      <c r="Q31" s="268">
        <f t="shared" si="3"/>
        <v>1497922.65</v>
      </c>
      <c r="R31" s="232">
        <v>353974.61</v>
      </c>
      <c r="S31" s="232">
        <v>434665.31999999995</v>
      </c>
      <c r="T31" s="232">
        <v>458998.93000000005</v>
      </c>
      <c r="U31" s="231">
        <v>477910.79</v>
      </c>
      <c r="V31" s="268">
        <f t="shared" si="4"/>
        <v>1725549.65</v>
      </c>
      <c r="W31" s="231">
        <v>406674.74</v>
      </c>
      <c r="X31" s="231">
        <v>188053.65000000002</v>
      </c>
      <c r="Y31" s="231">
        <v>337698.3</v>
      </c>
      <c r="Z31" s="231">
        <v>269113.02000000008</v>
      </c>
      <c r="AA31" s="270">
        <f t="shared" si="5"/>
        <v>1201539.71</v>
      </c>
      <c r="AB31" s="244">
        <v>259086.66</v>
      </c>
      <c r="AC31" s="244">
        <v>363657.92</v>
      </c>
      <c r="AD31" s="244">
        <v>355979.26000000007</v>
      </c>
      <c r="AE31" s="244">
        <v>423489.44000000012</v>
      </c>
      <c r="AF31" s="268">
        <f t="shared" si="6"/>
        <v>1402213.2800000003</v>
      </c>
      <c r="AG31" s="231">
        <v>444420.44999999995</v>
      </c>
      <c r="AH31" s="231">
        <v>273988.69</v>
      </c>
      <c r="AI31" s="231">
        <v>285685.81</v>
      </c>
      <c r="AJ31" s="231">
        <v>296259.99390243914</v>
      </c>
      <c r="AK31" s="268">
        <f t="shared" si="7"/>
        <v>1300354.943902439</v>
      </c>
      <c r="AL31" s="231">
        <v>260524.91268292681</v>
      </c>
      <c r="AM31" s="231">
        <v>263656.20463414607</v>
      </c>
      <c r="AN31" s="231">
        <v>326198.71999999962</v>
      </c>
      <c r="AO31" s="231">
        <v>261306.36000000007</v>
      </c>
      <c r="AP31" s="268">
        <v>1111686.1973170727</v>
      </c>
      <c r="AQ31" s="231">
        <v>375825.10333333345</v>
      </c>
      <c r="AR31" s="231">
        <v>349145.62188571435</v>
      </c>
      <c r="AS31" s="231">
        <v>329108.34382619045</v>
      </c>
      <c r="AT31" s="231">
        <v>299798.29714285716</v>
      </c>
      <c r="AU31" s="487">
        <v>1353877.3661880954</v>
      </c>
      <c r="AV31" s="231">
        <v>319580.53736338997</v>
      </c>
      <c r="AW31" s="486">
        <v>368409.86523809523</v>
      </c>
      <c r="AX31" s="486">
        <v>348200.34190476179</v>
      </c>
      <c r="AY31" s="486">
        <v>414623.32999999996</v>
      </c>
      <c r="AZ31" s="293">
        <f t="shared" si="0"/>
        <v>66422.988095238165</v>
      </c>
      <c r="BA31" s="357">
        <f t="shared" si="1"/>
        <v>0.19076083536243593</v>
      </c>
    </row>
    <row r="32" spans="2:53" ht="14.1" customHeight="1" thickBot="1" x14ac:dyDescent="0.25">
      <c r="B32" s="57" t="s">
        <v>36</v>
      </c>
      <c r="C32" s="127">
        <f t="shared" ref="C32:L32" si="8">SUM(C8:C31)</f>
        <v>5882706.1699999999</v>
      </c>
      <c r="D32" s="127">
        <f t="shared" si="8"/>
        <v>7201859</v>
      </c>
      <c r="E32" s="127">
        <f t="shared" si="8"/>
        <v>6486411.8800000008</v>
      </c>
      <c r="F32" s="127">
        <f t="shared" si="8"/>
        <v>6073011</v>
      </c>
      <c r="G32" s="128">
        <f t="shared" si="8"/>
        <v>6531966.0600000005</v>
      </c>
      <c r="H32" s="127">
        <f t="shared" si="8"/>
        <v>1686177</v>
      </c>
      <c r="I32" s="127">
        <f t="shared" si="8"/>
        <v>1888626.84</v>
      </c>
      <c r="J32" s="127">
        <f t="shared" si="8"/>
        <v>2090949.8199999998</v>
      </c>
      <c r="K32" s="127">
        <f t="shared" si="8"/>
        <v>2102329.9899999998</v>
      </c>
      <c r="L32" s="127">
        <f t="shared" si="8"/>
        <v>7768083.6500000004</v>
      </c>
      <c r="M32" s="127">
        <v>1915939.3599999999</v>
      </c>
      <c r="N32" s="127">
        <f>SUM(N8:N31)</f>
        <v>2032796.3600000003</v>
      </c>
      <c r="O32" s="272">
        <f>SUM(O8:O31)</f>
        <v>2058064</v>
      </c>
      <c r="P32" s="272">
        <f>SUM(P8:P31)</f>
        <v>2103777.98</v>
      </c>
      <c r="Q32" s="272">
        <f>SUM(Q8:Q31)</f>
        <v>8044541.0499999989</v>
      </c>
      <c r="R32" s="272">
        <f>SUM(R8:R31)</f>
        <v>1915939.3599999999</v>
      </c>
      <c r="S32" s="272">
        <f t="shared" ref="S32:AB32" si="9">SUM(S8:S31)</f>
        <v>2063040.94</v>
      </c>
      <c r="T32" s="272">
        <f t="shared" si="9"/>
        <v>2147192.5699999998</v>
      </c>
      <c r="U32" s="271">
        <f t="shared" si="9"/>
        <v>1998147.8380952382</v>
      </c>
      <c r="V32" s="271">
        <f t="shared" si="9"/>
        <v>8124320.7080952376</v>
      </c>
      <c r="W32" s="271">
        <f t="shared" si="9"/>
        <v>1716641.4000000001</v>
      </c>
      <c r="X32" s="271">
        <f t="shared" si="9"/>
        <v>1174158.7000000002</v>
      </c>
      <c r="Y32" s="271">
        <f t="shared" si="9"/>
        <v>1653916.6</v>
      </c>
      <c r="Z32" s="271">
        <f t="shared" si="9"/>
        <v>1828326.75</v>
      </c>
      <c r="AA32" s="271">
        <f t="shared" si="9"/>
        <v>6373043.4499999993</v>
      </c>
      <c r="AB32" s="271">
        <f t="shared" si="9"/>
        <v>1994160.55</v>
      </c>
      <c r="AC32" s="271">
        <f t="shared" ref="AC32:AL32" si="10">SUM(AC8:AC31)</f>
        <v>2215105.9400000004</v>
      </c>
      <c r="AD32" s="271">
        <f t="shared" si="10"/>
        <v>2472709.6400000006</v>
      </c>
      <c r="AE32" s="271">
        <f t="shared" si="10"/>
        <v>2675231.7199999997</v>
      </c>
      <c r="AF32" s="271">
        <f t="shared" si="10"/>
        <v>9357207.8500000015</v>
      </c>
      <c r="AG32" s="272">
        <f t="shared" si="10"/>
        <v>2335170.5299999993</v>
      </c>
      <c r="AH32" s="272">
        <f t="shared" si="10"/>
        <v>2381724.85</v>
      </c>
      <c r="AI32" s="272">
        <f t="shared" si="10"/>
        <v>2605187.0497560976</v>
      </c>
      <c r="AJ32" s="272">
        <f t="shared" si="10"/>
        <v>2650456.5612195125</v>
      </c>
      <c r="AK32" s="271">
        <f t="shared" si="10"/>
        <v>9972538.9909756072</v>
      </c>
      <c r="AL32" s="272">
        <f t="shared" si="10"/>
        <v>2402227.5687804874</v>
      </c>
      <c r="AM32" s="272">
        <v>2393374.2948780488</v>
      </c>
      <c r="AN32" s="272">
        <v>2654797.5402438999</v>
      </c>
      <c r="AO32" s="272">
        <v>2473121.0192682901</v>
      </c>
      <c r="AP32" s="271">
        <v>9923520.4231707323</v>
      </c>
      <c r="AQ32" s="272">
        <v>2419087.3697560998</v>
      </c>
      <c r="AR32" s="272">
        <v>2456751.4454048802</v>
      </c>
      <c r="AS32" s="272">
        <v>2494321.0582280499</v>
      </c>
      <c r="AT32" s="272">
        <v>2392508.84333333</v>
      </c>
      <c r="AU32" s="488">
        <v>9762668.716722358</v>
      </c>
      <c r="AV32" s="272">
        <v>1954712.31560889</v>
      </c>
      <c r="AW32" s="271">
        <v>2371960.7923809523</v>
      </c>
      <c r="AX32" s="271">
        <v>2385893.4261904764</v>
      </c>
      <c r="AY32" s="271">
        <v>2312842.7799999998</v>
      </c>
      <c r="AZ32" s="271">
        <f>SUM(AZ8:AZ31)</f>
        <v>-73050.646190476138</v>
      </c>
      <c r="BA32" s="358">
        <f>AZ32/AW32</f>
        <v>-3.0797577441045547E-2</v>
      </c>
    </row>
    <row r="33" spans="2:51" ht="18.95" customHeight="1" thickBot="1" x14ac:dyDescent="0.25">
      <c r="B33" s="217"/>
      <c r="R33" s="79"/>
      <c r="S33" s="79"/>
      <c r="T33" s="79"/>
      <c r="U33" s="40"/>
      <c r="V33" s="40"/>
      <c r="W33" s="274"/>
      <c r="X33" s="274"/>
      <c r="Y33" s="274"/>
      <c r="Z33" s="40"/>
      <c r="AA33" s="40"/>
      <c r="AB33" s="274"/>
      <c r="AC33" s="274"/>
      <c r="AD33" s="274"/>
      <c r="AE33" s="274"/>
      <c r="AF33" s="274"/>
      <c r="AG33" s="79"/>
      <c r="AH33" s="79"/>
      <c r="AI33" s="79"/>
      <c r="AJ33" s="79"/>
      <c r="AK33" s="274"/>
    </row>
    <row r="34" spans="2:51" ht="15.95" customHeight="1" thickBot="1" x14ac:dyDescent="0.25">
      <c r="B34" s="81" t="s">
        <v>43</v>
      </c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4"/>
      <c r="AB34" s="224"/>
      <c r="AC34" s="224"/>
      <c r="AD34" s="224"/>
      <c r="AE34" s="224"/>
      <c r="AF34" s="224"/>
      <c r="AG34" s="224"/>
      <c r="AH34" s="224"/>
      <c r="AI34" s="224"/>
      <c r="AJ34" s="224"/>
      <c r="AK34" s="224"/>
      <c r="AL34" s="360"/>
      <c r="AM34" s="360"/>
      <c r="AN34" s="360"/>
      <c r="AO34" s="360"/>
      <c r="AP34" s="224"/>
      <c r="AQ34" s="47"/>
      <c r="AR34" s="47"/>
      <c r="AS34" s="47"/>
      <c r="AT34" s="47"/>
      <c r="AU34" s="360"/>
      <c r="AV34" s="47"/>
      <c r="AW34" s="47"/>
      <c r="AX34" s="224"/>
      <c r="AY34" s="224"/>
    </row>
    <row r="35" spans="2:51" ht="15.95" customHeight="1" thickBot="1" x14ac:dyDescent="0.25">
      <c r="B35" s="57" t="s">
        <v>4</v>
      </c>
      <c r="C35" s="52" t="s">
        <v>5</v>
      </c>
      <c r="D35" s="48" t="s">
        <v>6</v>
      </c>
      <c r="E35" s="49" t="s">
        <v>7</v>
      </c>
      <c r="F35" s="48" t="s">
        <v>8</v>
      </c>
      <c r="G35" s="49" t="s">
        <v>9</v>
      </c>
      <c r="H35" s="129" t="s">
        <v>10</v>
      </c>
      <c r="I35" s="129" t="s">
        <v>11</v>
      </c>
      <c r="J35" s="129" t="s">
        <v>85</v>
      </c>
      <c r="K35" s="129" t="s">
        <v>88</v>
      </c>
      <c r="L35" s="129" t="s">
        <v>89</v>
      </c>
      <c r="M35" s="129" t="s">
        <v>91</v>
      </c>
      <c r="N35" s="129" t="s">
        <v>94</v>
      </c>
      <c r="O35" s="267" t="s">
        <v>95</v>
      </c>
      <c r="P35" s="267" t="s">
        <v>96</v>
      </c>
      <c r="Q35" s="267" t="s">
        <v>97</v>
      </c>
      <c r="R35" s="267" t="s">
        <v>98</v>
      </c>
      <c r="S35" s="267" t="s">
        <v>105</v>
      </c>
      <c r="T35" s="267" t="s">
        <v>104</v>
      </c>
      <c r="U35" s="50" t="s">
        <v>112</v>
      </c>
      <c r="V35" s="53" t="s">
        <v>114</v>
      </c>
      <c r="W35" s="53" t="s">
        <v>115</v>
      </c>
      <c r="X35" s="53" t="s">
        <v>116</v>
      </c>
      <c r="Y35" s="53" t="s">
        <v>117</v>
      </c>
      <c r="Z35" s="53" t="s">
        <v>113</v>
      </c>
      <c r="AA35" s="53" t="s">
        <v>118</v>
      </c>
      <c r="AB35" s="53" t="s">
        <v>119</v>
      </c>
      <c r="AC35" s="53" t="s">
        <v>123</v>
      </c>
      <c r="AD35" s="53" t="s">
        <v>124</v>
      </c>
      <c r="AE35" s="53" t="s">
        <v>126</v>
      </c>
      <c r="AF35" s="342" t="s">
        <v>127</v>
      </c>
      <c r="AG35" s="342" t="s">
        <v>130</v>
      </c>
      <c r="AH35" s="342" t="s">
        <v>132</v>
      </c>
      <c r="AI35" s="342" t="s">
        <v>134</v>
      </c>
      <c r="AJ35" s="342" t="s">
        <v>136</v>
      </c>
      <c r="AK35" s="342" t="s">
        <v>137</v>
      </c>
      <c r="AL35" s="342" t="s">
        <v>140</v>
      </c>
      <c r="AM35" s="342" t="s">
        <v>143</v>
      </c>
      <c r="AN35" s="342" t="s">
        <v>145</v>
      </c>
      <c r="AO35" s="342" t="s">
        <v>147</v>
      </c>
      <c r="AP35" s="341" t="s">
        <v>148</v>
      </c>
      <c r="AQ35" s="342" t="s">
        <v>154</v>
      </c>
      <c r="AR35" s="342" t="s">
        <v>227</v>
      </c>
      <c r="AS35" s="342" t="s">
        <v>228</v>
      </c>
      <c r="AT35" s="342" t="s">
        <v>229</v>
      </c>
      <c r="AU35" s="342" t="s">
        <v>230</v>
      </c>
      <c r="AV35" s="342" t="s">
        <v>231</v>
      </c>
      <c r="AW35" s="342" t="s">
        <v>232</v>
      </c>
      <c r="AX35" s="342" t="s">
        <v>233</v>
      </c>
      <c r="AY35" s="342" t="s">
        <v>250</v>
      </c>
    </row>
    <row r="36" spans="2:51" ht="14.1" customHeight="1" x14ac:dyDescent="0.2">
      <c r="B36" s="130" t="s">
        <v>12</v>
      </c>
      <c r="C36" s="109">
        <f t="shared" ref="C36:M51" si="11">C8/C$32</f>
        <v>0.2141738671948662</v>
      </c>
      <c r="D36" s="109">
        <f t="shared" si="11"/>
        <v>0.16608017457714738</v>
      </c>
      <c r="E36" s="109">
        <f t="shared" si="11"/>
        <v>0.14670307831268956</v>
      </c>
      <c r="F36" s="109">
        <f t="shared" si="11"/>
        <v>0.13592977190392047</v>
      </c>
      <c r="G36" s="110">
        <f t="shared" si="11"/>
        <v>0.11459054335625253</v>
      </c>
      <c r="H36" s="109">
        <f t="shared" si="11"/>
        <v>0.13689725337257003</v>
      </c>
      <c r="I36" s="109">
        <f t="shared" si="11"/>
        <v>0.11706090124187792</v>
      </c>
      <c r="J36" s="109">
        <f t="shared" si="11"/>
        <v>0.1098582796214593</v>
      </c>
      <c r="K36" s="109">
        <f t="shared" si="11"/>
        <v>0.11856387968855452</v>
      </c>
      <c r="L36" s="111">
        <f t="shared" si="11"/>
        <v>0.11983469179042633</v>
      </c>
      <c r="M36" s="109">
        <f t="shared" si="11"/>
        <v>0.12788924071166846</v>
      </c>
      <c r="N36" s="109">
        <f t="shared" ref="N36:AB51" si="12">N8/N$32</f>
        <v>0.13662092547233801</v>
      </c>
      <c r="O36" s="264">
        <f t="shared" si="12"/>
        <v>0.11698664375840596</v>
      </c>
      <c r="P36" s="264">
        <f t="shared" si="12"/>
        <v>0.13212473114677242</v>
      </c>
      <c r="Q36" s="266">
        <f t="shared" si="12"/>
        <v>0.12946389900017977</v>
      </c>
      <c r="R36" s="264">
        <f t="shared" si="12"/>
        <v>0.14827208309974904</v>
      </c>
      <c r="S36" s="264">
        <f t="shared" si="12"/>
        <v>0.11301038941088586</v>
      </c>
      <c r="T36" s="264">
        <f t="shared" si="12"/>
        <v>0.12027708348487813</v>
      </c>
      <c r="U36" s="264">
        <f t="shared" si="12"/>
        <v>8.7778590795248038E-2</v>
      </c>
      <c r="V36" s="266">
        <f t="shared" si="12"/>
        <v>0.11704092878572571</v>
      </c>
      <c r="W36" s="264">
        <f t="shared" si="12"/>
        <v>9.7286008597951779E-2</v>
      </c>
      <c r="X36" s="264">
        <f t="shared" si="12"/>
        <v>7.4161482600265172E-2</v>
      </c>
      <c r="Y36" s="264">
        <f t="shared" si="12"/>
        <v>9.7610326905238146E-2</v>
      </c>
      <c r="Z36" s="264">
        <f t="shared" si="12"/>
        <v>8.4387054994409502E-2</v>
      </c>
      <c r="AA36" s="266">
        <f t="shared" si="12"/>
        <v>8.9409242926156429E-2</v>
      </c>
      <c r="AB36" s="264">
        <f t="shared" si="12"/>
        <v>9.7453562603071239E-2</v>
      </c>
      <c r="AC36" s="264">
        <f t="shared" ref="AC36:AD59" si="13">AC8/AC$32</f>
        <v>0.11779004122935988</v>
      </c>
      <c r="AD36" s="264">
        <f t="shared" si="13"/>
        <v>0.12601811185562409</v>
      </c>
      <c r="AE36" s="264">
        <f t="shared" ref="AE36:AJ36" si="14">AE8/AE$32</f>
        <v>0.12656393368421934</v>
      </c>
      <c r="AF36" s="266">
        <f t="shared" si="14"/>
        <v>0.11813882278996291</v>
      </c>
      <c r="AG36" s="264">
        <f t="shared" si="14"/>
        <v>0.13790435681800081</v>
      </c>
      <c r="AH36" s="264">
        <f t="shared" si="14"/>
        <v>0.14632246457855952</v>
      </c>
      <c r="AI36" s="264">
        <f t="shared" si="14"/>
        <v>0.14228467584035948</v>
      </c>
      <c r="AJ36" s="264">
        <f t="shared" si="14"/>
        <v>0.160382201601145</v>
      </c>
      <c r="AK36" s="266">
        <f t="shared" ref="AK36:AL51" si="15">AK8/AK$32</f>
        <v>0.14703319733736009</v>
      </c>
      <c r="AL36" s="264">
        <f t="shared" si="15"/>
        <v>0.158111898675794</v>
      </c>
      <c r="AM36" s="264">
        <f t="shared" ref="AM36:AV51" si="16">AM8/AM$32</f>
        <v>0.14103180662300308</v>
      </c>
      <c r="AN36" s="264">
        <f t="shared" si="16"/>
        <v>0.14472056656758994</v>
      </c>
      <c r="AO36" s="264">
        <f t="shared" si="16"/>
        <v>0.15751430480504158</v>
      </c>
      <c r="AP36" s="266">
        <f t="shared" si="16"/>
        <v>0.15026103049038833</v>
      </c>
      <c r="AQ36" s="264">
        <f t="shared" si="16"/>
        <v>0.13707066090708889</v>
      </c>
      <c r="AR36" s="264">
        <f t="shared" si="16"/>
        <v>0.14632558724174105</v>
      </c>
      <c r="AS36" s="264">
        <f t="shared" si="16"/>
        <v>0.14352651551761675</v>
      </c>
      <c r="AT36" s="264">
        <f t="shared" si="16"/>
        <v>0.15525602462862473</v>
      </c>
      <c r="AU36" s="266">
        <f>AU8/AU$32</f>
        <v>0.14550571833514894</v>
      </c>
      <c r="AV36" s="264">
        <f t="shared" ref="AV36:AX51" si="17">AV8/AV$32</f>
        <v>0.15022018162564327</v>
      </c>
      <c r="AW36" s="264">
        <f t="shared" si="17"/>
        <v>0.14123241357745209</v>
      </c>
      <c r="AX36" s="264">
        <f t="shared" si="17"/>
        <v>0.1417664519300631</v>
      </c>
      <c r="AY36" s="264">
        <f t="shared" ref="AY36" si="18">AY8/AY$32</f>
        <v>0.10785596070650337</v>
      </c>
    </row>
    <row r="37" spans="2:51" ht="14.1" customHeight="1" x14ac:dyDescent="0.2">
      <c r="B37" s="89" t="s">
        <v>13</v>
      </c>
      <c r="C37" s="109">
        <f t="shared" si="11"/>
        <v>2.0800143074288548E-2</v>
      </c>
      <c r="D37" s="109">
        <f t="shared" si="11"/>
        <v>1.8018542156962528E-2</v>
      </c>
      <c r="E37" s="109">
        <f t="shared" si="11"/>
        <v>1.6333441656190356E-2</v>
      </c>
      <c r="F37" s="109">
        <f t="shared" si="11"/>
        <v>1.4040152405454229E-2</v>
      </c>
      <c r="G37" s="110">
        <f t="shared" si="11"/>
        <v>1.7254939625329282E-2</v>
      </c>
      <c r="H37" s="109">
        <f t="shared" si="11"/>
        <v>1.6290697833027019E-2</v>
      </c>
      <c r="I37" s="109">
        <f t="shared" si="11"/>
        <v>1.1335934418892404E-2</v>
      </c>
      <c r="J37" s="109">
        <f t="shared" si="11"/>
        <v>1.2270122293035229E-2</v>
      </c>
      <c r="K37" s="109">
        <f t="shared" si="11"/>
        <v>1.4627870099498511E-2</v>
      </c>
      <c r="L37" s="111">
        <f t="shared" si="11"/>
        <v>1.3553815167785943E-2</v>
      </c>
      <c r="M37" s="109">
        <f t="shared" si="11"/>
        <v>1.6951830876317506E-2</v>
      </c>
      <c r="N37" s="109">
        <f t="shared" ref="N37:N51" si="19">N9/N$32</f>
        <v>1.0429362437465206E-2</v>
      </c>
      <c r="O37" s="264">
        <f t="shared" si="12"/>
        <v>1.3041382580910992E-2</v>
      </c>
      <c r="P37" s="264">
        <f t="shared" si="12"/>
        <v>1.5031438821315166E-2</v>
      </c>
      <c r="Q37" s="266">
        <f t="shared" si="12"/>
        <v>1.3940168780666487E-2</v>
      </c>
      <c r="R37" s="264">
        <f t="shared" si="12"/>
        <v>1.4514968782728071E-2</v>
      </c>
      <c r="S37" s="264">
        <f t="shared" si="12"/>
        <v>1.255226180824119E-2</v>
      </c>
      <c r="T37" s="264">
        <f t="shared" si="12"/>
        <v>1.2472677287626792E-2</v>
      </c>
      <c r="U37" s="264">
        <f t="shared" si="12"/>
        <v>1.7560536764325309E-2</v>
      </c>
      <c r="V37" s="266">
        <f t="shared" si="12"/>
        <v>1.4225856256051892E-2</v>
      </c>
      <c r="W37" s="264">
        <f t="shared" si="12"/>
        <v>1.7003102686443419E-2</v>
      </c>
      <c r="X37" s="264">
        <f t="shared" si="12"/>
        <v>4.1175268726450689E-3</v>
      </c>
      <c r="Y37" s="264">
        <f t="shared" si="12"/>
        <v>7.9490283851072051E-3</v>
      </c>
      <c r="Z37" s="264">
        <f t="shared" si="12"/>
        <v>4.9807727201934774E-3</v>
      </c>
      <c r="AA37" s="266">
        <f t="shared" si="12"/>
        <v>8.8303760113231308E-3</v>
      </c>
      <c r="AB37" s="264">
        <f t="shared" si="12"/>
        <v>9.8965451904060604E-3</v>
      </c>
      <c r="AC37" s="264">
        <f t="shared" si="13"/>
        <v>1.5234639296755255E-2</v>
      </c>
      <c r="AD37" s="264">
        <f t="shared" si="13"/>
        <v>1.3314126926766862E-2</v>
      </c>
      <c r="AE37" s="264">
        <f t="shared" ref="AE37:AJ37" si="20">AE9/AE$32</f>
        <v>1.0413217588493605E-2</v>
      </c>
      <c r="AF37" s="266">
        <f t="shared" si="20"/>
        <v>1.2211055031763561E-2</v>
      </c>
      <c r="AG37" s="264">
        <f t="shared" si="20"/>
        <v>9.5605266138743226E-3</v>
      </c>
      <c r="AH37" s="264">
        <f t="shared" si="20"/>
        <v>9.2553302284266795E-3</v>
      </c>
      <c r="AI37" s="264">
        <f t="shared" si="20"/>
        <v>7.8588478084528155E-3</v>
      </c>
      <c r="AJ37" s="264">
        <f t="shared" si="20"/>
        <v>1.3185762683630625E-2</v>
      </c>
      <c r="AK37" s="266">
        <f t="shared" ref="AK37:AK51" si="21">AK9/AK$32</f>
        <v>1.0006596098185329E-2</v>
      </c>
      <c r="AL37" s="264">
        <f t="shared" si="15"/>
        <v>1.3214979691828783E-2</v>
      </c>
      <c r="AM37" s="264">
        <f t="shared" si="16"/>
        <v>1.217544376936925E-2</v>
      </c>
      <c r="AN37" s="264">
        <f t="shared" si="16"/>
        <v>1.2928466099470149E-2</v>
      </c>
      <c r="AO37" s="264">
        <f t="shared" si="16"/>
        <v>1.5892283351191822E-2</v>
      </c>
      <c r="AP37" s="266">
        <f t="shared" si="16"/>
        <v>1.3554845150401579E-2</v>
      </c>
      <c r="AQ37" s="264">
        <f t="shared" si="16"/>
        <v>9.1831652404761321E-3</v>
      </c>
      <c r="AR37" s="264">
        <f t="shared" si="16"/>
        <v>1.0437045326028266E-2</v>
      </c>
      <c r="AS37" s="264">
        <f t="shared" si="16"/>
        <v>1.1767189120352651E-2</v>
      </c>
      <c r="AT37" s="264">
        <f t="shared" si="16"/>
        <v>9.9248828551526235E-3</v>
      </c>
      <c r="AU37" s="266">
        <f t="shared" si="16"/>
        <v>1.0340678946139216E-2</v>
      </c>
      <c r="AV37" s="264">
        <f t="shared" si="16"/>
        <v>9.9837237233583263E-3</v>
      </c>
      <c r="AW37" s="264">
        <f t="shared" si="17"/>
        <v>1.5117589480817373E-2</v>
      </c>
      <c r="AX37" s="264">
        <f t="shared" si="17"/>
        <v>1.315604725764509E-2</v>
      </c>
      <c r="AY37" s="264">
        <f t="shared" ref="AY37" si="22">AY9/AY$32</f>
        <v>9.4658444531192914E-3</v>
      </c>
    </row>
    <row r="38" spans="2:51" ht="14.1" customHeight="1" x14ac:dyDescent="0.2">
      <c r="B38" s="89" t="s">
        <v>14</v>
      </c>
      <c r="C38" s="109">
        <f t="shared" si="11"/>
        <v>1.2915542235895833E-2</v>
      </c>
      <c r="D38" s="109">
        <f t="shared" si="11"/>
        <v>1.125070624126354E-2</v>
      </c>
      <c r="E38" s="109">
        <f t="shared" si="11"/>
        <v>1.2305751080364634E-2</v>
      </c>
      <c r="F38" s="109">
        <f t="shared" si="11"/>
        <v>1.5286651053324289E-2</v>
      </c>
      <c r="G38" s="110">
        <f t="shared" si="11"/>
        <v>2.0959827216248578E-2</v>
      </c>
      <c r="H38" s="109">
        <f t="shared" si="11"/>
        <v>2.2033274086884116E-2</v>
      </c>
      <c r="I38" s="109">
        <f t="shared" si="11"/>
        <v>1.1746269580707642E-2</v>
      </c>
      <c r="J38" s="109">
        <f t="shared" si="11"/>
        <v>1.4657649699120949E-2</v>
      </c>
      <c r="K38" s="109">
        <f t="shared" si="11"/>
        <v>1.7480095976750064E-2</v>
      </c>
      <c r="L38" s="111">
        <f t="shared" si="11"/>
        <v>1.6314662111034297E-2</v>
      </c>
      <c r="M38" s="109">
        <f t="shared" si="11"/>
        <v>1.7258234101939426E-2</v>
      </c>
      <c r="N38" s="109">
        <f t="shared" si="19"/>
        <v>2.0433291212701696E-2</v>
      </c>
      <c r="O38" s="264">
        <f t="shared" si="12"/>
        <v>1.5774533736560185E-2</v>
      </c>
      <c r="P38" s="264">
        <f t="shared" si="12"/>
        <v>2.1193657517035138E-2</v>
      </c>
      <c r="Q38" s="266">
        <f t="shared" si="12"/>
        <v>1.8851815045433828E-2</v>
      </c>
      <c r="R38" s="264">
        <f t="shared" si="12"/>
        <v>2.4051382294270528E-2</v>
      </c>
      <c r="S38" s="264">
        <f t="shared" si="12"/>
        <v>2.3805165010443274E-2</v>
      </c>
      <c r="T38" s="264">
        <f t="shared" si="12"/>
        <v>3.2960350640557592E-2</v>
      </c>
      <c r="U38" s="264">
        <f t="shared" si="12"/>
        <v>4.185921502171322E-2</v>
      </c>
      <c r="V38" s="266">
        <f t="shared" si="12"/>
        <v>3.0723201233462925E-2</v>
      </c>
      <c r="W38" s="264">
        <f t="shared" si="12"/>
        <v>3.3208519845787245E-2</v>
      </c>
      <c r="X38" s="264">
        <f t="shared" si="12"/>
        <v>3.9507351093169933E-3</v>
      </c>
      <c r="Y38" s="264">
        <f t="shared" si="12"/>
        <v>5.9312966566754327E-3</v>
      </c>
      <c r="Z38" s="264">
        <f t="shared" si="12"/>
        <v>1.2597693492150676E-2</v>
      </c>
      <c r="AA38" s="266">
        <f t="shared" si="12"/>
        <v>1.482627268138271E-2</v>
      </c>
      <c r="AB38" s="264">
        <f t="shared" si="12"/>
        <v>1.2470976822803962E-2</v>
      </c>
      <c r="AC38" s="264">
        <f t="shared" si="13"/>
        <v>1.2171548779287727E-2</v>
      </c>
      <c r="AD38" s="264">
        <f t="shared" si="13"/>
        <v>1.7415918676161258E-2</v>
      </c>
      <c r="AE38" s="264">
        <f t="shared" ref="AE38:AJ38" si="23">AE10/AE$32</f>
        <v>2.3232641694305271E-2</v>
      </c>
      <c r="AF38" s="266">
        <f t="shared" si="23"/>
        <v>1.6783597470264588E-2</v>
      </c>
      <c r="AG38" s="264">
        <f t="shared" si="23"/>
        <v>3.195460418901399E-2</v>
      </c>
      <c r="AH38" s="264">
        <f t="shared" si="23"/>
        <v>2.5039466670551805E-2</v>
      </c>
      <c r="AI38" s="264">
        <f t="shared" si="23"/>
        <v>3.0224146526953967E-2</v>
      </c>
      <c r="AJ38" s="264">
        <f t="shared" si="23"/>
        <v>2.7453466436145851E-2</v>
      </c>
      <c r="AK38" s="266">
        <f t="shared" si="21"/>
        <v>2.8654723298093404E-2</v>
      </c>
      <c r="AL38" s="264">
        <f t="shared" si="15"/>
        <v>3.6521389632094073E-2</v>
      </c>
      <c r="AM38" s="264">
        <f t="shared" si="16"/>
        <v>2.8725665746110612E-2</v>
      </c>
      <c r="AN38" s="264">
        <f t="shared" si="16"/>
        <v>2.5972010654215623E-2</v>
      </c>
      <c r="AO38" s="264">
        <f t="shared" si="16"/>
        <v>2.7415095934148787E-2</v>
      </c>
      <c r="AP38" s="266">
        <f t="shared" si="16"/>
        <v>2.9549517360765064E-2</v>
      </c>
      <c r="AQ38" s="264">
        <f t="shared" si="16"/>
        <v>2.1098923766918774E-2</v>
      </c>
      <c r="AR38" s="264">
        <f t="shared" si="16"/>
        <v>2.0820661404585081E-2</v>
      </c>
      <c r="AS38" s="264">
        <f t="shared" si="16"/>
        <v>2.4240524592024231E-2</v>
      </c>
      <c r="AT38" s="264">
        <f t="shared" si="16"/>
        <v>2.4193302424477453E-2</v>
      </c>
      <c r="AU38" s="266">
        <f t="shared" si="16"/>
        <v>2.2589895995817684E-2</v>
      </c>
      <c r="AV38" s="264">
        <f t="shared" si="16"/>
        <v>1.4625151844685987E-2</v>
      </c>
      <c r="AW38" s="264">
        <f t="shared" si="17"/>
        <v>1.5889701335912873E-2</v>
      </c>
      <c r="AX38" s="264">
        <f t="shared" si="17"/>
        <v>1.5358800019206939E-2</v>
      </c>
      <c r="AY38" s="264">
        <f t="shared" ref="AY38" si="24">AY10/AY$32</f>
        <v>7.243471171006273E-3</v>
      </c>
    </row>
    <row r="39" spans="2:51" ht="14.1" customHeight="1" x14ac:dyDescent="0.2">
      <c r="B39" s="89" t="s">
        <v>15</v>
      </c>
      <c r="C39" s="109">
        <f t="shared" si="11"/>
        <v>7.0034196523536376E-3</v>
      </c>
      <c r="D39" s="109">
        <f t="shared" si="11"/>
        <v>6.9813918878445132E-3</v>
      </c>
      <c r="E39" s="109">
        <f t="shared" si="11"/>
        <v>6.2480136552783934E-3</v>
      </c>
      <c r="F39" s="109">
        <f t="shared" si="11"/>
        <v>8.6225761817325872E-3</v>
      </c>
      <c r="G39" s="110">
        <f t="shared" si="11"/>
        <v>1.2203485025456484E-2</v>
      </c>
      <c r="H39" s="109">
        <f t="shared" si="11"/>
        <v>3.9995801152548039E-3</v>
      </c>
      <c r="I39" s="109">
        <f t="shared" si="11"/>
        <v>1.62355523868336E-3</v>
      </c>
      <c r="J39" s="109">
        <f t="shared" si="11"/>
        <v>5.5390329740194347E-3</v>
      </c>
      <c r="K39" s="109">
        <f t="shared" si="11"/>
        <v>2.9674313878764584E-3</v>
      </c>
      <c r="L39" s="111">
        <f t="shared" si="11"/>
        <v>3.5569454765075809E-3</v>
      </c>
      <c r="M39" s="109">
        <f t="shared" si="11"/>
        <v>2.7109469685929937E-3</v>
      </c>
      <c r="N39" s="109">
        <f t="shared" si="19"/>
        <v>1.8896728051992376E-3</v>
      </c>
      <c r="O39" s="264">
        <f t="shared" si="12"/>
        <v>2.9858157958158734E-3</v>
      </c>
      <c r="P39" s="264">
        <f t="shared" si="12"/>
        <v>4.843605217314805E-3</v>
      </c>
      <c r="Q39" s="266">
        <f t="shared" si="12"/>
        <v>3.1537162707374095E-3</v>
      </c>
      <c r="R39" s="264">
        <f t="shared" si="12"/>
        <v>3.902018068045745E-3</v>
      </c>
      <c r="S39" s="264">
        <f t="shared" si="12"/>
        <v>6.8266992316691495E-3</v>
      </c>
      <c r="T39" s="264">
        <f t="shared" si="12"/>
        <v>6.6704217405148718E-3</v>
      </c>
      <c r="U39" s="264">
        <f t="shared" si="12"/>
        <v>5.7148624252374896E-3</v>
      </c>
      <c r="V39" s="266">
        <f t="shared" si="12"/>
        <v>5.8222233832876287E-3</v>
      </c>
      <c r="W39" s="264">
        <f t="shared" si="12"/>
        <v>5.8220720996243003E-3</v>
      </c>
      <c r="X39" s="264">
        <f t="shared" si="12"/>
        <v>0</v>
      </c>
      <c r="Y39" s="264">
        <f t="shared" si="12"/>
        <v>2.0896942445586433E-3</v>
      </c>
      <c r="Z39" s="264">
        <f t="shared" si="12"/>
        <v>8.5840783109474277E-4</v>
      </c>
      <c r="AA39" s="266">
        <f t="shared" si="12"/>
        <v>2.356808033373757E-3</v>
      </c>
      <c r="AB39" s="264">
        <f t="shared" si="12"/>
        <v>2.3758919511270042E-3</v>
      </c>
      <c r="AC39" s="264">
        <f t="shared" si="13"/>
        <v>2.8510645409582525E-3</v>
      </c>
      <c r="AD39" s="264">
        <f t="shared" si="13"/>
        <v>2.732379043097029E-3</v>
      </c>
      <c r="AE39" s="264">
        <f t="shared" ref="AE39:AJ39" si="25">AE11/AE$32</f>
        <v>2.1149308142922288E-3</v>
      </c>
      <c r="AF39" s="266">
        <f t="shared" si="25"/>
        <v>2.507973572479743E-3</v>
      </c>
      <c r="AG39" s="264">
        <f t="shared" si="25"/>
        <v>8.1277147669382432E-3</v>
      </c>
      <c r="AH39" s="264">
        <f t="shared" si="25"/>
        <v>4.5189434875317356E-3</v>
      </c>
      <c r="AI39" s="264">
        <f t="shared" si="25"/>
        <v>5.2127811710377609E-3</v>
      </c>
      <c r="AJ39" s="264">
        <f t="shared" si="25"/>
        <v>3.2598308255331666E-3</v>
      </c>
      <c r="AK39" s="266">
        <f t="shared" si="21"/>
        <v>5.2105877998594331E-3</v>
      </c>
      <c r="AL39" s="264">
        <f t="shared" si="15"/>
        <v>5.2682019657382577E-3</v>
      </c>
      <c r="AM39" s="264">
        <f t="shared" si="16"/>
        <v>6.1828816460795192E-3</v>
      </c>
      <c r="AN39" s="264">
        <f t="shared" si="16"/>
        <v>4.0070136568767087E-3</v>
      </c>
      <c r="AO39" s="264">
        <f t="shared" si="16"/>
        <v>5.8396697482571815E-3</v>
      </c>
      <c r="AP39" s="266">
        <f t="shared" si="16"/>
        <v>5.2938259568991435E-3</v>
      </c>
      <c r="AQ39" s="264">
        <f t="shared" si="16"/>
        <v>5.3908759820092134E-3</v>
      </c>
      <c r="AR39" s="264">
        <f t="shared" si="16"/>
        <v>5.0583464693767484E-3</v>
      </c>
      <c r="AS39" s="264">
        <f t="shared" si="16"/>
        <v>3.7610515170265995E-3</v>
      </c>
      <c r="AT39" s="264">
        <f t="shared" si="16"/>
        <v>6.1243786165427186E-3</v>
      </c>
      <c r="AU39" s="266">
        <f t="shared" si="16"/>
        <v>5.0705397710780259E-3</v>
      </c>
      <c r="AV39" s="264">
        <f t="shared" si="16"/>
        <v>3.729153131580724E-3</v>
      </c>
      <c r="AW39" s="264">
        <f t="shared" si="17"/>
        <v>3.4877178520712013E-3</v>
      </c>
      <c r="AX39" s="264">
        <f t="shared" si="17"/>
        <v>7.4216810380642482E-3</v>
      </c>
      <c r="AY39" s="264">
        <f t="shared" ref="AY39" si="26">AY11/AY$32</f>
        <v>3.5886096849177106E-3</v>
      </c>
    </row>
    <row r="40" spans="2:51" ht="14.1" customHeight="1" x14ac:dyDescent="0.2">
      <c r="B40" s="95" t="s">
        <v>16</v>
      </c>
      <c r="C40" s="109">
        <f t="shared" si="11"/>
        <v>5.5891963749058029E-3</v>
      </c>
      <c r="D40" s="109">
        <f t="shared" si="11"/>
        <v>5.0910466311545393E-3</v>
      </c>
      <c r="E40" s="109">
        <f t="shared" si="11"/>
        <v>3.7541911384141083E-3</v>
      </c>
      <c r="F40" s="109">
        <f t="shared" si="11"/>
        <v>4.2464932139922029E-3</v>
      </c>
      <c r="G40" s="110">
        <f t="shared" si="11"/>
        <v>2.6222503060586936E-3</v>
      </c>
      <c r="H40" s="109">
        <f t="shared" si="11"/>
        <v>1.6575958514438282E-3</v>
      </c>
      <c r="I40" s="109">
        <f t="shared" si="11"/>
        <v>1.770979808801192E-3</v>
      </c>
      <c r="J40" s="109">
        <f t="shared" si="11"/>
        <v>1.9550158310351036E-3</v>
      </c>
      <c r="K40" s="109">
        <f t="shared" si="11"/>
        <v>2.0441510231226831E-3</v>
      </c>
      <c r="L40" s="111">
        <f t="shared" si="11"/>
        <v>1.8698356833477196E-3</v>
      </c>
      <c r="M40" s="109">
        <f t="shared" si="11"/>
        <v>3.1938275958796527E-3</v>
      </c>
      <c r="N40" s="109">
        <f t="shared" si="19"/>
        <v>1.1296065091340481E-3</v>
      </c>
      <c r="O40" s="264">
        <f t="shared" si="12"/>
        <v>4.3871327616633888E-3</v>
      </c>
      <c r="P40" s="264">
        <f t="shared" si="12"/>
        <v>3.674565507145388E-3</v>
      </c>
      <c r="Q40" s="266">
        <f t="shared" si="12"/>
        <v>3.1294401810529645E-3</v>
      </c>
      <c r="R40" s="264">
        <f t="shared" si="12"/>
        <v>5.6901905287858393E-3</v>
      </c>
      <c r="S40" s="264">
        <f t="shared" si="12"/>
        <v>3.8855312294481179E-3</v>
      </c>
      <c r="T40" s="264">
        <f t="shared" si="12"/>
        <v>9.2577444043595962E-3</v>
      </c>
      <c r="U40" s="264">
        <f t="shared" si="12"/>
        <v>7.8426128944184183E-3</v>
      </c>
      <c r="V40" s="266">
        <f t="shared" si="12"/>
        <v>6.704182658093253E-3</v>
      </c>
      <c r="W40" s="264">
        <f t="shared" si="12"/>
        <v>1.8542894281822632E-3</v>
      </c>
      <c r="X40" s="264">
        <f t="shared" si="12"/>
        <v>7.7860003081355175E-5</v>
      </c>
      <c r="Y40" s="264">
        <f t="shared" si="12"/>
        <v>3.6682018911957229E-4</v>
      </c>
      <c r="Z40" s="264">
        <f t="shared" si="12"/>
        <v>1.5703976326988597E-3</v>
      </c>
      <c r="AA40" s="266">
        <f t="shared" si="12"/>
        <v>1.0595345933189896E-3</v>
      </c>
      <c r="AB40" s="264">
        <f t="shared" si="12"/>
        <v>1.7586347297864255E-3</v>
      </c>
      <c r="AC40" s="264">
        <f t="shared" si="13"/>
        <v>2.8117029924085699E-3</v>
      </c>
      <c r="AD40" s="264">
        <f t="shared" si="13"/>
        <v>2.4605112956165762E-3</v>
      </c>
      <c r="AE40" s="264">
        <f t="shared" ref="AE40:AJ40" si="27">AE12/AE$32</f>
        <v>1.6586152021253698E-3</v>
      </c>
      <c r="AF40" s="266">
        <f t="shared" si="27"/>
        <v>2.1648049636943775E-3</v>
      </c>
      <c r="AG40" s="264">
        <f t="shared" si="27"/>
        <v>1.6806524189905742E-3</v>
      </c>
      <c r="AH40" s="264">
        <f t="shared" si="27"/>
        <v>4.4321870345350759E-3</v>
      </c>
      <c r="AI40" s="264">
        <f t="shared" si="27"/>
        <v>3.6194982624694091E-3</v>
      </c>
      <c r="AJ40" s="264">
        <f t="shared" si="27"/>
        <v>4.8313638440118751E-3</v>
      </c>
      <c r="AK40" s="266">
        <f t="shared" si="21"/>
        <v>3.6816752517312679E-3</v>
      </c>
      <c r="AL40" s="264">
        <f t="shared" si="15"/>
        <v>3.872563998889847E-3</v>
      </c>
      <c r="AM40" s="264">
        <f t="shared" si="16"/>
        <v>3.6064647382869179E-3</v>
      </c>
      <c r="AN40" s="264">
        <f t="shared" si="16"/>
        <v>2.1138146751049198E-3</v>
      </c>
      <c r="AO40" s="264">
        <f t="shared" si="16"/>
        <v>4.3335970688449911E-3</v>
      </c>
      <c r="AP40" s="266">
        <f t="shared" si="16"/>
        <v>3.4527726591862223E-3</v>
      </c>
      <c r="AQ40" s="264">
        <f t="shared" si="16"/>
        <v>2.3864991699667579E-3</v>
      </c>
      <c r="AR40" s="264">
        <f t="shared" si="16"/>
        <v>3.1857679435333131E-3</v>
      </c>
      <c r="AS40" s="264">
        <f t="shared" si="16"/>
        <v>4.1726945958568008E-3</v>
      </c>
      <c r="AT40" s="264">
        <f t="shared" si="16"/>
        <v>3.4113269937296959E-3</v>
      </c>
      <c r="AU40" s="266">
        <f t="shared" si="16"/>
        <v>3.2951502231041928E-3</v>
      </c>
      <c r="AV40" s="264">
        <f t="shared" si="16"/>
        <v>3.3326275436371846E-3</v>
      </c>
      <c r="AW40" s="264">
        <f t="shared" si="17"/>
        <v>3.1938976497143034E-3</v>
      </c>
      <c r="AX40" s="264">
        <f t="shared" si="17"/>
        <v>5.5285160079681398E-3</v>
      </c>
      <c r="AY40" s="264">
        <f t="shared" ref="AY40" si="28">AY12/AY$32</f>
        <v>3.1440701732436825E-3</v>
      </c>
    </row>
    <row r="41" spans="2:51" ht="14.1" customHeight="1" x14ac:dyDescent="0.2">
      <c r="B41" s="95" t="s">
        <v>17</v>
      </c>
      <c r="C41" s="109">
        <f t="shared" si="11"/>
        <v>1.2429968094088917E-2</v>
      </c>
      <c r="D41" s="109">
        <f t="shared" si="11"/>
        <v>1.3471244021856024E-2</v>
      </c>
      <c r="E41" s="109">
        <f t="shared" si="11"/>
        <v>1.1687242716384516E-2</v>
      </c>
      <c r="F41" s="109">
        <f t="shared" si="11"/>
        <v>4.7236864876417971E-3</v>
      </c>
      <c r="G41" s="110">
        <f t="shared" si="11"/>
        <v>3.3618101806242389E-3</v>
      </c>
      <c r="H41" s="109">
        <f t="shared" si="11"/>
        <v>3.3661946521628514E-3</v>
      </c>
      <c r="I41" s="109">
        <f t="shared" si="11"/>
        <v>1.0486481278641576E-2</v>
      </c>
      <c r="J41" s="109">
        <f t="shared" si="11"/>
        <v>3.6235733289859632E-3</v>
      </c>
      <c r="K41" s="109">
        <f t="shared" si="11"/>
        <v>6.0617125097473402E-3</v>
      </c>
      <c r="L41" s="111">
        <f t="shared" si="11"/>
        <v>5.896110554885696E-3</v>
      </c>
      <c r="M41" s="109">
        <f t="shared" si="11"/>
        <v>1.0920867558146518E-2</v>
      </c>
      <c r="N41" s="109">
        <f t="shared" si="19"/>
        <v>4.8636942659617899E-3</v>
      </c>
      <c r="O41" s="264">
        <f t="shared" si="12"/>
        <v>9.8670400920476721E-3</v>
      </c>
      <c r="P41" s="264">
        <f t="shared" si="12"/>
        <v>6.6400257692591684E-3</v>
      </c>
      <c r="Q41" s="266">
        <f t="shared" si="12"/>
        <v>8.0907984178910999E-3</v>
      </c>
      <c r="R41" s="264">
        <f t="shared" si="12"/>
        <v>2.4326657186060419E-3</v>
      </c>
      <c r="S41" s="264">
        <f t="shared" si="12"/>
        <v>2.2016771029274877E-3</v>
      </c>
      <c r="T41" s="264">
        <f t="shared" si="12"/>
        <v>2.8518820740889581E-3</v>
      </c>
      <c r="U41" s="264">
        <f t="shared" si="12"/>
        <v>4.4446611159993151E-3</v>
      </c>
      <c r="V41" s="266">
        <f t="shared" si="12"/>
        <v>2.9796484985974321E-3</v>
      </c>
      <c r="W41" s="264">
        <f t="shared" si="12"/>
        <v>2.4799180539395124E-3</v>
      </c>
      <c r="X41" s="264">
        <f t="shared" si="12"/>
        <v>2.2996039632461945E-3</v>
      </c>
      <c r="Y41" s="264">
        <f t="shared" si="12"/>
        <v>5.5221647814647969E-3</v>
      </c>
      <c r="Z41" s="264">
        <f t="shared" si="12"/>
        <v>9.3229177990203343E-3</v>
      </c>
      <c r="AA41" s="266">
        <f t="shared" si="12"/>
        <v>5.1993635787937406E-3</v>
      </c>
      <c r="AB41" s="264">
        <f t="shared" si="12"/>
        <v>2.9875929498254287E-3</v>
      </c>
      <c r="AC41" s="264">
        <f t="shared" si="13"/>
        <v>5.3607955202359297E-3</v>
      </c>
      <c r="AD41" s="264">
        <f t="shared" si="13"/>
        <v>4.401062633459866E-3</v>
      </c>
      <c r="AE41" s="264">
        <f t="shared" ref="AE41:AJ41" si="29">AE13/AE$32</f>
        <v>4.1529075470142828E-3</v>
      </c>
      <c r="AF41" s="266">
        <f t="shared" si="29"/>
        <v>4.256078377055608E-3</v>
      </c>
      <c r="AG41" s="264">
        <f t="shared" si="29"/>
        <v>2.356376088730446E-3</v>
      </c>
      <c r="AH41" s="264">
        <f t="shared" si="29"/>
        <v>2.6045829769127189E-3</v>
      </c>
      <c r="AI41" s="264">
        <f t="shared" si="29"/>
        <v>3.1173654117313122E-3</v>
      </c>
      <c r="AJ41" s="264">
        <f t="shared" si="29"/>
        <v>1.4495464880330882E-3</v>
      </c>
      <c r="AK41" s="266">
        <f t="shared" si="21"/>
        <v>2.3734397049155541E-3</v>
      </c>
      <c r="AL41" s="264">
        <f t="shared" si="15"/>
        <v>2.4460338713800413E-3</v>
      </c>
      <c r="AM41" s="264">
        <f t="shared" si="16"/>
        <v>1.7245902610524679E-3</v>
      </c>
      <c r="AN41" s="264">
        <f t="shared" si="16"/>
        <v>1.4883093494342328E-3</v>
      </c>
      <c r="AO41" s="264">
        <f t="shared" si="16"/>
        <v>2.158956217023189E-3</v>
      </c>
      <c r="AP41" s="266">
        <f t="shared" si="16"/>
        <v>1.9442737231587447E-3</v>
      </c>
      <c r="AQ41" s="264">
        <f t="shared" si="16"/>
        <v>1.6837176081038606E-3</v>
      </c>
      <c r="AR41" s="264">
        <f t="shared" si="16"/>
        <v>1.1600847962583796E-3</v>
      </c>
      <c r="AS41" s="264">
        <f t="shared" si="16"/>
        <v>1.9386918873367748E-3</v>
      </c>
      <c r="AT41" s="264">
        <f t="shared" si="16"/>
        <v>2.6365169004815957E-3</v>
      </c>
      <c r="AU41" s="266">
        <f t="shared" si="16"/>
        <v>1.8505913213109186E-3</v>
      </c>
      <c r="AV41" s="264">
        <f t="shared" si="16"/>
        <v>2.2298694509244E-3</v>
      </c>
      <c r="AW41" s="264">
        <f t="shared" si="17"/>
        <v>2.9632235164160138E-3</v>
      </c>
      <c r="AX41" s="264">
        <f t="shared" si="17"/>
        <v>3.3577221240969112E-3</v>
      </c>
      <c r="AY41" s="264">
        <f t="shared" ref="AY41" si="30">AY13/AY$32</f>
        <v>7.4987890011270035E-3</v>
      </c>
    </row>
    <row r="42" spans="2:51" ht="14.1" customHeight="1" x14ac:dyDescent="0.2">
      <c r="B42" s="95" t="s">
        <v>18</v>
      </c>
      <c r="C42" s="109">
        <f t="shared" si="11"/>
        <v>1.9920627788214012E-3</v>
      </c>
      <c r="D42" s="109">
        <f t="shared" si="11"/>
        <v>1.9982340670651843E-3</v>
      </c>
      <c r="E42" s="109">
        <f t="shared" si="11"/>
        <v>2.5552077645738399E-3</v>
      </c>
      <c r="F42" s="109">
        <f t="shared" si="11"/>
        <v>1.3036366968543281E-3</v>
      </c>
      <c r="G42" s="110">
        <f t="shared" si="11"/>
        <v>3.1955141542789945E-3</v>
      </c>
      <c r="H42" s="109">
        <f t="shared" si="11"/>
        <v>5.2829566528306343E-3</v>
      </c>
      <c r="I42" s="109">
        <f t="shared" si="11"/>
        <v>1.7227384103044941E-3</v>
      </c>
      <c r="J42" s="109">
        <f t="shared" si="11"/>
        <v>2.4280640077723151E-3</v>
      </c>
      <c r="K42" s="109">
        <f t="shared" si="11"/>
        <v>6.0376725159117395E-3</v>
      </c>
      <c r="L42" s="111">
        <f t="shared" si="11"/>
        <v>3.8531704019433414E-3</v>
      </c>
      <c r="M42" s="109">
        <f t="shared" si="11"/>
        <v>2.0545013491449957E-3</v>
      </c>
      <c r="N42" s="109">
        <f t="shared" si="19"/>
        <v>2.1768191281098118E-3</v>
      </c>
      <c r="O42" s="264">
        <f t="shared" si="12"/>
        <v>1.7608781845462531E-3</v>
      </c>
      <c r="P42" s="264">
        <f t="shared" si="12"/>
        <v>1.3335104876418566E-3</v>
      </c>
      <c r="Q42" s="266">
        <f t="shared" si="12"/>
        <v>1.838605820775817E-3</v>
      </c>
      <c r="R42" s="264">
        <f t="shared" si="12"/>
        <v>1.6484498757831252E-3</v>
      </c>
      <c r="S42" s="264">
        <f t="shared" si="12"/>
        <v>5.4683597311452293E-3</v>
      </c>
      <c r="T42" s="264">
        <f t="shared" si="12"/>
        <v>1.5952039178302486E-3</v>
      </c>
      <c r="U42" s="264">
        <f t="shared" si="12"/>
        <v>1.3725980416635646E-3</v>
      </c>
      <c r="V42" s="266">
        <f t="shared" si="12"/>
        <v>2.5365374595552265E-3</v>
      </c>
      <c r="W42" s="264">
        <f t="shared" si="12"/>
        <v>1.8627303291182421E-3</v>
      </c>
      <c r="X42" s="264">
        <f t="shared" si="12"/>
        <v>5.0437815603631764E-4</v>
      </c>
      <c r="Y42" s="264">
        <f t="shared" si="12"/>
        <v>6.9494435209127234E-4</v>
      </c>
      <c r="Z42" s="264">
        <f t="shared" si="12"/>
        <v>1.1895576105310495E-3</v>
      </c>
      <c r="AA42" s="266">
        <f t="shared" si="12"/>
        <v>1.1162861285686043E-3</v>
      </c>
      <c r="AB42" s="264">
        <f t="shared" si="12"/>
        <v>1.0052701122785727E-3</v>
      </c>
      <c r="AC42" s="264">
        <f t="shared" si="13"/>
        <v>6.7308744610201346E-4</v>
      </c>
      <c r="AD42" s="264">
        <f t="shared" si="13"/>
        <v>3.2026000432464839E-4</v>
      </c>
      <c r="AE42" s="264">
        <f t="shared" ref="AE42:AJ42" si="31">AE14/AE$32</f>
        <v>1.1582510691821493E-3</v>
      </c>
      <c r="AF42" s="266">
        <f t="shared" si="31"/>
        <v>7.8935192189836828E-4</v>
      </c>
      <c r="AG42" s="264">
        <f t="shared" si="31"/>
        <v>7.9848558212149091E-4</v>
      </c>
      <c r="AH42" s="264">
        <f t="shared" si="31"/>
        <v>2.6388312655007151E-3</v>
      </c>
      <c r="AI42" s="264">
        <f t="shared" si="31"/>
        <v>9.7487583575881756E-4</v>
      </c>
      <c r="AJ42" s="264">
        <f t="shared" si="31"/>
        <v>1.3883090863168886E-3</v>
      </c>
      <c r="AK42" s="266">
        <f t="shared" si="21"/>
        <v>1.4408524090275413E-3</v>
      </c>
      <c r="AL42" s="264">
        <f t="shared" si="15"/>
        <v>2.0548297940788727E-3</v>
      </c>
      <c r="AM42" s="264">
        <f t="shared" si="16"/>
        <v>2.0708879553887529E-3</v>
      </c>
      <c r="AN42" s="264">
        <f t="shared" si="16"/>
        <v>2.1876018460776653E-3</v>
      </c>
      <c r="AO42" s="264">
        <f t="shared" si="16"/>
        <v>2.5043012257574123E-3</v>
      </c>
      <c r="AP42" s="266">
        <f t="shared" si="16"/>
        <v>2.2062391013342023E-3</v>
      </c>
      <c r="AQ42" s="264">
        <f t="shared" si="16"/>
        <v>4.2424041061034168E-3</v>
      </c>
      <c r="AR42" s="264">
        <f t="shared" si="16"/>
        <v>2.6907799856644332E-3</v>
      </c>
      <c r="AS42" s="264">
        <f t="shared" si="16"/>
        <v>4.7444323897319444E-3</v>
      </c>
      <c r="AT42" s="264">
        <f t="shared" si="16"/>
        <v>2.7463754783422427E-3</v>
      </c>
      <c r="AU42" s="266">
        <f t="shared" si="16"/>
        <v>3.6135804738709884E-3</v>
      </c>
      <c r="AV42" s="264">
        <f t="shared" si="16"/>
        <v>3.6238047211949761E-3</v>
      </c>
      <c r="AW42" s="264">
        <f t="shared" si="17"/>
        <v>6.4451043250842582E-3</v>
      </c>
      <c r="AX42" s="264">
        <f t="shared" si="17"/>
        <v>1.8593396258940991E-3</v>
      </c>
      <c r="AY42" s="264">
        <f t="shared" ref="AY42" si="32">AY14/AY$32</f>
        <v>2.3277111814751198E-3</v>
      </c>
    </row>
    <row r="43" spans="2:51" ht="14.1" customHeight="1" x14ac:dyDescent="0.2">
      <c r="B43" s="95" t="s">
        <v>19</v>
      </c>
      <c r="C43" s="109">
        <f t="shared" si="11"/>
        <v>6.5119961617936808E-3</v>
      </c>
      <c r="D43" s="109">
        <f t="shared" si="11"/>
        <v>9.7054107835213097E-3</v>
      </c>
      <c r="E43" s="109">
        <f t="shared" si="11"/>
        <v>1.2312261613581033E-2</v>
      </c>
      <c r="F43" s="109">
        <f t="shared" si="11"/>
        <v>1.3698147426375483E-2</v>
      </c>
      <c r="G43" s="110">
        <f t="shared" si="11"/>
        <v>7.470491970070034E-3</v>
      </c>
      <c r="H43" s="109">
        <f t="shared" si="11"/>
        <v>7.9564600869303764E-3</v>
      </c>
      <c r="I43" s="109">
        <f t="shared" si="11"/>
        <v>1.1074326360838967E-2</v>
      </c>
      <c r="J43" s="109">
        <f t="shared" si="11"/>
        <v>7.1079180656760093E-3</v>
      </c>
      <c r="K43" s="109">
        <f t="shared" si="11"/>
        <v>1.2013580227716774E-2</v>
      </c>
      <c r="L43" s="111">
        <f t="shared" si="11"/>
        <v>9.5840986470324633E-3</v>
      </c>
      <c r="M43" s="109">
        <f t="shared" si="11"/>
        <v>1.0574880616263346E-2</v>
      </c>
      <c r="N43" s="109">
        <f t="shared" si="19"/>
        <v>8.7275343212440595E-3</v>
      </c>
      <c r="O43" s="264">
        <f t="shared" si="12"/>
        <v>8.4321964720241935E-3</v>
      </c>
      <c r="P43" s="264">
        <f t="shared" si="12"/>
        <v>9.949899751303606E-3</v>
      </c>
      <c r="Q43" s="266">
        <f t="shared" si="12"/>
        <v>9.4832644306041547E-3</v>
      </c>
      <c r="R43" s="264">
        <f t="shared" si="12"/>
        <v>5.8871748425273762E-3</v>
      </c>
      <c r="S43" s="264">
        <f t="shared" si="12"/>
        <v>1.3114693690955061E-2</v>
      </c>
      <c r="T43" s="264">
        <f t="shared" si="12"/>
        <v>1.4113349879931823E-2</v>
      </c>
      <c r="U43" s="264">
        <f t="shared" si="12"/>
        <v>6.8509338050171354E-3</v>
      </c>
      <c r="V43" s="266">
        <f t="shared" si="12"/>
        <v>1.013363227886787E-2</v>
      </c>
      <c r="W43" s="264">
        <f t="shared" si="12"/>
        <v>1.1789847314645911E-2</v>
      </c>
      <c r="X43" s="264">
        <f t="shared" si="12"/>
        <v>3.3322241703783308E-3</v>
      </c>
      <c r="Y43" s="264">
        <f t="shared" si="12"/>
        <v>5.2874008278289237E-3</v>
      </c>
      <c r="Z43" s="264">
        <f t="shared" si="12"/>
        <v>3.6678126598541534E-3</v>
      </c>
      <c r="AA43" s="266">
        <f t="shared" si="12"/>
        <v>6.2140451906066959E-3</v>
      </c>
      <c r="AB43" s="264">
        <f t="shared" si="12"/>
        <v>2.9663559436074491E-3</v>
      </c>
      <c r="AC43" s="264">
        <f t="shared" si="13"/>
        <v>6.8617937072571796E-3</v>
      </c>
      <c r="AD43" s="264">
        <f t="shared" si="13"/>
        <v>7.2970354901839571E-3</v>
      </c>
      <c r="AE43" s="264">
        <f t="shared" ref="AE43:AJ43" si="33">AE15/AE$32</f>
        <v>5.06478369656891E-3</v>
      </c>
      <c r="AF43" s="266">
        <f t="shared" si="33"/>
        <v>5.6328672874355352E-3</v>
      </c>
      <c r="AG43" s="264">
        <f t="shared" si="33"/>
        <v>5.6961750026881357E-3</v>
      </c>
      <c r="AH43" s="264">
        <f t="shared" si="33"/>
        <v>8.0311292045342677E-3</v>
      </c>
      <c r="AI43" s="264">
        <f t="shared" si="33"/>
        <v>6.7394035414509107E-3</v>
      </c>
      <c r="AJ43" s="264">
        <f t="shared" si="33"/>
        <v>4.8721644537953754E-3</v>
      </c>
      <c r="AK43" s="266">
        <f t="shared" si="21"/>
        <v>6.3073553415124049E-3</v>
      </c>
      <c r="AL43" s="264">
        <f t="shared" si="15"/>
        <v>5.1498076871544082E-3</v>
      </c>
      <c r="AM43" s="264">
        <f t="shared" si="16"/>
        <v>5.5641990490619504E-3</v>
      </c>
      <c r="AN43" s="264">
        <f t="shared" si="16"/>
        <v>3.8907938716302398E-3</v>
      </c>
      <c r="AO43" s="264">
        <f t="shared" si="16"/>
        <v>5.9229370038405447E-3</v>
      </c>
      <c r="AP43" s="266">
        <f t="shared" si="16"/>
        <v>5.1056105913088075E-3</v>
      </c>
      <c r="AQ43" s="264">
        <f t="shared" si="16"/>
        <v>1.1030094930396656E-2</v>
      </c>
      <c r="AR43" s="264">
        <f t="shared" si="16"/>
        <v>4.5431037346259726E-3</v>
      </c>
      <c r="AS43" s="264">
        <f t="shared" si="16"/>
        <v>5.0691876199585048E-3</v>
      </c>
      <c r="AT43" s="264">
        <f t="shared" si="16"/>
        <v>6.1760762908070355E-3</v>
      </c>
      <c r="AU43" s="266">
        <f t="shared" si="16"/>
        <v>6.6851124897475767E-3</v>
      </c>
      <c r="AV43" s="264">
        <f t="shared" si="16"/>
        <v>8.7545802559078848E-3</v>
      </c>
      <c r="AW43" s="264">
        <f t="shared" si="17"/>
        <v>5.2321691150478316E-3</v>
      </c>
      <c r="AX43" s="264">
        <f t="shared" si="17"/>
        <v>4.784854682952604E-3</v>
      </c>
      <c r="AY43" s="264">
        <f t="shared" ref="AY43" si="34">AY15/AY$32</f>
        <v>5.1900501425349811E-3</v>
      </c>
    </row>
    <row r="44" spans="2:51" ht="14.1" customHeight="1" x14ac:dyDescent="0.2">
      <c r="B44" s="95" t="s">
        <v>20</v>
      </c>
      <c r="C44" s="109">
        <f t="shared" si="11"/>
        <v>0</v>
      </c>
      <c r="D44" s="109">
        <f t="shared" si="11"/>
        <v>0</v>
      </c>
      <c r="E44" s="109">
        <f t="shared" si="11"/>
        <v>0</v>
      </c>
      <c r="F44" s="109">
        <f t="shared" si="11"/>
        <v>0</v>
      </c>
      <c r="G44" s="110">
        <f t="shared" si="11"/>
        <v>0</v>
      </c>
      <c r="H44" s="109">
        <f t="shared" si="11"/>
        <v>0</v>
      </c>
      <c r="I44" s="109">
        <f t="shared" si="11"/>
        <v>0</v>
      </c>
      <c r="J44" s="109">
        <f t="shared" si="11"/>
        <v>0</v>
      </c>
      <c r="K44" s="109">
        <f t="shared" si="11"/>
        <v>0</v>
      </c>
      <c r="L44" s="111">
        <f t="shared" si="11"/>
        <v>0</v>
      </c>
      <c r="M44" s="109">
        <f t="shared" si="11"/>
        <v>0</v>
      </c>
      <c r="N44" s="109">
        <f t="shared" si="19"/>
        <v>0</v>
      </c>
      <c r="O44" s="264">
        <f t="shared" si="12"/>
        <v>0</v>
      </c>
      <c r="P44" s="264">
        <f t="shared" si="12"/>
        <v>0</v>
      </c>
      <c r="Q44" s="266">
        <f t="shared" si="12"/>
        <v>0</v>
      </c>
      <c r="R44" s="264">
        <f t="shared" si="12"/>
        <v>0</v>
      </c>
      <c r="S44" s="264">
        <f t="shared" si="12"/>
        <v>0</v>
      </c>
      <c r="T44" s="264">
        <f t="shared" si="12"/>
        <v>0</v>
      </c>
      <c r="U44" s="264">
        <f t="shared" si="12"/>
        <v>0</v>
      </c>
      <c r="V44" s="266">
        <f t="shared" si="12"/>
        <v>0</v>
      </c>
      <c r="W44" s="264">
        <f t="shared" si="12"/>
        <v>0</v>
      </c>
      <c r="X44" s="264">
        <f t="shared" si="12"/>
        <v>0</v>
      </c>
      <c r="Y44" s="264">
        <f t="shared" si="12"/>
        <v>0</v>
      </c>
      <c r="Z44" s="264">
        <f t="shared" si="12"/>
        <v>0</v>
      </c>
      <c r="AA44" s="266">
        <f t="shared" si="12"/>
        <v>0</v>
      </c>
      <c r="AB44" s="264">
        <f t="shared" si="12"/>
        <v>0</v>
      </c>
      <c r="AC44" s="264">
        <f t="shared" si="13"/>
        <v>0</v>
      </c>
      <c r="AD44" s="264">
        <f t="shared" si="13"/>
        <v>0</v>
      </c>
      <c r="AE44" s="264">
        <f t="shared" ref="AE44:AJ44" si="35">AE16/AE$32</f>
        <v>0</v>
      </c>
      <c r="AF44" s="266">
        <f t="shared" si="35"/>
        <v>0</v>
      </c>
      <c r="AG44" s="264">
        <f t="shared" si="35"/>
        <v>7.2246543810228735E-4</v>
      </c>
      <c r="AH44" s="264">
        <f t="shared" si="35"/>
        <v>0</v>
      </c>
      <c r="AI44" s="264">
        <f t="shared" si="35"/>
        <v>0</v>
      </c>
      <c r="AJ44" s="264">
        <f t="shared" si="35"/>
        <v>0</v>
      </c>
      <c r="AK44" s="266">
        <f t="shared" si="21"/>
        <v>1.6917256493323109E-4</v>
      </c>
      <c r="AL44" s="264">
        <f t="shared" si="15"/>
        <v>0</v>
      </c>
      <c r="AM44" s="264">
        <f t="shared" si="16"/>
        <v>0</v>
      </c>
      <c r="AN44" s="264">
        <f t="shared" si="16"/>
        <v>0</v>
      </c>
      <c r="AO44" s="264">
        <f t="shared" si="16"/>
        <v>0</v>
      </c>
      <c r="AP44" s="266">
        <f t="shared" si="16"/>
        <v>0</v>
      </c>
      <c r="AQ44" s="264">
        <f t="shared" si="16"/>
        <v>0</v>
      </c>
      <c r="AR44" s="264">
        <f t="shared" si="16"/>
        <v>0</v>
      </c>
      <c r="AS44" s="264">
        <f t="shared" si="16"/>
        <v>0</v>
      </c>
      <c r="AT44" s="264">
        <f t="shared" si="16"/>
        <v>0</v>
      </c>
      <c r="AU44" s="266">
        <f t="shared" si="16"/>
        <v>0</v>
      </c>
      <c r="AV44" s="264">
        <f t="shared" si="16"/>
        <v>0</v>
      </c>
      <c r="AW44" s="264">
        <f t="shared" si="17"/>
        <v>0</v>
      </c>
      <c r="AX44" s="264">
        <f t="shared" si="17"/>
        <v>0</v>
      </c>
      <c r="AY44" s="264">
        <f t="shared" ref="AY44" si="36">AY16/AY$32</f>
        <v>0</v>
      </c>
    </row>
    <row r="45" spans="2:51" ht="14.1" customHeight="1" x14ac:dyDescent="0.2">
      <c r="B45" s="95" t="s">
        <v>21</v>
      </c>
      <c r="C45" s="109">
        <f t="shared" si="11"/>
        <v>7.8831569450969197E-2</v>
      </c>
      <c r="D45" s="109">
        <f t="shared" si="11"/>
        <v>9.2737583448940064E-2</v>
      </c>
      <c r="E45" s="109">
        <f t="shared" si="11"/>
        <v>8.4475893627649165E-2</v>
      </c>
      <c r="F45" s="109">
        <f t="shared" si="11"/>
        <v>7.3780699557435353E-2</v>
      </c>
      <c r="G45" s="110">
        <f t="shared" si="11"/>
        <v>7.7571410406256758E-2</v>
      </c>
      <c r="H45" s="109">
        <f t="shared" si="11"/>
        <v>6.2447773869528524E-2</v>
      </c>
      <c r="I45" s="109">
        <f t="shared" si="11"/>
        <v>5.8772102381008204E-2</v>
      </c>
      <c r="J45" s="109">
        <f t="shared" si="11"/>
        <v>7.1101075012885775E-2</v>
      </c>
      <c r="K45" s="109">
        <f t="shared" si="11"/>
        <v>7.5064452655218036E-2</v>
      </c>
      <c r="L45" s="111">
        <f t="shared" si="11"/>
        <v>6.7297884980937347E-2</v>
      </c>
      <c r="M45" s="109">
        <f t="shared" si="11"/>
        <v>5.1470626920050326E-2</v>
      </c>
      <c r="N45" s="109">
        <f t="shared" si="19"/>
        <v>5.9401562486072132E-2</v>
      </c>
      <c r="O45" s="264">
        <f t="shared" si="12"/>
        <v>6.6227775229536101E-2</v>
      </c>
      <c r="P45" s="264">
        <f t="shared" si="12"/>
        <v>7.2321262721839114E-2</v>
      </c>
      <c r="Q45" s="266">
        <f t="shared" si="12"/>
        <v>6.3125386127528063E-2</v>
      </c>
      <c r="R45" s="264">
        <f t="shared" si="12"/>
        <v>5.688719709792904E-2</v>
      </c>
      <c r="S45" s="264">
        <f t="shared" si="12"/>
        <v>5.7455932018489177E-2</v>
      </c>
      <c r="T45" s="264">
        <f t="shared" si="12"/>
        <v>5.3785497217885773E-2</v>
      </c>
      <c r="U45" s="264">
        <f t="shared" si="12"/>
        <v>5.3520878713950726E-2</v>
      </c>
      <c r="V45" s="266">
        <f t="shared" si="12"/>
        <v>5.5383929840053213E-2</v>
      </c>
      <c r="W45" s="264">
        <f t="shared" si="12"/>
        <v>5.0267027231196908E-2</v>
      </c>
      <c r="X45" s="264">
        <f t="shared" si="12"/>
        <v>6.9492701455092898E-2</v>
      </c>
      <c r="Y45" s="264">
        <f t="shared" si="12"/>
        <v>5.9913287042405887E-2</v>
      </c>
      <c r="Z45" s="264">
        <f t="shared" si="12"/>
        <v>0.11392015130774628</v>
      </c>
      <c r="AA45" s="266">
        <f t="shared" si="12"/>
        <v>7.457359481834383E-2</v>
      </c>
      <c r="AB45" s="264">
        <f t="shared" si="12"/>
        <v>7.580761739570066E-2</v>
      </c>
      <c r="AC45" s="264">
        <f t="shared" si="13"/>
        <v>5.6405410569211861E-2</v>
      </c>
      <c r="AD45" s="264">
        <f t="shared" si="13"/>
        <v>9.8530776140784537E-2</v>
      </c>
      <c r="AE45" s="264">
        <f t="shared" ref="AE45:AJ45" si="37">AE17/AE$32</f>
        <v>6.6284478714240133E-2</v>
      </c>
      <c r="AF45" s="266">
        <f t="shared" si="37"/>
        <v>7.449667370592819E-2</v>
      </c>
      <c r="AG45" s="264">
        <f t="shared" si="37"/>
        <v>7.854055951965104E-2</v>
      </c>
      <c r="AH45" s="264">
        <f t="shared" si="37"/>
        <v>7.1784627010966426E-2</v>
      </c>
      <c r="AI45" s="264">
        <f t="shared" si="37"/>
        <v>6.0648426897506547E-2</v>
      </c>
      <c r="AJ45" s="264">
        <f t="shared" si="37"/>
        <v>5.4910611943910864E-2</v>
      </c>
      <c r="AK45" s="266">
        <f t="shared" si="21"/>
        <v>6.59727195495695E-2</v>
      </c>
      <c r="AL45" s="264">
        <f t="shared" si="15"/>
        <v>5.9208013853132416E-2</v>
      </c>
      <c r="AM45" s="264">
        <f t="shared" si="16"/>
        <v>5.9556480393951783E-2</v>
      </c>
      <c r="AN45" s="264">
        <f t="shared" si="16"/>
        <v>7.0009356181748819E-2</v>
      </c>
      <c r="AO45" s="264">
        <f t="shared" si="16"/>
        <v>6.9698556511783777E-2</v>
      </c>
      <c r="AP45" s="266">
        <f t="shared" si="16"/>
        <v>6.4796128463137703E-2</v>
      </c>
      <c r="AQ45" s="264">
        <f t="shared" si="16"/>
        <v>5.9744150400875974E-2</v>
      </c>
      <c r="AR45" s="264">
        <f t="shared" si="16"/>
        <v>6.0072255242389135E-2</v>
      </c>
      <c r="AS45" s="264">
        <f t="shared" si="16"/>
        <v>5.2698285945753043E-2</v>
      </c>
      <c r="AT45" s="264">
        <f t="shared" si="16"/>
        <v>5.6081418622077946E-2</v>
      </c>
      <c r="AU45" s="266">
        <f t="shared" si="16"/>
        <v>5.7128913220083274E-2</v>
      </c>
      <c r="AV45" s="264">
        <f t="shared" si="16"/>
        <v>6.6231588138681477E-2</v>
      </c>
      <c r="AW45" s="264">
        <f t="shared" si="17"/>
        <v>6.1757842466417197E-2</v>
      </c>
      <c r="AX45" s="264">
        <f t="shared" si="17"/>
        <v>6.8116497787248487E-2</v>
      </c>
      <c r="AY45" s="264">
        <f t="shared" ref="AY45" si="38">AY17/AY$32</f>
        <v>5.7660045530634821E-2</v>
      </c>
    </row>
    <row r="46" spans="2:51" ht="14.1" customHeight="1" x14ac:dyDescent="0.2">
      <c r="B46" s="95" t="s">
        <v>22</v>
      </c>
      <c r="C46" s="109">
        <f t="shared" si="11"/>
        <v>0.41064577257306734</v>
      </c>
      <c r="D46" s="109">
        <f t="shared" si="11"/>
        <v>0.42728592714742125</v>
      </c>
      <c r="E46" s="109">
        <f t="shared" si="11"/>
        <v>0.4658254757636513</v>
      </c>
      <c r="F46" s="109">
        <f t="shared" si="11"/>
        <v>0.53549054991008582</v>
      </c>
      <c r="G46" s="110">
        <f t="shared" si="11"/>
        <v>0.50691001600213459</v>
      </c>
      <c r="H46" s="109">
        <f t="shared" si="11"/>
        <v>0.51115808126904827</v>
      </c>
      <c r="I46" s="109">
        <f t="shared" si="11"/>
        <v>0.49690071650151918</v>
      </c>
      <c r="J46" s="109">
        <f t="shared" si="11"/>
        <v>0.49214232219116577</v>
      </c>
      <c r="K46" s="109">
        <f t="shared" si="11"/>
        <v>0.48647120807138378</v>
      </c>
      <c r="L46" s="111">
        <f t="shared" si="11"/>
        <v>0.49589205183185692</v>
      </c>
      <c r="M46" s="109">
        <f t="shared" si="11"/>
        <v>0.47052397837893989</v>
      </c>
      <c r="N46" s="109">
        <f t="shared" si="19"/>
        <v>0.50116231514700271</v>
      </c>
      <c r="O46" s="264">
        <f t="shared" si="12"/>
        <v>0.49349874445109576</v>
      </c>
      <c r="P46" s="264">
        <f t="shared" si="12"/>
        <v>0.47659273912544708</v>
      </c>
      <c r="Q46" s="266">
        <f t="shared" si="12"/>
        <v>0.48959333111986547</v>
      </c>
      <c r="R46" s="264">
        <f t="shared" si="12"/>
        <v>0.47619352629198036</v>
      </c>
      <c r="S46" s="264">
        <f t="shared" si="12"/>
        <v>0.47173703203388689</v>
      </c>
      <c r="T46" s="264">
        <f t="shared" si="12"/>
        <v>0.45029014793954886</v>
      </c>
      <c r="U46" s="264">
        <f t="shared" si="12"/>
        <v>0.46418645590183061</v>
      </c>
      <c r="V46" s="266">
        <f t="shared" si="12"/>
        <v>0.46526272031173282</v>
      </c>
      <c r="W46" s="264">
        <f t="shared" si="12"/>
        <v>0.45853459551890097</v>
      </c>
      <c r="X46" s="264">
        <f t="shared" si="12"/>
        <v>0.6047545531962587</v>
      </c>
      <c r="Y46" s="264">
        <f t="shared" si="12"/>
        <v>0.54206661932046629</v>
      </c>
      <c r="Z46" s="264">
        <f t="shared" si="12"/>
        <v>0.54771228939247318</v>
      </c>
      <c r="AA46" s="266">
        <f t="shared" si="12"/>
        <v>0.53273562727710577</v>
      </c>
      <c r="AB46" s="264">
        <f t="shared" si="12"/>
        <v>0.56913612096077215</v>
      </c>
      <c r="AC46" s="264">
        <f t="shared" si="13"/>
        <v>0.5536340984214958</v>
      </c>
      <c r="AD46" s="264">
        <f t="shared" si="13"/>
        <v>0.51429042837395156</v>
      </c>
      <c r="AE46" s="264">
        <f t="shared" ref="AE46:AJ46" si="39">AE18/AE$32</f>
        <v>0.53532107117808858</v>
      </c>
      <c r="AF46" s="266">
        <f t="shared" si="39"/>
        <v>0.54130525592631784</v>
      </c>
      <c r="AG46" s="264">
        <f t="shared" si="39"/>
        <v>0.45157134198674576</v>
      </c>
      <c r="AH46" s="264">
        <f t="shared" si="39"/>
        <v>0.54791400022550873</v>
      </c>
      <c r="AI46" s="264">
        <f t="shared" si="39"/>
        <v>0.57135545248050845</v>
      </c>
      <c r="AJ46" s="264">
        <f t="shared" si="39"/>
        <v>0.55079979625500131</v>
      </c>
      <c r="AK46" s="266">
        <f t="shared" si="21"/>
        <v>0.53224512276315827</v>
      </c>
      <c r="AL46" s="264">
        <f t="shared" si="15"/>
        <v>0.54419436396947629</v>
      </c>
      <c r="AM46" s="264">
        <f t="shared" ref="AM46:AX59" si="40">AM18/AM$32</f>
        <v>0.56393070325720407</v>
      </c>
      <c r="AN46" s="264">
        <f t="shared" si="40"/>
        <v>0.53894750982901141</v>
      </c>
      <c r="AO46" s="264">
        <f t="shared" si="40"/>
        <v>0.53429945684907298</v>
      </c>
      <c r="AP46" s="266">
        <f t="shared" si="40"/>
        <v>0.54508475452647087</v>
      </c>
      <c r="AQ46" s="264">
        <f t="shared" si="40"/>
        <v>0.52487620260371104</v>
      </c>
      <c r="AR46" s="264">
        <f t="shared" si="16"/>
        <v>0.53475077423684458</v>
      </c>
      <c r="AS46" s="264">
        <f t="shared" si="16"/>
        <v>0.54413042951778046</v>
      </c>
      <c r="AT46" s="264">
        <f t="shared" si="16"/>
        <v>0.54246629504074007</v>
      </c>
      <c r="AU46" s="266">
        <f t="shared" si="16"/>
        <v>0.53659124147406223</v>
      </c>
      <c r="AV46" s="264">
        <f t="shared" si="16"/>
        <v>0.51572553505769148</v>
      </c>
      <c r="AW46" s="264">
        <f t="shared" si="17"/>
        <v>0.52686961582283154</v>
      </c>
      <c r="AX46" s="264">
        <f t="shared" si="17"/>
        <v>0.53135857556101129</v>
      </c>
      <c r="AY46" s="264">
        <f t="shared" ref="AY46" si="41">AY18/AY$32</f>
        <v>0.55411715879797074</v>
      </c>
    </row>
    <row r="47" spans="2:51" ht="14.1" customHeight="1" x14ac:dyDescent="0.2">
      <c r="B47" s="95" t="s">
        <v>23</v>
      </c>
      <c r="C47" s="54" t="s">
        <v>24</v>
      </c>
      <c r="D47" s="109">
        <f t="shared" si="11"/>
        <v>9.5426194819976343E-2</v>
      </c>
      <c r="E47" s="109">
        <f t="shared" si="11"/>
        <v>0.10625031107336957</v>
      </c>
      <c r="F47" s="109">
        <f t="shared" si="11"/>
        <v>8.5253756332731814E-2</v>
      </c>
      <c r="G47" s="110">
        <f t="shared" si="11"/>
        <v>7.0394193076992184E-2</v>
      </c>
      <c r="H47" s="109">
        <f t="shared" si="11"/>
        <v>7.2502471567338425E-2</v>
      </c>
      <c r="I47" s="109">
        <f t="shared" si="11"/>
        <v>8.0688522884700714E-2</v>
      </c>
      <c r="J47" s="109">
        <f t="shared" si="11"/>
        <v>5.9693685045009839E-2</v>
      </c>
      <c r="K47" s="109">
        <f t="shared" si="11"/>
        <v>5.4515157251788057E-2</v>
      </c>
      <c r="L47" s="111">
        <f t="shared" si="11"/>
        <v>6.617692125393114E-2</v>
      </c>
      <c r="M47" s="109">
        <f t="shared" si="11"/>
        <v>5.1945360107848094E-2</v>
      </c>
      <c r="N47" s="109">
        <f t="shared" si="19"/>
        <v>5.5633482145747239E-2</v>
      </c>
      <c r="O47" s="264">
        <f t="shared" si="12"/>
        <v>7.3281005838496768E-2</v>
      </c>
      <c r="P47" s="264">
        <f t="shared" si="12"/>
        <v>5.8987094256020306E-2</v>
      </c>
      <c r="Q47" s="266">
        <f t="shared" si="12"/>
        <v>6.0603637543747764E-2</v>
      </c>
      <c r="R47" s="264">
        <f t="shared" si="12"/>
        <v>6.2027338902834586E-2</v>
      </c>
      <c r="S47" s="264">
        <f t="shared" si="12"/>
        <v>6.6832013522717601E-2</v>
      </c>
      <c r="T47" s="264">
        <f t="shared" si="12"/>
        <v>6.366729836439404E-2</v>
      </c>
      <c r="U47" s="264">
        <f t="shared" si="12"/>
        <v>5.6924595831540629E-2</v>
      </c>
      <c r="V47" s="266">
        <f t="shared" si="12"/>
        <v>6.2425835502762241E-2</v>
      </c>
      <c r="W47" s="264">
        <f t="shared" si="12"/>
        <v>6.3287172265564601E-2</v>
      </c>
      <c r="X47" s="264">
        <f t="shared" si="12"/>
        <v>6.7255227083016955E-2</v>
      </c>
      <c r="Y47" s="264">
        <f t="shared" si="12"/>
        <v>5.7532858670140914E-2</v>
      </c>
      <c r="Z47" s="264">
        <f t="shared" si="12"/>
        <v>6.557223428470868E-2</v>
      </c>
      <c r="AA47" s="266">
        <f t="shared" si="12"/>
        <v>6.3180443246468057E-2</v>
      </c>
      <c r="AB47" s="264">
        <f t="shared" si="12"/>
        <v>8.1318011230339507E-2</v>
      </c>
      <c r="AC47" s="264">
        <f t="shared" si="13"/>
        <v>5.6033563794244519E-2</v>
      </c>
      <c r="AD47" s="264">
        <f t="shared" si="13"/>
        <v>6.3023283235147637E-2</v>
      </c>
      <c r="AE47" s="264">
        <f t="shared" ref="AE47:AJ47" si="42">AE19/AE$32</f>
        <v>5.7822258477108673E-2</v>
      </c>
      <c r="AF47" s="266">
        <f t="shared" si="42"/>
        <v>6.378052935951399E-2</v>
      </c>
      <c r="AG47" s="264">
        <f t="shared" si="42"/>
        <v>6.9627240456824377E-2</v>
      </c>
      <c r="AH47" s="264">
        <f t="shared" si="42"/>
        <v>5.8625768631502491E-2</v>
      </c>
      <c r="AI47" s="264">
        <f t="shared" si="42"/>
        <v>4.8538322247695803E-2</v>
      </c>
      <c r="AJ47" s="264">
        <f t="shared" si="42"/>
        <v>5.4816727060634923E-2</v>
      </c>
      <c r="AK47" s="266">
        <f t="shared" si="21"/>
        <v>5.7554319211829318E-2</v>
      </c>
      <c r="AL47" s="264">
        <f t="shared" si="15"/>
        <v>5.4443184416112386E-2</v>
      </c>
      <c r="AM47" s="264">
        <f t="shared" si="40"/>
        <v>6.0598034074131613E-2</v>
      </c>
      <c r="AN47" s="264">
        <f t="shared" si="40"/>
        <v>6.0417656588164954E-2</v>
      </c>
      <c r="AO47" s="264">
        <f t="shared" si="40"/>
        <v>6.018869583039186E-2</v>
      </c>
      <c r="AP47" s="266">
        <f t="shared" si="40"/>
        <v>5.8957834068815808E-2</v>
      </c>
      <c r="AQ47" s="264">
        <f t="shared" si="40"/>
        <v>5.8943734482171828E-2</v>
      </c>
      <c r="AR47" s="264">
        <f t="shared" si="16"/>
        <v>6.0095972643076707E-2</v>
      </c>
      <c r="AS47" s="264">
        <f t="shared" si="16"/>
        <v>6.5813644458480411E-2</v>
      </c>
      <c r="AT47" s="264">
        <f t="shared" si="16"/>
        <v>5.5162037833665876E-2</v>
      </c>
      <c r="AU47" s="266">
        <f t="shared" si="16"/>
        <v>6.0062156251030396E-2</v>
      </c>
      <c r="AV47" s="264">
        <f t="shared" si="16"/>
        <v>4.6132514540744331E-2</v>
      </c>
      <c r="AW47" s="264">
        <f t="shared" si="17"/>
        <v>5.5288452025613506E-2</v>
      </c>
      <c r="AX47" s="264">
        <f t="shared" si="17"/>
        <v>5.100329477355741E-2</v>
      </c>
      <c r="AY47" s="264">
        <f t="shared" ref="AY47" si="43">AY19/AY$32</f>
        <v>5.2294181448857502E-2</v>
      </c>
    </row>
    <row r="48" spans="2:51" ht="14.1" customHeight="1" x14ac:dyDescent="0.2">
      <c r="B48" s="95" t="s">
        <v>25</v>
      </c>
      <c r="C48" s="54" t="s">
        <v>24</v>
      </c>
      <c r="D48" s="109">
        <f t="shared" si="11"/>
        <v>2.761370362846593E-3</v>
      </c>
      <c r="E48" s="109">
        <f t="shared" si="11"/>
        <v>4.0199929456221943E-3</v>
      </c>
      <c r="F48" s="109">
        <f t="shared" si="11"/>
        <v>2.8944456053183504E-3</v>
      </c>
      <c r="G48" s="110">
        <f t="shared" si="11"/>
        <v>1.4640094440417223E-3</v>
      </c>
      <c r="H48" s="109">
        <f t="shared" si="11"/>
        <v>2.6450366717135866E-4</v>
      </c>
      <c r="I48" s="109">
        <f t="shared" si="11"/>
        <v>3.4991560323266399E-3</v>
      </c>
      <c r="J48" s="109">
        <f t="shared" si="11"/>
        <v>1.2567350851107465E-3</v>
      </c>
      <c r="K48" s="109">
        <f t="shared" si="11"/>
        <v>3.6069123477613526E-3</v>
      </c>
      <c r="L48" s="111">
        <f t="shared" si="11"/>
        <v>2.2225932131922912E-3</v>
      </c>
      <c r="M48" s="109">
        <f t="shared" si="11"/>
        <v>2.6248638683428896E-3</v>
      </c>
      <c r="N48" s="109">
        <f t="shared" si="19"/>
        <v>9.0646069437078276E-4</v>
      </c>
      <c r="O48" s="264">
        <f t="shared" si="12"/>
        <v>2.7540445778168219E-3</v>
      </c>
      <c r="P48" s="264">
        <f t="shared" si="12"/>
        <v>1.5036330021859056E-3</v>
      </c>
      <c r="Q48" s="266">
        <f t="shared" si="12"/>
        <v>1.952011917448044E-3</v>
      </c>
      <c r="R48" s="264">
        <f t="shared" si="12"/>
        <v>1.3900596519923261E-3</v>
      </c>
      <c r="S48" s="264">
        <f t="shared" si="12"/>
        <v>1.7057005179935982E-3</v>
      </c>
      <c r="T48" s="264">
        <f t="shared" si="12"/>
        <v>1.4111449724325379E-3</v>
      </c>
      <c r="U48" s="264">
        <f t="shared" si="12"/>
        <v>2.3600656118094661E-3</v>
      </c>
      <c r="V48" s="266">
        <f t="shared" si="12"/>
        <v>1.7143537903571309E-3</v>
      </c>
      <c r="W48" s="264">
        <f t="shared" si="12"/>
        <v>0</v>
      </c>
      <c r="X48" s="264">
        <f t="shared" si="12"/>
        <v>3.5081373582634095E-3</v>
      </c>
      <c r="Y48" s="264">
        <f t="shared" si="12"/>
        <v>3.5385097410594945E-4</v>
      </c>
      <c r="Z48" s="264">
        <f t="shared" si="12"/>
        <v>5.4694818636767195E-5</v>
      </c>
      <c r="AA48" s="266">
        <f t="shared" si="12"/>
        <v>7.538548948697345E-4</v>
      </c>
      <c r="AB48" s="264">
        <f t="shared" si="12"/>
        <v>3.8073614484049442E-3</v>
      </c>
      <c r="AC48" s="264">
        <f t="shared" si="13"/>
        <v>1.4723855600333043E-3</v>
      </c>
      <c r="AD48" s="264">
        <f t="shared" si="13"/>
        <v>6.1621873241857856E-4</v>
      </c>
      <c r="AE48" s="264">
        <f t="shared" ref="AE48:AJ48" si="44">AE20/AE$32</f>
        <v>1.8651094642373634E-4</v>
      </c>
      <c r="AF48" s="266">
        <f t="shared" si="44"/>
        <v>1.3761231134777022E-3</v>
      </c>
      <c r="AG48" s="264">
        <f t="shared" si="44"/>
        <v>1.5306976317485477E-3</v>
      </c>
      <c r="AH48" s="264">
        <f t="shared" si="44"/>
        <v>8.09300033125153E-4</v>
      </c>
      <c r="AI48" s="264">
        <f t="shared" si="44"/>
        <v>1.9169525660230615E-3</v>
      </c>
      <c r="AJ48" s="264">
        <f t="shared" si="44"/>
        <v>7.2386019377629167E-4</v>
      </c>
      <c r="AK48" s="266">
        <f t="shared" si="21"/>
        <v>1.2448735483746145E-3</v>
      </c>
      <c r="AL48" s="264">
        <f t="shared" si="15"/>
        <v>1.1085544244885575E-3</v>
      </c>
      <c r="AM48" s="264">
        <f t="shared" si="40"/>
        <v>3.7812723314391283E-4</v>
      </c>
      <c r="AN48" s="264">
        <f t="shared" si="40"/>
        <v>1.6452667044428253E-3</v>
      </c>
      <c r="AO48" s="264">
        <f t="shared" si="40"/>
        <v>1.2919747861531463E-3</v>
      </c>
      <c r="AP48" s="266">
        <f t="shared" si="40"/>
        <v>1.1216845963262945E-3</v>
      </c>
      <c r="AQ48" s="264">
        <f t="shared" si="40"/>
        <v>2.1699464292309748E-3</v>
      </c>
      <c r="AR48" s="264">
        <f t="shared" si="16"/>
        <v>5.688324729039453E-4</v>
      </c>
      <c r="AS48" s="264">
        <f t="shared" si="16"/>
        <v>5.1597207013690397E-5</v>
      </c>
      <c r="AT48" s="264">
        <f t="shared" si="16"/>
        <v>6.3050889004715273E-4</v>
      </c>
      <c r="AU48" s="266">
        <f t="shared" si="16"/>
        <v>8.4853520442095768E-4</v>
      </c>
      <c r="AV48" s="264">
        <f t="shared" si="16"/>
        <v>2.5678225794214821E-3</v>
      </c>
      <c r="AW48" s="264">
        <f t="shared" si="17"/>
        <v>1.2931326731253062E-3</v>
      </c>
      <c r="AX48" s="264">
        <f t="shared" si="17"/>
        <v>1.2982893393297386E-3</v>
      </c>
      <c r="AY48" s="264">
        <f t="shared" ref="AY48" si="45">AY20/AY$32</f>
        <v>2.7846466935378981E-3</v>
      </c>
    </row>
    <row r="49" spans="2:51" ht="14.1" customHeight="1" x14ac:dyDescent="0.2">
      <c r="B49" s="95" t="s">
        <v>26</v>
      </c>
      <c r="C49" s="54" t="s">
        <v>24</v>
      </c>
      <c r="D49" s="109">
        <f t="shared" si="11"/>
        <v>7.2978379610042351E-3</v>
      </c>
      <c r="E49" s="109">
        <f t="shared" si="11"/>
        <v>4.2496962126308876E-3</v>
      </c>
      <c r="F49" s="109">
        <f t="shared" si="11"/>
        <v>2.970355232355087E-3</v>
      </c>
      <c r="G49" s="110">
        <f t="shared" si="11"/>
        <v>2.6264297521472421E-3</v>
      </c>
      <c r="H49" s="109">
        <f t="shared" si="11"/>
        <v>4.1514028479809652E-3</v>
      </c>
      <c r="I49" s="109">
        <f t="shared" si="11"/>
        <v>1.7919315390011081E-3</v>
      </c>
      <c r="J49" s="109">
        <f t="shared" si="11"/>
        <v>5.6770276773069573E-3</v>
      </c>
      <c r="K49" s="109">
        <f t="shared" si="11"/>
        <v>7.4970390352467938E-3</v>
      </c>
      <c r="L49" s="111">
        <f t="shared" si="11"/>
        <v>4.8938607915222435E-3</v>
      </c>
      <c r="M49" s="109">
        <f t="shared" si="11"/>
        <v>1.7479519811107174E-3</v>
      </c>
      <c r="N49" s="109">
        <f t="shared" si="19"/>
        <v>1.4107266504550409E-3</v>
      </c>
      <c r="O49" s="264">
        <f t="shared" si="12"/>
        <v>1.0402980665324304E-3</v>
      </c>
      <c r="P49" s="264">
        <f t="shared" si="12"/>
        <v>2.2795418744709934E-3</v>
      </c>
      <c r="Q49" s="266">
        <f t="shared" si="12"/>
        <v>1.6350640662092216E-3</v>
      </c>
      <c r="R49" s="264">
        <f t="shared" si="12"/>
        <v>3.5629363551464392E-3</v>
      </c>
      <c r="S49" s="264">
        <f t="shared" si="12"/>
        <v>3.5218544911668113E-3</v>
      </c>
      <c r="T49" s="264">
        <f t="shared" si="12"/>
        <v>2.9175957888118069E-3</v>
      </c>
      <c r="U49" s="264">
        <f t="shared" si="12"/>
        <v>2.6350953115757583E-3</v>
      </c>
      <c r="V49" s="266">
        <f t="shared" si="12"/>
        <v>3.1537467464165555E-3</v>
      </c>
      <c r="W49" s="264">
        <f t="shared" si="12"/>
        <v>4.7839344897542364E-3</v>
      </c>
      <c r="X49" s="264">
        <f t="shared" si="12"/>
        <v>0</v>
      </c>
      <c r="Y49" s="264">
        <f t="shared" si="12"/>
        <v>2.0463970190516259E-3</v>
      </c>
      <c r="Z49" s="264">
        <f t="shared" si="12"/>
        <v>5.8185441962165679E-4</v>
      </c>
      <c r="AA49" s="266">
        <f t="shared" si="12"/>
        <v>1.9866002953424083E-3</v>
      </c>
      <c r="AB49" s="264">
        <f t="shared" si="12"/>
        <v>6.5971468546000469E-3</v>
      </c>
      <c r="AC49" s="264">
        <f t="shared" si="13"/>
        <v>2.2024183637916655E-3</v>
      </c>
      <c r="AD49" s="264">
        <f t="shared" si="13"/>
        <v>1.5591074413411512E-3</v>
      </c>
      <c r="AE49" s="264">
        <f t="shared" ref="AE49:AJ49" si="46">AE21/AE$32</f>
        <v>2.6704939039822692E-3</v>
      </c>
      <c r="AF49" s="266">
        <f t="shared" si="46"/>
        <v>3.1028240972546099E-3</v>
      </c>
      <c r="AG49" s="264">
        <f t="shared" si="46"/>
        <v>4.5556116195077214E-3</v>
      </c>
      <c r="AH49" s="264">
        <f t="shared" si="46"/>
        <v>8.2316813380017416E-4</v>
      </c>
      <c r="AI49" s="264">
        <f t="shared" si="46"/>
        <v>5.9189684677127697E-3</v>
      </c>
      <c r="AJ49" s="264">
        <f t="shared" si="46"/>
        <v>5.0446449078833198E-3</v>
      </c>
      <c r="AK49" s="266">
        <f t="shared" si="21"/>
        <v>4.1503294429408744E-3</v>
      </c>
      <c r="AL49" s="264">
        <f t="shared" si="15"/>
        <v>1.8452214972579724E-3</v>
      </c>
      <c r="AM49" s="264">
        <f t="shared" si="40"/>
        <v>7.7628476414077509E-4</v>
      </c>
      <c r="AN49" s="264">
        <f t="shared" si="40"/>
        <v>3.7768529795604777E-3</v>
      </c>
      <c r="AO49" s="264">
        <f t="shared" si="40"/>
        <v>1.8437593488041669E-3</v>
      </c>
      <c r="AP49" s="266">
        <f t="shared" si="40"/>
        <v>2.1038100453214859E-3</v>
      </c>
      <c r="AQ49" s="264">
        <f t="shared" si="40"/>
        <v>9.8148485612034901E-4</v>
      </c>
      <c r="AR49" s="264">
        <f t="shared" si="16"/>
        <v>1.2206159502251954E-3</v>
      </c>
      <c r="AS49" s="264">
        <f t="shared" si="16"/>
        <v>1.9817216327041361E-3</v>
      </c>
      <c r="AT49" s="264">
        <f t="shared" si="16"/>
        <v>3.3338810939929791E-3</v>
      </c>
      <c r="AU49" s="266">
        <f t="shared" si="16"/>
        <v>1.8737128289229687E-3</v>
      </c>
      <c r="AV49" s="264">
        <f t="shared" si="16"/>
        <v>5.2053321836324808E-3</v>
      </c>
      <c r="AW49" s="264">
        <f t="shared" si="17"/>
        <v>1.9410860477918639E-3</v>
      </c>
      <c r="AX49" s="264">
        <f t="shared" si="17"/>
        <v>4.7637704378004284E-3</v>
      </c>
      <c r="AY49" s="264">
        <f t="shared" ref="AY49" si="47">AY21/AY$32</f>
        <v>2.1436606253019933E-3</v>
      </c>
    </row>
    <row r="50" spans="2:51" ht="14.1" customHeight="1" x14ac:dyDescent="0.2">
      <c r="B50" s="95" t="s">
        <v>27</v>
      </c>
      <c r="C50" s="54" t="s">
        <v>24</v>
      </c>
      <c r="D50" s="109">
        <f t="shared" si="11"/>
        <v>1.7184451958862288E-3</v>
      </c>
      <c r="E50" s="109">
        <f t="shared" si="11"/>
        <v>2.6404444116182148E-3</v>
      </c>
      <c r="F50" s="109">
        <f t="shared" si="11"/>
        <v>1.628846053465077E-3</v>
      </c>
      <c r="G50" s="110">
        <f t="shared" si="11"/>
        <v>2.0024262036658527E-3</v>
      </c>
      <c r="H50" s="109">
        <f t="shared" si="11"/>
        <v>3.20666217129044E-3</v>
      </c>
      <c r="I50" s="109">
        <f t="shared" si="11"/>
        <v>2.5500272991990309E-3</v>
      </c>
      <c r="J50" s="109">
        <f t="shared" si="11"/>
        <v>1.7939454902844109E-3</v>
      </c>
      <c r="K50" s="109">
        <f t="shared" si="11"/>
        <v>3.0399984923394452E-3</v>
      </c>
      <c r="L50" s="111">
        <f t="shared" si="11"/>
        <v>2.6216478757923778E-3</v>
      </c>
      <c r="M50" s="109">
        <f t="shared" si="11"/>
        <v>5.6181892938406992E-3</v>
      </c>
      <c r="N50" s="109">
        <f t="shared" si="19"/>
        <v>3.340049270847769E-3</v>
      </c>
      <c r="O50" s="264">
        <f t="shared" si="12"/>
        <v>4.7607848929868074E-3</v>
      </c>
      <c r="P50" s="264">
        <f t="shared" si="12"/>
        <v>2.8187147390904815E-3</v>
      </c>
      <c r="Q50" s="266">
        <f t="shared" si="12"/>
        <v>4.1371782172707049E-3</v>
      </c>
      <c r="R50" s="264">
        <f t="shared" si="12"/>
        <v>5.0463340342880164E-3</v>
      </c>
      <c r="S50" s="264">
        <f t="shared" si="12"/>
        <v>5.6598343608246582E-3</v>
      </c>
      <c r="T50" s="264">
        <f t="shared" si="12"/>
        <v>7.0074432122313093E-3</v>
      </c>
      <c r="U50" s="264">
        <f t="shared" si="12"/>
        <v>2.2337317116289642E-3</v>
      </c>
      <c r="V50" s="266">
        <f t="shared" si="12"/>
        <v>5.0286784161250363E-3</v>
      </c>
      <c r="W50" s="264">
        <f t="shared" si="12"/>
        <v>5.2827515403042237E-3</v>
      </c>
      <c r="X50" s="264">
        <f t="shared" si="12"/>
        <v>4.0740233837214665E-3</v>
      </c>
      <c r="Y50" s="264">
        <f t="shared" si="12"/>
        <v>2.7783323536386289E-3</v>
      </c>
      <c r="Z50" s="264">
        <f t="shared" si="12"/>
        <v>1.4846361570764089E-3</v>
      </c>
      <c r="AA50" s="266">
        <f t="shared" si="12"/>
        <v>3.3204967400622385E-3</v>
      </c>
      <c r="AB50" s="264">
        <f t="shared" si="12"/>
        <v>2.9009700347346653E-4</v>
      </c>
      <c r="AC50" s="264">
        <f t="shared" si="13"/>
        <v>1.0941237420003485E-4</v>
      </c>
      <c r="AD50" s="264">
        <f t="shared" si="13"/>
        <v>6.0485063664814261E-4</v>
      </c>
      <c r="AE50" s="264">
        <f t="shared" ref="AE50:AJ50" si="48">AE22/AE$32</f>
        <v>7.5116857540848841E-4</v>
      </c>
      <c r="AF50" s="266">
        <f t="shared" si="48"/>
        <v>4.6232060560672477E-4</v>
      </c>
      <c r="AG50" s="264">
        <f t="shared" si="48"/>
        <v>3.4823238369662037E-3</v>
      </c>
      <c r="AH50" s="264">
        <f t="shared" si="48"/>
        <v>5.2466178030598286E-4</v>
      </c>
      <c r="AI50" s="264">
        <f t="shared" si="48"/>
        <v>1.1170023282099608E-4</v>
      </c>
      <c r="AJ50" s="264">
        <f t="shared" si="48"/>
        <v>6.9394809000242717E-4</v>
      </c>
      <c r="AK50" s="266">
        <f t="shared" si="21"/>
        <v>1.1543398605620794E-3</v>
      </c>
      <c r="AL50" s="264">
        <f t="shared" si="15"/>
        <v>1.0947085357634351E-3</v>
      </c>
      <c r="AM50" s="264">
        <f t="shared" si="40"/>
        <v>8.81215606351814E-4</v>
      </c>
      <c r="AN50" s="264">
        <f t="shared" si="40"/>
        <v>1.7846935324358909E-3</v>
      </c>
      <c r="AO50" s="264">
        <f t="shared" si="40"/>
        <v>1.421968424756047E-3</v>
      </c>
      <c r="AP50" s="266">
        <f t="shared" si="40"/>
        <v>1.3093657543686904E-3</v>
      </c>
      <c r="AQ50" s="264">
        <f t="shared" si="40"/>
        <v>1.3103536646217105E-3</v>
      </c>
      <c r="AR50" s="264">
        <f t="shared" si="16"/>
        <v>8.0761120695016595E-4</v>
      </c>
      <c r="AS50" s="264">
        <f t="shared" si="16"/>
        <v>1.0110967839046401E-4</v>
      </c>
      <c r="AT50" s="264">
        <f t="shared" si="16"/>
        <v>2.0068891337138699E-4</v>
      </c>
      <c r="AU50" s="266">
        <f t="shared" si="16"/>
        <v>6.0294066825369278E-4</v>
      </c>
      <c r="AV50" s="264">
        <f t="shared" si="16"/>
        <v>2.8761888744335931E-4</v>
      </c>
      <c r="AW50" s="264">
        <f t="shared" si="17"/>
        <v>8.5060427916042896E-4</v>
      </c>
      <c r="AX50" s="264">
        <f t="shared" si="17"/>
        <v>2.3870974023737952E-3</v>
      </c>
      <c r="AY50" s="264">
        <f t="shared" ref="AY50" si="49">AY22/AY$32</f>
        <v>3.7745756328495448E-4</v>
      </c>
    </row>
    <row r="51" spans="2:51" ht="14.1" customHeight="1" x14ac:dyDescent="0.2">
      <c r="B51" s="95" t="s">
        <v>28</v>
      </c>
      <c r="C51" s="96" t="s">
        <v>24</v>
      </c>
      <c r="D51" s="96" t="s">
        <v>24</v>
      </c>
      <c r="E51" s="96" t="s">
        <v>24</v>
      </c>
      <c r="F51" s="96" t="s">
        <v>24</v>
      </c>
      <c r="G51" s="98" t="s">
        <v>24</v>
      </c>
      <c r="H51" s="109">
        <f t="shared" si="11"/>
        <v>1.4796785865303582E-3</v>
      </c>
      <c r="I51" s="109">
        <f t="shared" si="11"/>
        <v>6.0323192272328393E-4</v>
      </c>
      <c r="J51" s="109">
        <f t="shared" si="11"/>
        <v>2.0540617277941178E-3</v>
      </c>
      <c r="K51" s="109">
        <f t="shared" si="11"/>
        <v>4.3668215949295387E-4</v>
      </c>
      <c r="L51" s="111">
        <f t="shared" si="11"/>
        <v>1.1389256860023641E-3</v>
      </c>
      <c r="M51" s="109">
        <f t="shared" si="11"/>
        <v>1.0542661433710512E-3</v>
      </c>
      <c r="N51" s="109">
        <f t="shared" si="19"/>
        <v>7.7295986500093875E-4</v>
      </c>
      <c r="O51" s="264">
        <f t="shared" si="12"/>
        <v>1.4105489430843744E-3</v>
      </c>
      <c r="P51" s="264">
        <f t="shared" si="12"/>
        <v>6.0667048145451169E-4</v>
      </c>
      <c r="Q51" s="266">
        <f t="shared" si="12"/>
        <v>9.6593204655223946E-4</v>
      </c>
      <c r="R51" s="264">
        <f t="shared" si="12"/>
        <v>1.8474018927196112E-3</v>
      </c>
      <c r="S51" s="264">
        <f t="shared" si="12"/>
        <v>8.6450538397943755E-4</v>
      </c>
      <c r="T51" s="264">
        <f t="shared" si="12"/>
        <v>7.684406247735852E-4</v>
      </c>
      <c r="U51" s="264">
        <f t="shared" si="12"/>
        <v>2.1422088588201747E-3</v>
      </c>
      <c r="V51" s="266">
        <f t="shared" si="12"/>
        <v>1.3851570370414874E-3</v>
      </c>
      <c r="W51" s="264">
        <f t="shared" si="12"/>
        <v>2.4401543618836172E-3</v>
      </c>
      <c r="X51" s="264">
        <f t="shared" si="12"/>
        <v>5.6144028911934984E-4</v>
      </c>
      <c r="Y51" s="264">
        <f t="shared" si="12"/>
        <v>7.6053411641191569E-4</v>
      </c>
      <c r="Z51" s="264">
        <f t="shared" si="12"/>
        <v>1.1130067423670304E-3</v>
      </c>
      <c r="AA51" s="266">
        <f t="shared" si="12"/>
        <v>1.2773943978053376E-3</v>
      </c>
      <c r="AB51" s="264">
        <f t="shared" si="12"/>
        <v>4.6038419524446007E-4</v>
      </c>
      <c r="AC51" s="264">
        <f t="shared" si="13"/>
        <v>1.1879206102440407E-3</v>
      </c>
      <c r="AD51" s="264">
        <f t="shared" si="13"/>
        <v>2.72134661148488E-4</v>
      </c>
      <c r="AE51" s="264">
        <f t="shared" ref="AE51:AJ51" si="50">AE23/AE$32</f>
        <v>1.1711882662635297E-4</v>
      </c>
      <c r="AF51" s="266">
        <f t="shared" si="50"/>
        <v>4.8472579349618687E-4</v>
      </c>
      <c r="AG51" s="264">
        <f t="shared" si="50"/>
        <v>5.3556688213258683E-4</v>
      </c>
      <c r="AH51" s="264">
        <f t="shared" si="50"/>
        <v>4.5146692742446717E-4</v>
      </c>
      <c r="AI51" s="264">
        <f t="shared" si="50"/>
        <v>3.339606651589389E-4</v>
      </c>
      <c r="AJ51" s="264">
        <f t="shared" si="50"/>
        <v>9.1894853376168443E-4</v>
      </c>
      <c r="AK51" s="266">
        <f t="shared" si="21"/>
        <v>5.6470806239292256E-4</v>
      </c>
      <c r="AL51" s="264">
        <f t="shared" si="15"/>
        <v>1.0618982367300003E-3</v>
      </c>
      <c r="AM51" s="264">
        <f t="shared" si="40"/>
        <v>6.25506007649456E-4</v>
      </c>
      <c r="AN51" s="264">
        <f t="shared" si="40"/>
        <v>5.7935868053376842E-4</v>
      </c>
      <c r="AO51" s="264">
        <f t="shared" si="40"/>
        <v>2.9315589263581815E-4</v>
      </c>
      <c r="AP51" s="266">
        <f t="shared" si="40"/>
        <v>6.3597200896329674E-4</v>
      </c>
      <c r="AQ51" s="264">
        <f t="shared" si="40"/>
        <v>1.2534892447087292E-3</v>
      </c>
      <c r="AR51" s="264">
        <f t="shared" si="16"/>
        <v>6.9784837339027393E-4</v>
      </c>
      <c r="AS51" s="264">
        <f t="shared" si="16"/>
        <v>6.5294321058933082E-4</v>
      </c>
      <c r="AT51" s="264">
        <f t="shared" si="16"/>
        <v>9.3823268668573063E-4</v>
      </c>
      <c r="AU51" s="266">
        <f t="shared" si="16"/>
        <v>8.8296758295553955E-4</v>
      </c>
      <c r="AV51" s="264">
        <f t="shared" si="16"/>
        <v>7.1260555250534144E-4</v>
      </c>
      <c r="AW51" s="264">
        <f t="shared" si="17"/>
        <v>4.0527651346001207E-4</v>
      </c>
      <c r="AX51" s="264">
        <f t="shared" si="17"/>
        <v>1.0418277584044763E-3</v>
      </c>
      <c r="AY51" s="264">
        <f t="shared" ref="AY51" si="51">AY23/AY$32</f>
        <v>9.5146977521749234E-4</v>
      </c>
    </row>
    <row r="52" spans="2:51" ht="14.1" customHeight="1" x14ac:dyDescent="0.2">
      <c r="B52" s="95" t="s">
        <v>29</v>
      </c>
      <c r="C52" s="96" t="s">
        <v>24</v>
      </c>
      <c r="D52" s="96" t="s">
        <v>24</v>
      </c>
      <c r="E52" s="96" t="s">
        <v>24</v>
      </c>
      <c r="F52" s="96" t="s">
        <v>24</v>
      </c>
      <c r="G52" s="98" t="s">
        <v>24</v>
      </c>
      <c r="H52" s="109">
        <f t="shared" ref="H52:M59" si="52">H24/H$32</f>
        <v>3.6235816287376712E-4</v>
      </c>
      <c r="I52" s="109">
        <f t="shared" si="52"/>
        <v>2.9151973716523057E-3</v>
      </c>
      <c r="J52" s="109">
        <f t="shared" si="52"/>
        <v>0</v>
      </c>
      <c r="K52" s="109">
        <f t="shared" si="52"/>
        <v>1.5099913025547432E-4</v>
      </c>
      <c r="L52" s="111">
        <f t="shared" si="52"/>
        <v>8.282827901833935E-4</v>
      </c>
      <c r="M52" s="109">
        <f t="shared" si="52"/>
        <v>1.0323917558643402E-4</v>
      </c>
      <c r="N52" s="109">
        <f t="shared" ref="N52:AB59" si="53">N24/N$32</f>
        <v>1.8633937341367533E-4</v>
      </c>
      <c r="O52" s="264">
        <f t="shared" si="53"/>
        <v>3.6782140885803358E-4</v>
      </c>
      <c r="P52" s="264">
        <f t="shared" si="53"/>
        <v>5.6412796943525374E-4</v>
      </c>
      <c r="Q52" s="266">
        <f t="shared" si="53"/>
        <v>3.133043867058147E-4</v>
      </c>
      <c r="R52" s="264">
        <f t="shared" si="53"/>
        <v>0</v>
      </c>
      <c r="S52" s="264">
        <f t="shared" si="53"/>
        <v>3.3557259411439501E-4</v>
      </c>
      <c r="T52" s="264">
        <f t="shared" si="53"/>
        <v>6.2457369624746789E-4</v>
      </c>
      <c r="U52" s="264">
        <f t="shared" si="53"/>
        <v>1.2720480194413184E-3</v>
      </c>
      <c r="V52" s="266">
        <f t="shared" si="53"/>
        <v>5.6313877361355985E-4</v>
      </c>
      <c r="W52" s="264">
        <f t="shared" si="53"/>
        <v>5.8253284582324529E-5</v>
      </c>
      <c r="X52" s="264">
        <f t="shared" si="53"/>
        <v>0</v>
      </c>
      <c r="Y52" s="264">
        <f t="shared" si="53"/>
        <v>2.9384794856040505E-4</v>
      </c>
      <c r="Z52" s="264">
        <f t="shared" si="53"/>
        <v>0</v>
      </c>
      <c r="AA52" s="266">
        <f t="shared" si="53"/>
        <v>9.1949788919138794E-5</v>
      </c>
      <c r="AB52" s="264">
        <f t="shared" si="53"/>
        <v>0</v>
      </c>
      <c r="AC52" s="264">
        <f t="shared" si="13"/>
        <v>2.1497391677799388E-4</v>
      </c>
      <c r="AD52" s="264">
        <f t="shared" si="13"/>
        <v>0</v>
      </c>
      <c r="AE52" s="264">
        <f t="shared" ref="AE52:AJ52" si="54">AE24/AE$32</f>
        <v>0</v>
      </c>
      <c r="AF52" s="266">
        <f t="shared" si="54"/>
        <v>5.0890180878048991E-5</v>
      </c>
      <c r="AG52" s="264">
        <f t="shared" si="54"/>
        <v>0</v>
      </c>
      <c r="AH52" s="264">
        <f t="shared" si="54"/>
        <v>5.4819094657386632E-4</v>
      </c>
      <c r="AI52" s="264">
        <f t="shared" si="54"/>
        <v>0</v>
      </c>
      <c r="AJ52" s="264">
        <f t="shared" si="54"/>
        <v>0</v>
      </c>
      <c r="AK52" s="266">
        <f t="shared" ref="AK52:AL59" si="55">AK24/AK$32</f>
        <v>1.3092352922174636E-4</v>
      </c>
      <c r="AL52" s="264">
        <f t="shared" si="55"/>
        <v>0</v>
      </c>
      <c r="AM52" s="264">
        <f t="shared" si="40"/>
        <v>0</v>
      </c>
      <c r="AN52" s="264">
        <f t="shared" si="40"/>
        <v>0</v>
      </c>
      <c r="AO52" s="264">
        <f t="shared" si="40"/>
        <v>7.9939881008529376E-4</v>
      </c>
      <c r="AP52" s="266">
        <f t="shared" si="40"/>
        <v>1.9922466178270957E-4</v>
      </c>
      <c r="AQ52" s="264">
        <f t="shared" si="40"/>
        <v>1.0425212547218875E-3</v>
      </c>
      <c r="AR52" s="264">
        <f t="shared" si="40"/>
        <v>0</v>
      </c>
      <c r="AS52" s="264">
        <f t="shared" si="40"/>
        <v>0</v>
      </c>
      <c r="AT52" s="264">
        <f t="shared" si="40"/>
        <v>0</v>
      </c>
      <c r="AU52" s="266">
        <f t="shared" si="40"/>
        <v>2.5832588129106357E-4</v>
      </c>
      <c r="AV52" s="264">
        <f t="shared" si="40"/>
        <v>0</v>
      </c>
      <c r="AW52" s="264">
        <f t="shared" si="40"/>
        <v>0</v>
      </c>
      <c r="AX52" s="264">
        <f t="shared" si="40"/>
        <v>0</v>
      </c>
      <c r="AY52" s="264">
        <f t="shared" ref="AY52" si="56">AY24/AY$32</f>
        <v>0</v>
      </c>
    </row>
    <row r="53" spans="2:51" ht="14.1" customHeight="1" x14ac:dyDescent="0.2">
      <c r="B53" s="95" t="s">
        <v>30</v>
      </c>
      <c r="C53" s="96" t="s">
        <v>24</v>
      </c>
      <c r="D53" s="96" t="s">
        <v>24</v>
      </c>
      <c r="E53" s="96" t="s">
        <v>24</v>
      </c>
      <c r="F53" s="96" t="s">
        <v>24</v>
      </c>
      <c r="G53" s="98" t="s">
        <v>24</v>
      </c>
      <c r="H53" s="109">
        <f t="shared" si="52"/>
        <v>0</v>
      </c>
      <c r="I53" s="109">
        <f t="shared" si="52"/>
        <v>0</v>
      </c>
      <c r="J53" s="109">
        <f t="shared" si="52"/>
        <v>0</v>
      </c>
      <c r="K53" s="109">
        <f t="shared" si="52"/>
        <v>0</v>
      </c>
      <c r="L53" s="111">
        <f t="shared" si="52"/>
        <v>0</v>
      </c>
      <c r="M53" s="109">
        <f t="shared" si="52"/>
        <v>0</v>
      </c>
      <c r="N53" s="109">
        <f t="shared" ref="N53:N59" si="57">N25/N$32</f>
        <v>0</v>
      </c>
      <c r="O53" s="264">
        <f t="shared" si="53"/>
        <v>0</v>
      </c>
      <c r="P53" s="264">
        <f t="shared" si="53"/>
        <v>0</v>
      </c>
      <c r="Q53" s="266">
        <f t="shared" si="53"/>
        <v>0</v>
      </c>
      <c r="R53" s="264">
        <f t="shared" si="53"/>
        <v>0</v>
      </c>
      <c r="S53" s="264">
        <f t="shared" si="53"/>
        <v>0</v>
      </c>
      <c r="T53" s="264">
        <f t="shared" si="53"/>
        <v>0</v>
      </c>
      <c r="U53" s="264">
        <f t="shared" si="53"/>
        <v>0</v>
      </c>
      <c r="V53" s="266">
        <f t="shared" si="53"/>
        <v>0</v>
      </c>
      <c r="W53" s="264">
        <f t="shared" si="53"/>
        <v>0</v>
      </c>
      <c r="X53" s="264">
        <f t="shared" si="53"/>
        <v>0</v>
      </c>
      <c r="Y53" s="264">
        <f t="shared" si="53"/>
        <v>0</v>
      </c>
      <c r="Z53" s="264">
        <f t="shared" si="53"/>
        <v>0</v>
      </c>
      <c r="AA53" s="266">
        <f t="shared" si="53"/>
        <v>0</v>
      </c>
      <c r="AB53" s="264">
        <f t="shared" si="53"/>
        <v>0</v>
      </c>
      <c r="AC53" s="264">
        <f t="shared" si="13"/>
        <v>0</v>
      </c>
      <c r="AD53" s="264">
        <f t="shared" si="13"/>
        <v>0</v>
      </c>
      <c r="AE53" s="264">
        <f t="shared" ref="AE53:AJ53" si="58">AE25/AE$32</f>
        <v>0</v>
      </c>
      <c r="AF53" s="266">
        <f t="shared" si="58"/>
        <v>0</v>
      </c>
      <c r="AG53" s="264">
        <f t="shared" si="58"/>
        <v>0</v>
      </c>
      <c r="AH53" s="264">
        <f t="shared" si="58"/>
        <v>0</v>
      </c>
      <c r="AI53" s="264">
        <f t="shared" si="58"/>
        <v>0</v>
      </c>
      <c r="AJ53" s="264">
        <f t="shared" si="58"/>
        <v>0</v>
      </c>
      <c r="AK53" s="266">
        <f t="shared" ref="AK53:AK59" si="59">AK25/AK$32</f>
        <v>0</v>
      </c>
      <c r="AL53" s="264">
        <f t="shared" si="55"/>
        <v>0</v>
      </c>
      <c r="AM53" s="264">
        <f t="shared" si="40"/>
        <v>0</v>
      </c>
      <c r="AN53" s="264">
        <f t="shared" si="40"/>
        <v>0</v>
      </c>
      <c r="AO53" s="264">
        <f t="shared" si="40"/>
        <v>0</v>
      </c>
      <c r="AP53" s="266">
        <f t="shared" si="40"/>
        <v>0</v>
      </c>
      <c r="AQ53" s="264">
        <f t="shared" si="40"/>
        <v>0</v>
      </c>
      <c r="AR53" s="264">
        <f t="shared" si="40"/>
        <v>0</v>
      </c>
      <c r="AS53" s="264">
        <f t="shared" si="40"/>
        <v>0</v>
      </c>
      <c r="AT53" s="264">
        <f t="shared" si="40"/>
        <v>0</v>
      </c>
      <c r="AU53" s="266">
        <f t="shared" si="40"/>
        <v>0</v>
      </c>
      <c r="AV53" s="264">
        <f t="shared" si="40"/>
        <v>0</v>
      </c>
      <c r="AW53" s="264">
        <f t="shared" si="40"/>
        <v>0</v>
      </c>
      <c r="AX53" s="264">
        <f t="shared" si="40"/>
        <v>0</v>
      </c>
      <c r="AY53" s="264">
        <f t="shared" ref="AY53" si="60">AY25/AY$32</f>
        <v>0</v>
      </c>
    </row>
    <row r="54" spans="2:51" ht="14.1" customHeight="1" x14ac:dyDescent="0.2">
      <c r="B54" s="95" t="s">
        <v>31</v>
      </c>
      <c r="C54" s="96" t="s">
        <v>24</v>
      </c>
      <c r="D54" s="96" t="s">
        <v>24</v>
      </c>
      <c r="E54" s="96" t="s">
        <v>24</v>
      </c>
      <c r="F54" s="96" t="s">
        <v>24</v>
      </c>
      <c r="G54" s="98" t="s">
        <v>24</v>
      </c>
      <c r="H54" s="109">
        <f t="shared" si="52"/>
        <v>3.712540261194406E-4</v>
      </c>
      <c r="I54" s="109">
        <f t="shared" si="52"/>
        <v>1.8000326628843208E-3</v>
      </c>
      <c r="J54" s="109">
        <f t="shared" si="52"/>
        <v>4.8403839743987736E-5</v>
      </c>
      <c r="K54" s="109">
        <f t="shared" si="52"/>
        <v>1.9132058331147151E-3</v>
      </c>
      <c r="L54" s="111">
        <f t="shared" si="52"/>
        <v>1.0490347899381851E-3</v>
      </c>
      <c r="M54" s="109">
        <f t="shared" si="52"/>
        <v>1.8979932642544596E-3</v>
      </c>
      <c r="N54" s="109">
        <f t="shared" si="57"/>
        <v>7.3789978647934997E-5</v>
      </c>
      <c r="O54" s="264">
        <f t="shared" si="53"/>
        <v>5.4177129574201771E-4</v>
      </c>
      <c r="P54" s="264">
        <f t="shared" si="53"/>
        <v>5.5385597295775485E-4</v>
      </c>
      <c r="Q54" s="266">
        <f t="shared" si="53"/>
        <v>7.541300320669011E-4</v>
      </c>
      <c r="R54" s="264">
        <f t="shared" si="53"/>
        <v>2.7858919292727511E-4</v>
      </c>
      <c r="S54" s="264">
        <f t="shared" si="53"/>
        <v>9.8539004272014111E-5</v>
      </c>
      <c r="T54" s="264">
        <f t="shared" si="53"/>
        <v>4.1443744377338268E-3</v>
      </c>
      <c r="U54" s="264">
        <f t="shared" si="53"/>
        <v>1.3757240318216027E-4</v>
      </c>
      <c r="V54" s="266">
        <f t="shared" si="53"/>
        <v>1.2198816807077503E-3</v>
      </c>
      <c r="W54" s="264">
        <f t="shared" si="53"/>
        <v>1.3963312314383189E-4</v>
      </c>
      <c r="X54" s="264">
        <f t="shared" si="53"/>
        <v>0</v>
      </c>
      <c r="Y54" s="264">
        <f t="shared" si="53"/>
        <v>1.986551196112307E-3</v>
      </c>
      <c r="Z54" s="264">
        <f t="shared" si="53"/>
        <v>1.7011455966500517E-3</v>
      </c>
      <c r="AA54" s="266">
        <f t="shared" si="53"/>
        <v>1.0411885705878877E-3</v>
      </c>
      <c r="AB54" s="264">
        <f t="shared" si="53"/>
        <v>0</v>
      </c>
      <c r="AC54" s="264">
        <f t="shared" si="13"/>
        <v>0</v>
      </c>
      <c r="AD54" s="264">
        <f t="shared" si="13"/>
        <v>1.0380434315773522E-3</v>
      </c>
      <c r="AE54" s="264">
        <f t="shared" ref="AE54:AJ54" si="61">AE26/AE$32</f>
        <v>1.6254591957365098E-3</v>
      </c>
      <c r="AF54" s="266">
        <f t="shared" si="61"/>
        <v>7.3903028668963449E-4</v>
      </c>
      <c r="AG54" s="264">
        <f t="shared" si="61"/>
        <v>2.9318201442016321E-4</v>
      </c>
      <c r="AH54" s="264">
        <f t="shared" si="61"/>
        <v>0</v>
      </c>
      <c r="AI54" s="264">
        <f t="shared" si="61"/>
        <v>8.0889777192669991E-4</v>
      </c>
      <c r="AJ54" s="264">
        <f t="shared" si="61"/>
        <v>2.9069482264802485E-3</v>
      </c>
      <c r="AK54" s="266">
        <f t="shared" si="59"/>
        <v>1.0525604371663746E-3</v>
      </c>
      <c r="AL54" s="264">
        <f t="shared" si="55"/>
        <v>7.036635587602246E-4</v>
      </c>
      <c r="AM54" s="264">
        <f t="shared" si="40"/>
        <v>1.0841012229272761E-3</v>
      </c>
      <c r="AN54" s="264">
        <f t="shared" si="40"/>
        <v>4.9002606800685933E-4</v>
      </c>
      <c r="AO54" s="264">
        <f t="shared" si="40"/>
        <v>3.4211427318276902E-4</v>
      </c>
      <c r="AP54" s="266">
        <f t="shared" si="40"/>
        <v>6.4816010102439604E-4</v>
      </c>
      <c r="AQ54" s="264">
        <f t="shared" si="40"/>
        <v>7.4151931113627229E-5</v>
      </c>
      <c r="AR54" s="264">
        <f t="shared" si="40"/>
        <v>1.3691169313408795E-3</v>
      </c>
      <c r="AS54" s="264">
        <f t="shared" si="40"/>
        <v>9.6131169325226978E-4</v>
      </c>
      <c r="AT54" s="264">
        <f t="shared" si="40"/>
        <v>1.5188658592112532E-3</v>
      </c>
      <c r="AU54" s="266">
        <f t="shared" si="40"/>
        <v>9.8074412620389822E-4</v>
      </c>
      <c r="AV54" s="264">
        <f t="shared" si="40"/>
        <v>7.7316752741553513E-4</v>
      </c>
      <c r="AW54" s="264">
        <f t="shared" si="40"/>
        <v>4.2660907517963823E-4</v>
      </c>
      <c r="AX54" s="264">
        <f t="shared" si="40"/>
        <v>0</v>
      </c>
      <c r="AY54" s="264">
        <f t="shared" ref="AY54" si="62">AY26/AY$32</f>
        <v>3.0563253417510727E-4</v>
      </c>
    </row>
    <row r="55" spans="2:51" ht="14.1" customHeight="1" x14ac:dyDescent="0.2">
      <c r="B55" s="95" t="s">
        <v>32</v>
      </c>
      <c r="C55" s="96" t="s">
        <v>24</v>
      </c>
      <c r="D55" s="96" t="s">
        <v>24</v>
      </c>
      <c r="E55" s="96" t="s">
        <v>24</v>
      </c>
      <c r="F55" s="96" t="s">
        <v>24</v>
      </c>
      <c r="G55" s="98" t="s">
        <v>24</v>
      </c>
      <c r="H55" s="109">
        <f t="shared" si="52"/>
        <v>3.3217153359344836E-3</v>
      </c>
      <c r="I55" s="109">
        <f t="shared" si="52"/>
        <v>2.143938608857216E-4</v>
      </c>
      <c r="J55" s="109">
        <f t="shared" si="52"/>
        <v>0</v>
      </c>
      <c r="K55" s="109">
        <f t="shared" si="52"/>
        <v>1.146822816336269E-3</v>
      </c>
      <c r="L55" s="111">
        <f t="shared" si="52"/>
        <v>1.0835246348048788E-3</v>
      </c>
      <c r="M55" s="109">
        <f t="shared" si="52"/>
        <v>1.7739862079977312E-3</v>
      </c>
      <c r="N55" s="109">
        <f t="shared" si="57"/>
        <v>0</v>
      </c>
      <c r="O55" s="264">
        <f t="shared" si="53"/>
        <v>1.2249376112696204E-3</v>
      </c>
      <c r="P55" s="264">
        <f t="shared" si="53"/>
        <v>0</v>
      </c>
      <c r="Q55" s="266">
        <f t="shared" si="53"/>
        <v>7.3588411858498766E-4</v>
      </c>
      <c r="R55" s="264">
        <f t="shared" si="53"/>
        <v>1.1898967407820257E-3</v>
      </c>
      <c r="S55" s="264">
        <f t="shared" si="53"/>
        <v>0</v>
      </c>
      <c r="T55" s="264">
        <f t="shared" si="53"/>
        <v>0</v>
      </c>
      <c r="U55" s="264">
        <f t="shared" si="53"/>
        <v>2.7672627092853035E-4</v>
      </c>
      <c r="V55" s="266">
        <f t="shared" si="53"/>
        <v>3.4867038141138748E-4</v>
      </c>
      <c r="W55" s="264">
        <f t="shared" si="53"/>
        <v>0</v>
      </c>
      <c r="X55" s="264">
        <f t="shared" si="53"/>
        <v>5.9695507941132651E-4</v>
      </c>
      <c r="Y55" s="264">
        <f t="shared" si="53"/>
        <v>3.5989118193746893E-4</v>
      </c>
      <c r="Z55" s="264">
        <f t="shared" si="53"/>
        <v>0</v>
      </c>
      <c r="AA55" s="266">
        <f t="shared" si="53"/>
        <v>2.0338006639512244E-4</v>
      </c>
      <c r="AB55" s="264">
        <f t="shared" si="53"/>
        <v>0</v>
      </c>
      <c r="AC55" s="264">
        <f t="shared" si="13"/>
        <v>2.2572283833973191E-5</v>
      </c>
      <c r="AD55" s="264">
        <f t="shared" si="13"/>
        <v>0</v>
      </c>
      <c r="AE55" s="264">
        <f t="shared" ref="AE55:AJ55" si="63">AE27/AE$32</f>
        <v>6.2567290432695693E-4</v>
      </c>
      <c r="AF55" s="266">
        <f t="shared" si="63"/>
        <v>1.8422375858627527E-4</v>
      </c>
      <c r="AG55" s="264">
        <f t="shared" si="63"/>
        <v>0</v>
      </c>
      <c r="AH55" s="264">
        <f t="shared" si="63"/>
        <v>8.5937718624382658E-5</v>
      </c>
      <c r="AI55" s="264">
        <f t="shared" si="63"/>
        <v>4.7781981724365679E-4</v>
      </c>
      <c r="AJ55" s="264">
        <f t="shared" si="63"/>
        <v>4.0191566071539719E-4</v>
      </c>
      <c r="AK55" s="266">
        <f t="shared" si="59"/>
        <v>2.5216747733708118E-4</v>
      </c>
      <c r="AL55" s="264">
        <f t="shared" si="55"/>
        <v>3.5202743111856878E-4</v>
      </c>
      <c r="AM55" s="264">
        <f t="shared" si="40"/>
        <v>0</v>
      </c>
      <c r="AN55" s="264">
        <f t="shared" si="40"/>
        <v>1.5694982147742987E-4</v>
      </c>
      <c r="AO55" s="264">
        <f t="shared" si="40"/>
        <v>8.1596087869450346E-4</v>
      </c>
      <c r="AP55" s="266">
        <f t="shared" si="40"/>
        <v>3.3055708661018624E-4</v>
      </c>
      <c r="AQ55" s="264">
        <f t="shared" si="40"/>
        <v>1.8522274375115929E-4</v>
      </c>
      <c r="AR55" s="264">
        <f t="shared" si="40"/>
        <v>0</v>
      </c>
      <c r="AS55" s="264">
        <f t="shared" si="40"/>
        <v>1.2615474160129511E-3</v>
      </c>
      <c r="AT55" s="264">
        <f t="shared" si="40"/>
        <v>0</v>
      </c>
      <c r="AU55" s="266">
        <f t="shared" si="40"/>
        <v>3.6821635456674265E-4</v>
      </c>
      <c r="AV55" s="264">
        <f t="shared" si="40"/>
        <v>0</v>
      </c>
      <c r="AW55" s="264">
        <f t="shared" si="40"/>
        <v>0</v>
      </c>
      <c r="AX55" s="264">
        <f t="shared" si="40"/>
        <v>1.3106800256941582E-4</v>
      </c>
      <c r="AY55" s="264">
        <f t="shared" ref="AY55" si="64">AY27/AY$32</f>
        <v>4.6410417918679286E-4</v>
      </c>
    </row>
    <row r="56" spans="2:51" ht="14.1" customHeight="1" x14ac:dyDescent="0.2">
      <c r="B56" s="95" t="s">
        <v>33</v>
      </c>
      <c r="C56" s="96" t="s">
        <v>24</v>
      </c>
      <c r="D56" s="96" t="s">
        <v>24</v>
      </c>
      <c r="E56" s="96" t="s">
        <v>24</v>
      </c>
      <c r="F56" s="96" t="s">
        <v>24</v>
      </c>
      <c r="G56" s="98" t="s">
        <v>24</v>
      </c>
      <c r="H56" s="109">
        <f t="shared" si="52"/>
        <v>0</v>
      </c>
      <c r="I56" s="109">
        <f t="shared" si="52"/>
        <v>0</v>
      </c>
      <c r="J56" s="109">
        <f t="shared" si="52"/>
        <v>0</v>
      </c>
      <c r="K56" s="109">
        <f t="shared" si="52"/>
        <v>0</v>
      </c>
      <c r="L56" s="111">
        <f t="shared" si="52"/>
        <v>0</v>
      </c>
      <c r="M56" s="109">
        <f t="shared" si="52"/>
        <v>0</v>
      </c>
      <c r="N56" s="109">
        <f t="shared" si="57"/>
        <v>0</v>
      </c>
      <c r="O56" s="264">
        <f t="shared" si="53"/>
        <v>0</v>
      </c>
      <c r="P56" s="264">
        <f t="shared" si="53"/>
        <v>0</v>
      </c>
      <c r="Q56" s="266">
        <f t="shared" si="53"/>
        <v>0</v>
      </c>
      <c r="R56" s="264">
        <f t="shared" si="53"/>
        <v>0</v>
      </c>
      <c r="S56" s="264">
        <f t="shared" si="53"/>
        <v>7.0526957162566053E-5</v>
      </c>
      <c r="T56" s="264">
        <f t="shared" si="53"/>
        <v>7.6367626402507537E-4</v>
      </c>
      <c r="U56" s="264">
        <f t="shared" si="53"/>
        <v>1.4217166246858048E-3</v>
      </c>
      <c r="V56" s="266">
        <f t="shared" si="53"/>
        <v>5.694088362846755E-4</v>
      </c>
      <c r="W56" s="264">
        <f t="shared" si="53"/>
        <v>5.6321197892582565E-3</v>
      </c>
      <c r="X56" s="264">
        <f t="shared" si="53"/>
        <v>1.2391851288927124E-4</v>
      </c>
      <c r="Y56" s="264">
        <f t="shared" si="53"/>
        <v>1.9713327745788391E-3</v>
      </c>
      <c r="Z56" s="264">
        <f t="shared" si="53"/>
        <v>9.602769308057217E-4</v>
      </c>
      <c r="AA56" s="266">
        <f t="shared" si="53"/>
        <v>2.3269808398999701E-3</v>
      </c>
      <c r="AB56" s="264">
        <f t="shared" si="53"/>
        <v>1.3619765971200262E-3</v>
      </c>
      <c r="AC56" s="264">
        <f t="shared" si="13"/>
        <v>5.911681136117579E-4</v>
      </c>
      <c r="AD56" s="264">
        <f t="shared" si="13"/>
        <v>1.2396117807022416E-3</v>
      </c>
      <c r="AE56" s="264">
        <f t="shared" ref="AE56:AJ56" si="65">AE28/AE$32</f>
        <v>1.8702716338904655E-3</v>
      </c>
      <c r="AF56" s="266">
        <f t="shared" si="65"/>
        <v>1.2924913279552723E-3</v>
      </c>
      <c r="AG56" s="264">
        <f t="shared" si="65"/>
        <v>1.6615488891083262E-4</v>
      </c>
      <c r="AH56" s="264">
        <f t="shared" si="65"/>
        <v>5.0187157429205139E-4</v>
      </c>
      <c r="AI56" s="264">
        <f t="shared" si="65"/>
        <v>0</v>
      </c>
      <c r="AJ56" s="264">
        <f t="shared" si="65"/>
        <v>0</v>
      </c>
      <c r="AK56" s="266">
        <f t="shared" si="59"/>
        <v>1.5876799292865987E-4</v>
      </c>
      <c r="AL56" s="264">
        <f t="shared" si="55"/>
        <v>0</v>
      </c>
      <c r="AM56" s="264">
        <f t="shared" ref="AM56:AQ59" si="66">AM28/AM$32</f>
        <v>0</v>
      </c>
      <c r="AN56" s="264">
        <f t="shared" si="66"/>
        <v>0</v>
      </c>
      <c r="AO56" s="264">
        <f t="shared" si="66"/>
        <v>0</v>
      </c>
      <c r="AP56" s="266">
        <f t="shared" si="66"/>
        <v>0</v>
      </c>
      <c r="AQ56" s="264">
        <f t="shared" si="66"/>
        <v>0</v>
      </c>
      <c r="AR56" s="264">
        <f t="shared" si="40"/>
        <v>2.1529976139398562E-3</v>
      </c>
      <c r="AS56" s="264">
        <f t="shared" si="40"/>
        <v>0</v>
      </c>
      <c r="AT56" s="264">
        <f t="shared" si="40"/>
        <v>3.1603352359883276E-3</v>
      </c>
      <c r="AU56" s="266">
        <f t="shared" si="40"/>
        <v>1.316290696004927E-3</v>
      </c>
      <c r="AV56" s="264">
        <f t="shared" si="40"/>
        <v>2.2465299791138444E-3</v>
      </c>
      <c r="AW56" s="264">
        <f t="shared" si="40"/>
        <v>1.0100925815030096E-3</v>
      </c>
      <c r="AX56" s="264">
        <f t="shared" si="40"/>
        <v>5.0819537314203606E-4</v>
      </c>
      <c r="AY56" s="264">
        <f t="shared" ref="AY56" si="67">AY28/AY$32</f>
        <v>0</v>
      </c>
    </row>
    <row r="57" spans="2:51" ht="14.1" customHeight="1" x14ac:dyDescent="0.2">
      <c r="B57" s="95" t="s">
        <v>34</v>
      </c>
      <c r="C57" s="96" t="s">
        <v>24</v>
      </c>
      <c r="D57" s="96" t="s">
        <v>24</v>
      </c>
      <c r="E57" s="96" t="s">
        <v>24</v>
      </c>
      <c r="F57" s="96" t="s">
        <v>24</v>
      </c>
      <c r="G57" s="98" t="s">
        <v>24</v>
      </c>
      <c r="H57" s="109">
        <f t="shared" si="52"/>
        <v>1.37055599738343E-3</v>
      </c>
      <c r="I57" s="109">
        <f t="shared" si="52"/>
        <v>1.5115902938242685E-3</v>
      </c>
      <c r="J57" s="109">
        <f t="shared" si="52"/>
        <v>0</v>
      </c>
      <c r="K57" s="109">
        <f t="shared" si="52"/>
        <v>2.3783135967156139E-4</v>
      </c>
      <c r="L57" s="111">
        <f t="shared" si="52"/>
        <v>7.2937293871700262E-4</v>
      </c>
      <c r="M57" s="109">
        <f t="shared" si="52"/>
        <v>3.6163722843503775E-3</v>
      </c>
      <c r="N57" s="109">
        <f t="shared" si="57"/>
        <v>1.3728822300724699E-3</v>
      </c>
      <c r="O57" s="264">
        <f t="shared" si="53"/>
        <v>4.8589353878207868E-4</v>
      </c>
      <c r="P57" s="264">
        <f t="shared" si="53"/>
        <v>2.1557883213512864E-3</v>
      </c>
      <c r="Q57" s="266">
        <f t="shared" si="53"/>
        <v>1.8962971169125928E-3</v>
      </c>
      <c r="R57" s="264">
        <f t="shared" si="53"/>
        <v>4.0502325710350251E-4</v>
      </c>
      <c r="S57" s="264">
        <f t="shared" si="53"/>
        <v>1.4541640652075474E-4</v>
      </c>
      <c r="T57" s="264">
        <f t="shared" si="53"/>
        <v>0</v>
      </c>
      <c r="U57" s="264">
        <f t="shared" si="53"/>
        <v>0</v>
      </c>
      <c r="V57" s="266">
        <f t="shared" si="53"/>
        <v>1.324418420518348E-4</v>
      </c>
      <c r="W57" s="264">
        <f t="shared" si="53"/>
        <v>1.7475985374697359E-4</v>
      </c>
      <c r="X57" s="264">
        <f t="shared" si="53"/>
        <v>0</v>
      </c>
      <c r="Y57" s="264">
        <f t="shared" si="53"/>
        <v>0</v>
      </c>
      <c r="Z57" s="264">
        <f t="shared" si="53"/>
        <v>0</v>
      </c>
      <c r="AA57" s="266">
        <f t="shared" si="53"/>
        <v>4.7073270777716108E-5</v>
      </c>
      <c r="AB57" s="264">
        <f t="shared" si="53"/>
        <v>0</v>
      </c>
      <c r="AC57" s="264">
        <f t="shared" si="13"/>
        <v>0</v>
      </c>
      <c r="AD57" s="264">
        <f t="shared" si="13"/>
        <v>0</v>
      </c>
      <c r="AE57" s="264">
        <f t="shared" ref="AE57:AJ57" si="68">AE29/AE$32</f>
        <v>0</v>
      </c>
      <c r="AF57" s="266">
        <f t="shared" si="68"/>
        <v>0</v>
      </c>
      <c r="AG57" s="264">
        <f t="shared" si="68"/>
        <v>0</v>
      </c>
      <c r="AH57" s="264">
        <f t="shared" si="68"/>
        <v>0</v>
      </c>
      <c r="AI57" s="264">
        <f t="shared" si="68"/>
        <v>1.9752132579047477E-4</v>
      </c>
      <c r="AJ57" s="264">
        <f t="shared" si="68"/>
        <v>1.8298734153818566E-4</v>
      </c>
      <c r="AK57" s="266">
        <f t="shared" si="59"/>
        <v>1.0023325061998195E-4</v>
      </c>
      <c r="AL57" s="264">
        <f t="shared" si="55"/>
        <v>5.1043873442118825E-4</v>
      </c>
      <c r="AM57" s="264">
        <f t="shared" si="66"/>
        <v>7.2409067136250144E-4</v>
      </c>
      <c r="AN57" s="264">
        <f t="shared" si="66"/>
        <v>1.6623150854639414E-3</v>
      </c>
      <c r="AO57" s="264">
        <f t="shared" si="66"/>
        <v>1.7260497835496005E-3</v>
      </c>
      <c r="AP57" s="266">
        <f t="shared" si="66"/>
        <v>1.1730766405054153E-3</v>
      </c>
      <c r="AQ57" s="264">
        <f t="shared" si="66"/>
        <v>1.0184832638965035E-3</v>
      </c>
      <c r="AR57" s="264">
        <f t="shared" si="40"/>
        <v>5.4210205207817178E-4</v>
      </c>
      <c r="AS57" s="264">
        <f t="shared" si="40"/>
        <v>1.184065696056828E-3</v>
      </c>
      <c r="AT57" s="264">
        <f t="shared" si="40"/>
        <v>2.4123212819388942E-4</v>
      </c>
      <c r="AU57" s="266">
        <f t="shared" si="40"/>
        <v>7.5043005274275467E-4</v>
      </c>
      <c r="AV57" s="264">
        <f t="shared" si="40"/>
        <v>8.3367793461843284E-5</v>
      </c>
      <c r="AW57" s="264">
        <f t="shared" si="40"/>
        <v>1.0613328888429969E-3</v>
      </c>
      <c r="AX57" s="264">
        <f t="shared" si="40"/>
        <v>4.0655629851362882E-5</v>
      </c>
      <c r="AY57" s="264">
        <f t="shared" ref="AY57" si="69">AY29/AY$32</f>
        <v>1.7287383451113788E-3</v>
      </c>
    </row>
    <row r="58" spans="2:51" ht="14.1" customHeight="1" x14ac:dyDescent="0.2">
      <c r="B58" s="95" t="s">
        <v>87</v>
      </c>
      <c r="C58" s="96" t="s">
        <v>24</v>
      </c>
      <c r="D58" s="96" t="s">
        <v>24</v>
      </c>
      <c r="E58" s="96" t="s">
        <v>24</v>
      </c>
      <c r="F58" s="96" t="s">
        <v>24</v>
      </c>
      <c r="G58" s="98" t="s">
        <v>24</v>
      </c>
      <c r="H58" s="109">
        <f t="shared" si="52"/>
        <v>4.6021265857617557E-4</v>
      </c>
      <c r="I58" s="109">
        <f t="shared" si="52"/>
        <v>3.2870442527439667E-4</v>
      </c>
      <c r="J58" s="109">
        <f t="shared" si="52"/>
        <v>0</v>
      </c>
      <c r="K58" s="109">
        <f t="shared" si="52"/>
        <v>0</v>
      </c>
      <c r="L58" s="111">
        <f t="shared" si="52"/>
        <v>1.7981268777917962E-4</v>
      </c>
      <c r="M58" s="109">
        <f t="shared" si="52"/>
        <v>0</v>
      </c>
      <c r="N58" s="109">
        <f t="shared" si="57"/>
        <v>5.2442045891896408E-4</v>
      </c>
      <c r="O58" s="264">
        <f t="shared" si="53"/>
        <v>0</v>
      </c>
      <c r="P58" s="264">
        <f t="shared" si="53"/>
        <v>0</v>
      </c>
      <c r="Q58" s="266">
        <f t="shared" si="53"/>
        <v>1.3251719313434296E-4</v>
      </c>
      <c r="R58" s="264">
        <f t="shared" si="53"/>
        <v>2.0251162855175126E-5</v>
      </c>
      <c r="S58" s="264">
        <f t="shared" si="53"/>
        <v>1.6732581176988183E-5</v>
      </c>
      <c r="T58" s="264">
        <f t="shared" si="53"/>
        <v>6.5408665232108182E-4</v>
      </c>
      <c r="U58" s="264">
        <f t="shared" si="53"/>
        <v>2.8800171290057031E-4</v>
      </c>
      <c r="V58" s="266">
        <f t="shared" si="53"/>
        <v>2.52727590868503E-4</v>
      </c>
      <c r="W58" s="264">
        <f t="shared" si="53"/>
        <v>1.191716569342904E-3</v>
      </c>
      <c r="X58" s="264">
        <f t="shared" si="53"/>
        <v>1.0288983933773178E-3</v>
      </c>
      <c r="Y58" s="264">
        <f t="shared" si="53"/>
        <v>3.0384845281799573E-4</v>
      </c>
      <c r="Z58" s="264">
        <f t="shared" si="53"/>
        <v>1.1342173930343688E-3</v>
      </c>
      <c r="AA58" s="266">
        <f t="shared" si="53"/>
        <v>9.1480625320387561E-4</v>
      </c>
      <c r="AB58" s="264">
        <f t="shared" si="53"/>
        <v>3.8378554825989309E-4</v>
      </c>
      <c r="AC58" s="264">
        <f t="shared" si="13"/>
        <v>1.9960670594382495E-4</v>
      </c>
      <c r="AD58" s="264">
        <f t="shared" si="13"/>
        <v>9.029123209144766E-4</v>
      </c>
      <c r="AE58" s="264">
        <f t="shared" ref="AE58:AJ58" si="70">AE30/AE$32</f>
        <v>6.6117637092012355E-5</v>
      </c>
      <c r="AF58" s="266">
        <f t="shared" si="70"/>
        <v>3.8654693344233025E-4</v>
      </c>
      <c r="AG58" s="264">
        <f t="shared" si="70"/>
        <v>5.7990625635379208E-4</v>
      </c>
      <c r="AH58" s="264">
        <f t="shared" si="70"/>
        <v>5.0144331323578375E-5</v>
      </c>
      <c r="AI58" s="264">
        <f t="shared" si="70"/>
        <v>0</v>
      </c>
      <c r="AJ58" s="264">
        <f t="shared" si="70"/>
        <v>0</v>
      </c>
      <c r="AK58" s="266">
        <f t="shared" si="59"/>
        <v>1.4776678249475941E-4</v>
      </c>
      <c r="AL58" s="264">
        <f t="shared" si="55"/>
        <v>3.8683262654909384E-4</v>
      </c>
      <c r="AM58" s="264">
        <f t="shared" si="66"/>
        <v>2.0264277135336766E-4</v>
      </c>
      <c r="AN58" s="264">
        <f t="shared" si="66"/>
        <v>3.500266916454309E-4</v>
      </c>
      <c r="AO58" s="264">
        <f t="shared" si="66"/>
        <v>3.9221695680989726E-5</v>
      </c>
      <c r="AP58" s="266">
        <f t="shared" si="66"/>
        <v>2.459318765850049E-4</v>
      </c>
      <c r="AQ58" s="264">
        <f t="shared" si="66"/>
        <v>9.5569925621706478E-4</v>
      </c>
      <c r="AR58" s="264">
        <f t="shared" si="40"/>
        <v>1.3837093721297325E-3</v>
      </c>
      <c r="AS58" s="264">
        <f t="shared" si="40"/>
        <v>0</v>
      </c>
      <c r="AT58" s="264">
        <f t="shared" si="40"/>
        <v>4.9053946164933292E-4</v>
      </c>
      <c r="AU58" s="266">
        <f t="shared" si="40"/>
        <v>7.0523441896648792E-4</v>
      </c>
      <c r="AV58" s="264">
        <f t="shared" si="40"/>
        <v>4.2461491308579404E-5</v>
      </c>
      <c r="AW58" s="264">
        <f t="shared" si="40"/>
        <v>2.1543939982703449E-4</v>
      </c>
      <c r="AX58" s="264">
        <f t="shared" si="40"/>
        <v>1.7603468595435475E-4</v>
      </c>
      <c r="AY58" s="264">
        <f t="shared" ref="AY58" si="71">AY30/AY$32</f>
        <v>1.5883959047142842E-3</v>
      </c>
    </row>
    <row r="59" spans="2:51" ht="14.1" customHeight="1" thickBot="1" x14ac:dyDescent="0.25">
      <c r="B59" s="95" t="s">
        <v>35</v>
      </c>
      <c r="C59" s="131">
        <f>C31/C$32</f>
        <v>0.22910646240894944</v>
      </c>
      <c r="D59" s="109">
        <f>D31/D$32</f>
        <v>0.14017589069711028</v>
      </c>
      <c r="E59" s="109">
        <f>E31/E$32</f>
        <v>0.12063899802798213</v>
      </c>
      <c r="F59" s="109">
        <f>F31/F$32</f>
        <v>0.10013023193931314</v>
      </c>
      <c r="G59" s="110">
        <f>G31/G$32</f>
        <v>0.15737265328044278</v>
      </c>
      <c r="H59" s="109">
        <f t="shared" si="52"/>
        <v>0.14141931718912071</v>
      </c>
      <c r="I59" s="109">
        <f t="shared" si="52"/>
        <v>0.18160320648625325</v>
      </c>
      <c r="J59" s="109">
        <f t="shared" si="52"/>
        <v>0.20879308810959415</v>
      </c>
      <c r="K59" s="109">
        <f t="shared" si="52"/>
        <v>0.18612329741821362</v>
      </c>
      <c r="L59" s="111">
        <f t="shared" si="52"/>
        <v>0.18142275669237931</v>
      </c>
      <c r="M59" s="109">
        <f t="shared" si="52"/>
        <v>0.18160185925717401</v>
      </c>
      <c r="N59" s="109">
        <f t="shared" si="57"/>
        <v>0.1889441055472964</v>
      </c>
      <c r="O59" s="264">
        <f t="shared" si="53"/>
        <v>0.18117075076382463</v>
      </c>
      <c r="P59" s="264">
        <f t="shared" si="53"/>
        <v>0.18682513731795974</v>
      </c>
      <c r="Q59" s="266">
        <f t="shared" si="53"/>
        <v>0.18620361816663242</v>
      </c>
      <c r="R59" s="264">
        <f t="shared" si="53"/>
        <v>0.1847525122089459</v>
      </c>
      <c r="S59" s="264">
        <f t="shared" si="53"/>
        <v>0.2106915629119798</v>
      </c>
      <c r="T59" s="264">
        <f t="shared" si="53"/>
        <v>0.21376700739980675</v>
      </c>
      <c r="U59" s="264">
        <f t="shared" si="53"/>
        <v>0.2391768921640828</v>
      </c>
      <c r="V59" s="266">
        <f t="shared" si="53"/>
        <v>0.21239309869693196</v>
      </c>
      <c r="W59" s="264">
        <f t="shared" si="53"/>
        <v>0.23690139361662835</v>
      </c>
      <c r="X59" s="264">
        <f t="shared" si="53"/>
        <v>0.16016033437387978</v>
      </c>
      <c r="Y59" s="264">
        <f t="shared" si="53"/>
        <v>0.20418097260768769</v>
      </c>
      <c r="Z59" s="264">
        <f t="shared" si="53"/>
        <v>0.14719087821692708</v>
      </c>
      <c r="AA59" s="266">
        <f t="shared" si="53"/>
        <v>0.18853468039669494</v>
      </c>
      <c r="AB59" s="264">
        <f t="shared" si="53"/>
        <v>0.12992266846317865</v>
      </c>
      <c r="AC59" s="264">
        <f t="shared" si="13"/>
        <v>0.16417179577424632</v>
      </c>
      <c r="AD59" s="264">
        <f t="shared" si="13"/>
        <v>0.14396322732013128</v>
      </c>
      <c r="AE59" s="264">
        <f t="shared" ref="AE59:AJ59" si="72">AE31/AE$32</f>
        <v>0.15830009671087489</v>
      </c>
      <c r="AF59" s="266">
        <f t="shared" si="72"/>
        <v>0.14985381349629848</v>
      </c>
      <c r="AG59" s="264">
        <f t="shared" si="72"/>
        <v>0.19031605798827894</v>
      </c>
      <c r="AH59" s="264">
        <f t="shared" si="72"/>
        <v>0.11503792724000003</v>
      </c>
      <c r="AI59" s="264">
        <f t="shared" si="72"/>
        <v>0.1096603831293981</v>
      </c>
      <c r="AJ59" s="264">
        <f t="shared" si="72"/>
        <v>0.11177696636768336</v>
      </c>
      <c r="AK59" s="266">
        <f t="shared" si="59"/>
        <v>0.13039356828578577</v>
      </c>
      <c r="AL59" s="264">
        <f t="shared" si="55"/>
        <v>0.10845138739923156</v>
      </c>
      <c r="AM59" s="264">
        <f t="shared" si="66"/>
        <v>0.11016087420943088</v>
      </c>
      <c r="AN59" s="264">
        <f t="shared" si="66"/>
        <v>0.12287141111710963</v>
      </c>
      <c r="AO59" s="264">
        <f t="shared" si="66"/>
        <v>0.10565854156110463</v>
      </c>
      <c r="AP59" s="266">
        <f t="shared" si="66"/>
        <v>0.11202538513664591</v>
      </c>
      <c r="AQ59" s="264">
        <f t="shared" si="66"/>
        <v>0.15535821815779449</v>
      </c>
      <c r="AR59" s="264">
        <f t="shared" si="40"/>
        <v>0.14211678700291722</v>
      </c>
      <c r="AS59" s="264">
        <f t="shared" si="40"/>
        <v>0.13194305630406175</v>
      </c>
      <c r="AT59" s="264">
        <f t="shared" si="40"/>
        <v>0.12530708004621932</v>
      </c>
      <c r="AU59" s="266">
        <f t="shared" si="40"/>
        <v>0.13867902368427756</v>
      </c>
      <c r="AV59" s="264">
        <f t="shared" si="40"/>
        <v>0.16349236397164721</v>
      </c>
      <c r="AW59" s="264">
        <f t="shared" si="40"/>
        <v>0.15531869937373155</v>
      </c>
      <c r="AX59" s="264">
        <f t="shared" si="40"/>
        <v>0.14594128056286593</v>
      </c>
      <c r="AY59" s="264">
        <f t="shared" ref="AY59" si="73">AY31/AY$32</f>
        <v>0.17927000208807967</v>
      </c>
    </row>
    <row r="60" spans="2:51" ht="14.1" customHeight="1" thickBot="1" x14ac:dyDescent="0.25">
      <c r="B60" s="57" t="s">
        <v>36</v>
      </c>
      <c r="C60" s="114">
        <f t="shared" ref="C60:H60" si="74">SUM(C36:C59)</f>
        <v>1</v>
      </c>
      <c r="D60" s="114">
        <f t="shared" si="74"/>
        <v>1</v>
      </c>
      <c r="E60" s="114">
        <f t="shared" si="74"/>
        <v>1</v>
      </c>
      <c r="F60" s="114">
        <f t="shared" si="74"/>
        <v>1</v>
      </c>
      <c r="G60" s="114">
        <f t="shared" si="74"/>
        <v>1</v>
      </c>
      <c r="H60" s="114">
        <f t="shared" si="74"/>
        <v>1</v>
      </c>
      <c r="I60" s="114">
        <f t="shared" ref="I60:N60" si="75">SUM(I36:I59)</f>
        <v>1.0000000000000002</v>
      </c>
      <c r="J60" s="114">
        <f t="shared" si="75"/>
        <v>1</v>
      </c>
      <c r="K60" s="114">
        <f t="shared" si="75"/>
        <v>1.0000000000000002</v>
      </c>
      <c r="L60" s="114">
        <f t="shared" si="75"/>
        <v>1</v>
      </c>
      <c r="M60" s="114">
        <f t="shared" si="75"/>
        <v>0.96553301666081959</v>
      </c>
      <c r="N60" s="114">
        <f t="shared" si="75"/>
        <v>1</v>
      </c>
      <c r="O60" s="265">
        <f>SUM(O36:O59)</f>
        <v>0.99999999999999978</v>
      </c>
      <c r="P60" s="265">
        <f>SUM(P36:P59)</f>
        <v>1</v>
      </c>
      <c r="Q60" s="265">
        <f>SUM(Q36:Q59)</f>
        <v>1</v>
      </c>
      <c r="R60" s="265">
        <f>SUM(R36:R59)</f>
        <v>1</v>
      </c>
      <c r="S60" s="265">
        <f t="shared" ref="S60:AB60" si="76">SUM(S36:S59)</f>
        <v>1</v>
      </c>
      <c r="T60" s="265">
        <f t="shared" si="76"/>
        <v>1</v>
      </c>
      <c r="U60" s="265">
        <f t="shared" si="76"/>
        <v>1.0000000000000002</v>
      </c>
      <c r="V60" s="265">
        <f t="shared" si="76"/>
        <v>1.0000000000000002</v>
      </c>
      <c r="W60" s="265">
        <f t="shared" si="76"/>
        <v>0.99999999999999967</v>
      </c>
      <c r="X60" s="265">
        <f t="shared" si="76"/>
        <v>0.99999999999999978</v>
      </c>
      <c r="Y60" s="265">
        <f t="shared" si="76"/>
        <v>1</v>
      </c>
      <c r="Z60" s="265">
        <f t="shared" si="76"/>
        <v>1</v>
      </c>
      <c r="AA60" s="265">
        <f t="shared" si="76"/>
        <v>1</v>
      </c>
      <c r="AB60" s="265">
        <f t="shared" si="76"/>
        <v>1</v>
      </c>
      <c r="AC60" s="265">
        <f t="shared" ref="AC60:AQ60" si="77">SUM(AC36:AC59)</f>
        <v>0.99999999999999989</v>
      </c>
      <c r="AD60" s="265">
        <f t="shared" si="77"/>
        <v>0.99999999999999956</v>
      </c>
      <c r="AE60" s="265">
        <f t="shared" si="77"/>
        <v>1</v>
      </c>
      <c r="AF60" s="265">
        <f t="shared" si="77"/>
        <v>0.99999999999999978</v>
      </c>
      <c r="AG60" s="265">
        <f t="shared" si="77"/>
        <v>1.0000000000000002</v>
      </c>
      <c r="AH60" s="265">
        <f t="shared" si="77"/>
        <v>0.99999999999999989</v>
      </c>
      <c r="AI60" s="265">
        <f t="shared" si="77"/>
        <v>1</v>
      </c>
      <c r="AJ60" s="265">
        <f t="shared" si="77"/>
        <v>1</v>
      </c>
      <c r="AK60" s="265">
        <f t="shared" si="77"/>
        <v>1.0000000000000004</v>
      </c>
      <c r="AL60" s="265">
        <f t="shared" si="77"/>
        <v>0.99999999999999978</v>
      </c>
      <c r="AM60" s="265">
        <f t="shared" si="77"/>
        <v>0.99999999999999989</v>
      </c>
      <c r="AN60" s="265">
        <f t="shared" si="77"/>
        <v>1.0000000000000009</v>
      </c>
      <c r="AO60" s="265">
        <f t="shared" si="77"/>
        <v>1.0000000000000011</v>
      </c>
      <c r="AP60" s="265">
        <f t="shared" si="77"/>
        <v>0.99999999999999989</v>
      </c>
      <c r="AQ60" s="265">
        <f t="shared" si="77"/>
        <v>0.99999999999999911</v>
      </c>
      <c r="AR60" s="265">
        <f t="shared" ref="AR60:AT60" si="78">SUM(AR36:AR59)</f>
        <v>0.999999999999999</v>
      </c>
      <c r="AS60" s="265">
        <f t="shared" si="78"/>
        <v>0.99999999999999944</v>
      </c>
      <c r="AT60" s="265">
        <f t="shared" si="78"/>
        <v>1.0000000000000016</v>
      </c>
      <c r="AU60" s="265">
        <f>SUM(AU36:AU59)</f>
        <v>1.0000000000000002</v>
      </c>
      <c r="AV60" s="265">
        <f t="shared" ref="AV60:AX60" si="79">SUM(AV36:AV59)</f>
        <v>0.99999999999999967</v>
      </c>
      <c r="AW60" s="265">
        <f t="shared" si="79"/>
        <v>1</v>
      </c>
      <c r="AX60" s="265">
        <f t="shared" si="79"/>
        <v>0.99999999999999978</v>
      </c>
      <c r="AY60" s="265">
        <f t="shared" ref="AY60" si="80">SUM(AY36:AY59)</f>
        <v>1.0000000000000002</v>
      </c>
    </row>
    <row r="61" spans="2:51" ht="15.95" customHeight="1" x14ac:dyDescent="0.2">
      <c r="B61" s="214" t="s">
        <v>38</v>
      </c>
      <c r="S61" s="37"/>
      <c r="T61" s="37"/>
      <c r="V61" s="79"/>
      <c r="X61" s="79"/>
    </row>
    <row r="62" spans="2:51" s="2" customFormat="1" ht="15.95" customHeight="1" x14ac:dyDescent="0.2">
      <c r="B62" s="78" t="s">
        <v>39</v>
      </c>
      <c r="D62" s="215"/>
      <c r="H62" s="215"/>
      <c r="V62" s="37"/>
      <c r="W62" s="37"/>
      <c r="X62" s="37"/>
      <c r="Y62" s="37"/>
      <c r="Z62" s="37"/>
      <c r="AA62" s="37"/>
      <c r="AB62" s="37"/>
      <c r="AC62" s="37"/>
    </row>
    <row r="63" spans="2:51" ht="15.95" customHeight="1" x14ac:dyDescent="0.2">
      <c r="B63" s="78" t="s">
        <v>40</v>
      </c>
      <c r="U63" s="2"/>
      <c r="V63" s="2"/>
      <c r="W63" s="2"/>
      <c r="Z63" s="2"/>
      <c r="AA63" s="2"/>
      <c r="AB63" s="2"/>
      <c r="AC63" s="2"/>
    </row>
    <row r="64" spans="2:51" ht="15.95" customHeight="1" x14ac:dyDescent="0.2">
      <c r="D64" s="37"/>
      <c r="H64" s="37"/>
    </row>
    <row r="65" spans="4:8" ht="15.95" customHeight="1" x14ac:dyDescent="0.2">
      <c r="D65" s="37"/>
      <c r="H65" s="37"/>
    </row>
    <row r="66" spans="4:8" ht="15.95" customHeight="1" x14ac:dyDescent="0.2">
      <c r="D66" s="37"/>
      <c r="H66" s="37"/>
    </row>
  </sheetData>
  <sheetProtection algorithmName="SHA-512" hashValue="EXpv4GpYV2oKQsR1RrzKIa1TtehDGSEp4qmxMmyASKglC4hHc8uRYCwcXoaSvNuZRTMxnDvzbQnPrZB4hquBvQ==" saltValue="+wasEVm6tiS39pV5yDvSDQ==" spinCount="100000" sheet="1" objects="1" scenarios="1"/>
  <phoneticPr fontId="40" type="noConversion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BC66"/>
  <sheetViews>
    <sheetView topLeftCell="AN1" workbookViewId="0">
      <selection activeCell="AX32" sqref="AX32"/>
    </sheetView>
  </sheetViews>
  <sheetFormatPr defaultColWidth="9.140625" defaultRowHeight="15.95" customHeight="1" x14ac:dyDescent="0.2"/>
  <cols>
    <col min="1" max="1" width="4.7109375" style="37" customWidth="1"/>
    <col min="2" max="2" width="30.85546875" style="37" customWidth="1"/>
    <col min="3" max="3" width="14.28515625" style="37" customWidth="1"/>
    <col min="4" max="4" width="16" style="41" customWidth="1"/>
    <col min="5" max="7" width="16" style="37" customWidth="1"/>
    <col min="8" max="8" width="13.140625" style="41" hidden="1" customWidth="1"/>
    <col min="9" max="11" width="13.140625" style="37" hidden="1" customWidth="1"/>
    <col min="12" max="12" width="16" style="37" customWidth="1"/>
    <col min="13" max="14" width="13.140625" style="37" hidden="1" customWidth="1"/>
    <col min="15" max="16" width="13" style="37" hidden="1" customWidth="1"/>
    <col min="17" max="17" width="16" style="37" customWidth="1"/>
    <col min="18" max="19" width="13.140625" style="37" hidden="1" customWidth="1"/>
    <col min="20" max="21" width="13" style="37" hidden="1" customWidth="1"/>
    <col min="22" max="22" width="16" style="37" customWidth="1"/>
    <col min="23" max="24" width="13.140625" style="37" hidden="1" customWidth="1"/>
    <col min="25" max="26" width="13" style="37" hidden="1" customWidth="1"/>
    <col min="27" max="27" width="16" style="37" customWidth="1"/>
    <col min="28" max="31" width="13.140625" style="37" hidden="1" customWidth="1"/>
    <col min="32" max="32" width="16" style="37" customWidth="1"/>
    <col min="33" max="36" width="13.140625" style="37" customWidth="1"/>
    <col min="37" max="37" width="16" style="37" customWidth="1"/>
    <col min="38" max="39" width="13.140625" style="37" bestFit="1" customWidth="1"/>
    <col min="40" max="41" width="13.140625" style="37" customWidth="1"/>
    <col min="42" max="42" width="16" style="37" customWidth="1"/>
    <col min="43" max="51" width="13.140625" style="37" customWidth="1"/>
    <col min="52" max="52" width="17.5703125" style="37" customWidth="1"/>
    <col min="53" max="54" width="9.140625" style="37"/>
    <col min="55" max="55" width="12" style="37" bestFit="1" customWidth="1"/>
    <col min="56" max="16384" width="9.140625" style="37"/>
  </cols>
  <sheetData>
    <row r="1" spans="2:53" ht="16.5" customHeight="1" x14ac:dyDescent="0.2">
      <c r="S1" s="79"/>
      <c r="X1" s="79"/>
    </row>
    <row r="2" spans="2:53" ht="17.25" customHeight="1" x14ac:dyDescent="0.2">
      <c r="B2" s="9" t="s">
        <v>1</v>
      </c>
    </row>
    <row r="3" spans="2:53" ht="21.75" customHeight="1" x14ac:dyDescent="0.2">
      <c r="B3" s="10" t="s">
        <v>2</v>
      </c>
      <c r="C3" s="10"/>
    </row>
    <row r="4" spans="2:53" ht="22.5" customHeight="1" x14ac:dyDescent="0.2"/>
    <row r="5" spans="2:53" ht="22.5" customHeight="1" thickBot="1" x14ac:dyDescent="0.25">
      <c r="S5" s="79"/>
      <c r="X5" s="79"/>
    </row>
    <row r="6" spans="2:53" ht="15.95" customHeight="1" thickBot="1" x14ac:dyDescent="0.25">
      <c r="B6" s="81" t="s">
        <v>3</v>
      </c>
      <c r="C6" s="45"/>
      <c r="D6" s="45"/>
      <c r="E6" s="46"/>
      <c r="F6" s="46"/>
      <c r="G6" s="46"/>
      <c r="H6" s="47"/>
      <c r="I6" s="47"/>
      <c r="J6" s="47"/>
      <c r="K6" s="47"/>
      <c r="L6" s="46"/>
      <c r="M6" s="46"/>
      <c r="N6" s="46"/>
      <c r="O6" s="47"/>
      <c r="P6" s="224"/>
      <c r="Q6" s="224"/>
      <c r="R6" s="224"/>
      <c r="S6" s="224"/>
      <c r="T6" s="224"/>
      <c r="U6" s="224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360"/>
      <c r="AM6" s="360"/>
      <c r="AN6" s="360"/>
      <c r="AO6" s="224"/>
      <c r="AP6" s="224"/>
      <c r="AQ6" s="224"/>
      <c r="AR6" s="485"/>
      <c r="AS6" s="485"/>
      <c r="AT6" s="485"/>
      <c r="AU6" s="485"/>
      <c r="AV6" s="485"/>
      <c r="AW6" s="485"/>
      <c r="AX6" s="485"/>
      <c r="AY6" s="485"/>
    </row>
    <row r="7" spans="2:53" ht="17.25" customHeight="1" thickBot="1" x14ac:dyDescent="0.25">
      <c r="B7" s="81" t="s">
        <v>4</v>
      </c>
      <c r="C7" s="52" t="s">
        <v>5</v>
      </c>
      <c r="D7" s="46" t="s">
        <v>6</v>
      </c>
      <c r="E7" s="48" t="s">
        <v>7</v>
      </c>
      <c r="F7" s="49" t="s">
        <v>8</v>
      </c>
      <c r="G7" s="48" t="s">
        <v>9</v>
      </c>
      <c r="H7" s="50" t="s">
        <v>10</v>
      </c>
      <c r="I7" s="50" t="s">
        <v>11</v>
      </c>
      <c r="J7" s="50" t="s">
        <v>85</v>
      </c>
      <c r="K7" s="50" t="s">
        <v>88</v>
      </c>
      <c r="L7" s="50" t="s">
        <v>89</v>
      </c>
      <c r="M7" s="50" t="s">
        <v>91</v>
      </c>
      <c r="N7" s="228" t="s">
        <v>94</v>
      </c>
      <c r="O7" s="50" t="s">
        <v>95</v>
      </c>
      <c r="P7" s="50" t="s">
        <v>96</v>
      </c>
      <c r="Q7" s="50" t="s">
        <v>97</v>
      </c>
      <c r="R7" s="50" t="s">
        <v>98</v>
      </c>
      <c r="S7" s="50" t="s">
        <v>105</v>
      </c>
      <c r="T7" s="50" t="s">
        <v>104</v>
      </c>
      <c r="U7" s="50" t="s">
        <v>112</v>
      </c>
      <c r="V7" s="50" t="s">
        <v>114</v>
      </c>
      <c r="W7" s="50" t="s">
        <v>115</v>
      </c>
      <c r="X7" s="50" t="s">
        <v>116</v>
      </c>
      <c r="Y7" s="50" t="s">
        <v>117</v>
      </c>
      <c r="Z7" s="50" t="s">
        <v>113</v>
      </c>
      <c r="AA7" s="50" t="s">
        <v>118</v>
      </c>
      <c r="AB7" s="50" t="s">
        <v>119</v>
      </c>
      <c r="AC7" s="50" t="s">
        <v>123</v>
      </c>
      <c r="AD7" s="50" t="s">
        <v>124</v>
      </c>
      <c r="AE7" s="50" t="s">
        <v>126</v>
      </c>
      <c r="AF7" s="50" t="s">
        <v>127</v>
      </c>
      <c r="AG7" s="349" t="s">
        <v>130</v>
      </c>
      <c r="AH7" s="349" t="s">
        <v>132</v>
      </c>
      <c r="AI7" s="349" t="s">
        <v>134</v>
      </c>
      <c r="AJ7" s="349" t="s">
        <v>136</v>
      </c>
      <c r="AK7" s="50" t="s">
        <v>137</v>
      </c>
      <c r="AL7" s="361" t="s">
        <v>140</v>
      </c>
      <c r="AM7" s="361" t="s">
        <v>143</v>
      </c>
      <c r="AN7" s="361" t="s">
        <v>145</v>
      </c>
      <c r="AO7" s="349" t="s">
        <v>147</v>
      </c>
      <c r="AP7" s="50" t="s">
        <v>148</v>
      </c>
      <c r="AQ7" s="349" t="s">
        <v>154</v>
      </c>
      <c r="AR7" s="349" t="s">
        <v>227</v>
      </c>
      <c r="AS7" s="349" t="s">
        <v>228</v>
      </c>
      <c r="AT7" s="349" t="s">
        <v>229</v>
      </c>
      <c r="AU7" s="349" t="s">
        <v>230</v>
      </c>
      <c r="AV7" s="349" t="s">
        <v>231</v>
      </c>
      <c r="AW7" s="349" t="s">
        <v>232</v>
      </c>
      <c r="AX7" s="349" t="s">
        <v>233</v>
      </c>
      <c r="AY7" s="349" t="s">
        <v>250</v>
      </c>
      <c r="AZ7" s="50" t="s">
        <v>234</v>
      </c>
      <c r="BA7" s="50" t="s">
        <v>234</v>
      </c>
    </row>
    <row r="8" spans="2:53" s="38" customFormat="1" ht="14.1" customHeight="1" x14ac:dyDescent="0.15">
      <c r="B8" s="82" t="s">
        <v>12</v>
      </c>
      <c r="C8" s="83">
        <v>115540098.47</v>
      </c>
      <c r="D8" s="84">
        <v>111335609</v>
      </c>
      <c r="E8" s="85">
        <v>110433333.49000001</v>
      </c>
      <c r="F8" s="85">
        <v>101580069</v>
      </c>
      <c r="G8" s="86">
        <v>118936072.84999999</v>
      </c>
      <c r="H8" s="87">
        <v>29724607</v>
      </c>
      <c r="I8" s="87">
        <v>31176252.350000001</v>
      </c>
      <c r="J8" s="87">
        <v>32443670.579999998</v>
      </c>
      <c r="K8" s="87">
        <v>34553097.299999997</v>
      </c>
      <c r="L8" s="88">
        <f>SUM(H8:K8)</f>
        <v>127897627.23</v>
      </c>
      <c r="M8" s="87">
        <v>31446526.330000002</v>
      </c>
      <c r="N8" s="229">
        <v>33660568.879999995</v>
      </c>
      <c r="O8" s="229">
        <v>34246874.68</v>
      </c>
      <c r="P8" s="229">
        <v>33891533.049999997</v>
      </c>
      <c r="Q8" s="269">
        <f>SUM(M8:P8)</f>
        <v>133245502.93999998</v>
      </c>
      <c r="R8" s="229">
        <v>35060263.009999998</v>
      </c>
      <c r="S8" s="229">
        <v>36574287.850000001</v>
      </c>
      <c r="T8" s="229">
        <v>36896831.5</v>
      </c>
      <c r="U8" s="229">
        <v>42358664.359047621</v>
      </c>
      <c r="V8" s="269">
        <f>SUM(R8:U8)</f>
        <v>150890046.71904761</v>
      </c>
      <c r="W8" s="229">
        <v>35907618.359999999</v>
      </c>
      <c r="X8" s="229">
        <v>23958659.640000001</v>
      </c>
      <c r="Y8" s="229">
        <v>54105484.710000001</v>
      </c>
      <c r="Z8" s="229">
        <v>44128444.670000002</v>
      </c>
      <c r="AA8" s="269">
        <f>SUM(W8:Z8)</f>
        <v>158100207.38</v>
      </c>
      <c r="AB8" s="229">
        <v>39935572.980000004</v>
      </c>
      <c r="AC8" s="229">
        <v>40277066.120000005</v>
      </c>
      <c r="AD8" s="229">
        <v>39076481.009999998</v>
      </c>
      <c r="AE8" s="229">
        <v>45495936.469999999</v>
      </c>
      <c r="AF8" s="269">
        <f>SUM(AB8:AE8)</f>
        <v>164785056.58000001</v>
      </c>
      <c r="AG8" s="350">
        <v>41171086.780000001</v>
      </c>
      <c r="AH8" s="350">
        <v>45551718.009999998</v>
      </c>
      <c r="AI8" s="350">
        <v>44978766.028292395</v>
      </c>
      <c r="AJ8" s="350">
        <v>50169943.747558802</v>
      </c>
      <c r="AK8" s="269">
        <f>SUM(AG8:AJ8)</f>
        <v>181871514.56585118</v>
      </c>
      <c r="AL8" s="362">
        <v>44180881.775608629</v>
      </c>
      <c r="AM8" s="362">
        <v>46515371.937804289</v>
      </c>
      <c r="AN8" s="362">
        <v>45607079.783169195</v>
      </c>
      <c r="AO8" s="350">
        <v>51036312.909754008</v>
      </c>
      <c r="AP8" s="269">
        <v>187339646.4063361</v>
      </c>
      <c r="AQ8" s="350">
        <v>48235431.474876642</v>
      </c>
      <c r="AR8" s="350">
        <v>49146786.272192724</v>
      </c>
      <c r="AS8" s="350">
        <v>46933758.015609145</v>
      </c>
      <c r="AT8" s="350">
        <v>53115922.273333333</v>
      </c>
      <c r="AU8" s="269">
        <v>197431898.03601184</v>
      </c>
      <c r="AV8" s="350">
        <v>47705558.078377478</v>
      </c>
      <c r="AW8" s="350">
        <v>51732647.460000001</v>
      </c>
      <c r="AX8" s="350">
        <v>49027405.527619049</v>
      </c>
      <c r="AY8" s="350">
        <v>53553092.460000001</v>
      </c>
      <c r="AZ8" s="293">
        <f t="shared" ref="AZ8:AZ31" si="0">AY8-AX8</f>
        <v>4525686.9323809519</v>
      </c>
      <c r="BA8" s="357">
        <f t="shared" ref="BA8:BA31" si="1">AZ8/AX8</f>
        <v>9.2309329520434358E-2</v>
      </c>
    </row>
    <row r="9" spans="2:53" s="38" customFormat="1" ht="14.1" customHeight="1" x14ac:dyDescent="0.15">
      <c r="B9" s="89" t="s">
        <v>13</v>
      </c>
      <c r="C9" s="90">
        <v>11732907.190000001</v>
      </c>
      <c r="D9" s="91">
        <v>11274557</v>
      </c>
      <c r="E9" s="92">
        <v>12503597.74</v>
      </c>
      <c r="F9" s="92">
        <v>12766569</v>
      </c>
      <c r="G9" s="93">
        <v>14164776.24</v>
      </c>
      <c r="H9" s="94">
        <v>3777657</v>
      </c>
      <c r="I9" s="94">
        <v>3855303.05</v>
      </c>
      <c r="J9" s="94">
        <v>3862458.59</v>
      </c>
      <c r="K9" s="94">
        <v>4051214.24</v>
      </c>
      <c r="L9" s="88">
        <f t="shared" ref="L9:L31" si="2">SUM(H9:K9)</f>
        <v>15546632.880000001</v>
      </c>
      <c r="M9" s="87">
        <v>3990083.33</v>
      </c>
      <c r="N9" s="229">
        <v>4267000.0999999996</v>
      </c>
      <c r="O9" s="229">
        <v>4288322.42</v>
      </c>
      <c r="P9" s="229">
        <v>4478444.18</v>
      </c>
      <c r="Q9" s="269">
        <f t="shared" ref="Q9:Q31" si="3">SUM(M9:P9)</f>
        <v>17023850.030000001</v>
      </c>
      <c r="R9" s="229">
        <v>4339142.2199999988</v>
      </c>
      <c r="S9" s="229">
        <v>4444659.6899999995</v>
      </c>
      <c r="T9" s="229">
        <v>4545866.3599999994</v>
      </c>
      <c r="U9" s="229">
        <v>4914965.6999999993</v>
      </c>
      <c r="V9" s="269">
        <f>SUM(R9:U9)</f>
        <v>18244633.969999999</v>
      </c>
      <c r="W9" s="229">
        <v>4311606.12</v>
      </c>
      <c r="X9" s="229">
        <v>2453283.6400000011</v>
      </c>
      <c r="Y9" s="229">
        <v>5754976.0499999998</v>
      </c>
      <c r="Z9" s="229">
        <v>5301720.4800000004</v>
      </c>
      <c r="AA9" s="269">
        <f>SUM(W9:Z9)</f>
        <v>17821586.290000003</v>
      </c>
      <c r="AB9" s="229">
        <v>4062155.9699999997</v>
      </c>
      <c r="AC9" s="229">
        <v>5276868.3999999994</v>
      </c>
      <c r="AD9" s="229">
        <v>5209931.6400000006</v>
      </c>
      <c r="AE9" s="229">
        <v>5459451.79</v>
      </c>
      <c r="AF9" s="269">
        <f>SUM(AB9:AE9)</f>
        <v>20008407.800000001</v>
      </c>
      <c r="AG9" s="350">
        <v>4857956.9300000006</v>
      </c>
      <c r="AH9" s="350">
        <v>5519682.7199999997</v>
      </c>
      <c r="AI9" s="350">
        <v>5448373.7756097391</v>
      </c>
      <c r="AJ9" s="350">
        <v>5639942.5763414418</v>
      </c>
      <c r="AK9" s="269">
        <f>SUM(AG9:AJ9)</f>
        <v>21465956.00195118</v>
      </c>
      <c r="AL9" s="362">
        <v>5350019.3351219222</v>
      </c>
      <c r="AM9" s="362">
        <v>5397845.8178048674</v>
      </c>
      <c r="AN9" s="362">
        <v>5239346.0678048767</v>
      </c>
      <c r="AO9" s="350">
        <v>5545879.7260975586</v>
      </c>
      <c r="AP9" s="269">
        <v>21533090.946829226</v>
      </c>
      <c r="AQ9" s="350">
        <v>5343433.2010336798</v>
      </c>
      <c r="AR9" s="350">
        <v>5484212.5633565569</v>
      </c>
      <c r="AS9" s="350">
        <v>5397356.5716143828</v>
      </c>
      <c r="AT9" s="350">
        <v>5660470.543333333</v>
      </c>
      <c r="AU9" s="269">
        <v>21885472.879337952</v>
      </c>
      <c r="AV9" s="350">
        <v>5166964.8861050103</v>
      </c>
      <c r="AW9" s="350">
        <v>5828921.2071428569</v>
      </c>
      <c r="AX9" s="350">
        <v>5621685.3399999999</v>
      </c>
      <c r="AY9" s="350">
        <v>5697698.1200000001</v>
      </c>
      <c r="AZ9" s="293">
        <f t="shared" si="0"/>
        <v>76012.780000000261</v>
      </c>
      <c r="BA9" s="357">
        <f t="shared" si="1"/>
        <v>1.3521350876603895E-2</v>
      </c>
    </row>
    <row r="10" spans="2:53" s="38" customFormat="1" ht="14.1" customHeight="1" x14ac:dyDescent="0.15">
      <c r="B10" s="89" t="s">
        <v>14</v>
      </c>
      <c r="C10" s="90">
        <v>21213752.899999999</v>
      </c>
      <c r="D10" s="91">
        <v>21059125</v>
      </c>
      <c r="E10" s="92">
        <v>23703964.190000001</v>
      </c>
      <c r="F10" s="92">
        <v>24411490</v>
      </c>
      <c r="G10" s="93">
        <v>29699446.699999996</v>
      </c>
      <c r="H10" s="94">
        <v>7845029</v>
      </c>
      <c r="I10" s="94">
        <v>8211099.7300000004</v>
      </c>
      <c r="J10" s="94">
        <v>8219509.75</v>
      </c>
      <c r="K10" s="94">
        <v>8831205.3100000005</v>
      </c>
      <c r="L10" s="88">
        <f>SUM(H10:K10)</f>
        <v>33106843.789999999</v>
      </c>
      <c r="M10" s="87">
        <v>9464743.2400000002</v>
      </c>
      <c r="N10" s="229">
        <v>9721260.0399999991</v>
      </c>
      <c r="O10" s="229">
        <v>9465770.7400000002</v>
      </c>
      <c r="P10" s="229">
        <v>10586924.49</v>
      </c>
      <c r="Q10" s="269">
        <f>SUM(M10:P10)</f>
        <v>39238698.510000005</v>
      </c>
      <c r="R10" s="229">
        <v>10780722.98</v>
      </c>
      <c r="S10" s="229">
        <v>11194164.189999999</v>
      </c>
      <c r="T10" s="229">
        <v>11176623.210000001</v>
      </c>
      <c r="U10" s="229">
        <v>12140438.506190475</v>
      </c>
      <c r="V10" s="269">
        <f>SUM(R10:U10)</f>
        <v>45291948.886190474</v>
      </c>
      <c r="W10" s="229">
        <v>11689027.16</v>
      </c>
      <c r="X10" s="229">
        <v>5949308.6099999994</v>
      </c>
      <c r="Y10" s="229">
        <v>12876013.109999999</v>
      </c>
      <c r="Z10" s="229">
        <v>11731487.970000001</v>
      </c>
      <c r="AA10" s="269">
        <f>SUM(W10:Z10)</f>
        <v>42245836.850000001</v>
      </c>
      <c r="AB10" s="229">
        <v>10222630.85</v>
      </c>
      <c r="AC10" s="229">
        <v>11622430.469999999</v>
      </c>
      <c r="AD10" s="229">
        <v>11446782.210000001</v>
      </c>
      <c r="AE10" s="229">
        <v>12101997.25</v>
      </c>
      <c r="AF10" s="269">
        <f>SUM(AB10:AE10)</f>
        <v>45393840.780000001</v>
      </c>
      <c r="AG10" s="350">
        <v>11745989.130000001</v>
      </c>
      <c r="AH10" s="350">
        <v>12466225.150000002</v>
      </c>
      <c r="AI10" s="350">
        <v>13015076.744878063</v>
      </c>
      <c r="AJ10" s="350">
        <v>13115506.423414644</v>
      </c>
      <c r="AK10" s="269">
        <f>SUM(AG10:AJ10)</f>
        <v>50342797.448292702</v>
      </c>
      <c r="AL10" s="362">
        <v>13150020.759756086</v>
      </c>
      <c r="AM10" s="362">
        <v>12914679.968048783</v>
      </c>
      <c r="AN10" s="362">
        <v>12234584.302439028</v>
      </c>
      <c r="AO10" s="350">
        <v>12432786.677560978</v>
      </c>
      <c r="AP10" s="269">
        <v>50732071.707804874</v>
      </c>
      <c r="AQ10" s="350">
        <v>11854998.460127762</v>
      </c>
      <c r="AR10" s="350">
        <v>11845516.851161443</v>
      </c>
      <c r="AS10" s="350">
        <v>11169651.970882701</v>
      </c>
      <c r="AT10" s="350">
        <v>11941541.981904762</v>
      </c>
      <c r="AU10" s="269">
        <v>46811709.264076665</v>
      </c>
      <c r="AV10" s="350">
        <v>10062572.737772113</v>
      </c>
      <c r="AW10" s="350">
        <v>12055584.959047619</v>
      </c>
      <c r="AX10" s="350">
        <v>11862659.391904762</v>
      </c>
      <c r="AY10" s="350">
        <v>12468319.050000001</v>
      </c>
      <c r="AZ10" s="293">
        <f t="shared" si="0"/>
        <v>605659.65809523873</v>
      </c>
      <c r="BA10" s="357">
        <f t="shared" si="1"/>
        <v>5.105597641187852E-2</v>
      </c>
    </row>
    <row r="11" spans="2:53" s="38" customFormat="1" ht="14.1" customHeight="1" x14ac:dyDescent="0.15">
      <c r="B11" s="89" t="s">
        <v>15</v>
      </c>
      <c r="C11" s="90">
        <v>2912093.7199999997</v>
      </c>
      <c r="D11" s="91">
        <v>3059811</v>
      </c>
      <c r="E11" s="92">
        <v>3411920.44</v>
      </c>
      <c r="F11" s="92">
        <v>2950035</v>
      </c>
      <c r="G11" s="93">
        <v>3948921.82</v>
      </c>
      <c r="H11" s="94">
        <v>1135092</v>
      </c>
      <c r="I11" s="94">
        <v>1249314.3700000001</v>
      </c>
      <c r="J11" s="94">
        <v>1192289.81</v>
      </c>
      <c r="K11" s="94">
        <v>1189061.69</v>
      </c>
      <c r="L11" s="88">
        <f t="shared" si="2"/>
        <v>4765757.87</v>
      </c>
      <c r="M11" s="87">
        <v>1276520.1499999999</v>
      </c>
      <c r="N11" s="229">
        <v>1307773.0300000003</v>
      </c>
      <c r="O11" s="229">
        <v>1181727.3500000001</v>
      </c>
      <c r="P11" s="229">
        <v>1307489.67</v>
      </c>
      <c r="Q11" s="269">
        <f t="shared" si="3"/>
        <v>5073510.2</v>
      </c>
      <c r="R11" s="229">
        <v>1259463.26</v>
      </c>
      <c r="S11" s="229">
        <v>1322303.72</v>
      </c>
      <c r="T11" s="229">
        <v>1332610.67</v>
      </c>
      <c r="U11" s="229">
        <v>1425061.3719047618</v>
      </c>
      <c r="V11" s="269">
        <f t="shared" ref="V11:V31" si="4">SUM(R11:U11)</f>
        <v>5339439.0219047619</v>
      </c>
      <c r="W11" s="229">
        <v>1198150.92</v>
      </c>
      <c r="X11" s="229">
        <v>569853.53</v>
      </c>
      <c r="Y11" s="229">
        <v>1501817.71</v>
      </c>
      <c r="Z11" s="229">
        <v>1426159.3800000001</v>
      </c>
      <c r="AA11" s="269">
        <f t="shared" ref="AA11:AA31" si="5">SUM(W11:Z11)</f>
        <v>4695981.54</v>
      </c>
      <c r="AB11" s="229">
        <v>1281766.3500000001</v>
      </c>
      <c r="AC11" s="229">
        <v>1332396.69</v>
      </c>
      <c r="AD11" s="229">
        <v>1385989.04</v>
      </c>
      <c r="AE11" s="229">
        <v>1438534.0499999998</v>
      </c>
      <c r="AF11" s="269">
        <f t="shared" ref="AF11:AF31" si="6">SUM(AB11:AE11)</f>
        <v>5438686.1299999999</v>
      </c>
      <c r="AG11" s="350">
        <v>1462971.08</v>
      </c>
      <c r="AH11" s="350">
        <v>1561722.6500000004</v>
      </c>
      <c r="AI11" s="350">
        <v>1490111.7839024391</v>
      </c>
      <c r="AJ11" s="350">
        <v>1643727.6948780487</v>
      </c>
      <c r="AK11" s="269">
        <f t="shared" ref="AK11:AK31" si="7">SUM(AG11:AJ11)</f>
        <v>6158533.208780488</v>
      </c>
      <c r="AL11" s="362">
        <v>1576989.2675609756</v>
      </c>
      <c r="AM11" s="362">
        <v>1625715.5704878047</v>
      </c>
      <c r="AN11" s="362">
        <v>1545498.7263414634</v>
      </c>
      <c r="AO11" s="350">
        <v>1709015.2875609756</v>
      </c>
      <c r="AP11" s="269">
        <v>6457218.8519512191</v>
      </c>
      <c r="AQ11" s="350">
        <v>1695314.69</v>
      </c>
      <c r="AR11" s="350">
        <v>1966617.9188501742</v>
      </c>
      <c r="AS11" s="350">
        <v>1858049.137049942</v>
      </c>
      <c r="AT11" s="350">
        <v>2003347.5128571428</v>
      </c>
      <c r="AU11" s="269">
        <v>7523329.2587572588</v>
      </c>
      <c r="AV11" s="350">
        <v>1752619.5548014953</v>
      </c>
      <c r="AW11" s="350">
        <v>2077816.2414285713</v>
      </c>
      <c r="AX11" s="350">
        <v>2202160.7057142858</v>
      </c>
      <c r="AY11" s="350">
        <v>2405387.85</v>
      </c>
      <c r="AZ11" s="293">
        <f t="shared" si="0"/>
        <v>203227.14428571425</v>
      </c>
      <c r="BA11" s="357">
        <f t="shared" si="1"/>
        <v>9.2285337649686258E-2</v>
      </c>
    </row>
    <row r="12" spans="2:53" s="38" customFormat="1" ht="14.1" customHeight="1" x14ac:dyDescent="0.15">
      <c r="B12" s="95" t="s">
        <v>16</v>
      </c>
      <c r="C12" s="90">
        <v>2974567.97</v>
      </c>
      <c r="D12" s="91">
        <v>2963679</v>
      </c>
      <c r="E12" s="92">
        <v>2721282.61</v>
      </c>
      <c r="F12" s="92">
        <v>3488355</v>
      </c>
      <c r="G12" s="93">
        <v>3668711.15</v>
      </c>
      <c r="H12" s="94">
        <v>919834</v>
      </c>
      <c r="I12" s="94">
        <v>958104.52</v>
      </c>
      <c r="J12" s="94">
        <v>971692.71</v>
      </c>
      <c r="K12" s="94">
        <v>1007121.9</v>
      </c>
      <c r="L12" s="88">
        <f t="shared" si="2"/>
        <v>3856753.13</v>
      </c>
      <c r="M12" s="87">
        <v>1028677.6199999999</v>
      </c>
      <c r="N12" s="229">
        <v>1106916.1000000001</v>
      </c>
      <c r="O12" s="229">
        <v>1079440.3600000001</v>
      </c>
      <c r="P12" s="229">
        <v>1172180.78</v>
      </c>
      <c r="Q12" s="269">
        <f t="shared" si="3"/>
        <v>4387214.8600000003</v>
      </c>
      <c r="R12" s="229">
        <v>1259285.3999999999</v>
      </c>
      <c r="S12" s="229">
        <v>1384629.94</v>
      </c>
      <c r="T12" s="229">
        <v>1256935.6499999999</v>
      </c>
      <c r="U12" s="229">
        <v>1436912.0057142857</v>
      </c>
      <c r="V12" s="269">
        <f t="shared" si="4"/>
        <v>5337762.9957142854</v>
      </c>
      <c r="W12" s="229">
        <v>1410657.1999999997</v>
      </c>
      <c r="X12" s="229">
        <v>865340.54</v>
      </c>
      <c r="Y12" s="229">
        <v>1902558.9300000002</v>
      </c>
      <c r="Z12" s="229">
        <v>1843939.56</v>
      </c>
      <c r="AA12" s="269">
        <f t="shared" si="5"/>
        <v>6022496.2300000004</v>
      </c>
      <c r="AB12" s="229">
        <v>1609997.71</v>
      </c>
      <c r="AC12" s="229">
        <v>1544048.37</v>
      </c>
      <c r="AD12" s="229">
        <v>1555499.9100000001</v>
      </c>
      <c r="AE12" s="229">
        <v>1721893.62</v>
      </c>
      <c r="AF12" s="269">
        <f t="shared" si="6"/>
        <v>6431439.6100000003</v>
      </c>
      <c r="AG12" s="350">
        <v>1749933.3199999998</v>
      </c>
      <c r="AH12" s="350">
        <v>1948343.96</v>
      </c>
      <c r="AI12" s="350">
        <v>1941916.3151219562</v>
      </c>
      <c r="AJ12" s="350">
        <v>2032665.8407317121</v>
      </c>
      <c r="AK12" s="269">
        <f t="shared" si="7"/>
        <v>7672859.4358536676</v>
      </c>
      <c r="AL12" s="362">
        <v>2195926.128536589</v>
      </c>
      <c r="AM12" s="362">
        <v>2074405.3653658568</v>
      </c>
      <c r="AN12" s="362">
        <v>2030677.1114634152</v>
      </c>
      <c r="AO12" s="350">
        <v>2169701.2468292699</v>
      </c>
      <c r="AP12" s="269">
        <v>8470709.8521951307</v>
      </c>
      <c r="AQ12" s="350">
        <v>2328635.0748780491</v>
      </c>
      <c r="AR12" s="350">
        <v>2449011.1358536589</v>
      </c>
      <c r="AS12" s="350">
        <v>2041158.1968292678</v>
      </c>
      <c r="AT12" s="350">
        <v>2158983.9899999998</v>
      </c>
      <c r="AU12" s="269">
        <v>8977788.3975609746</v>
      </c>
      <c r="AV12" s="350">
        <v>2157758.3111574966</v>
      </c>
      <c r="AW12" s="350">
        <v>2410908.5442857142</v>
      </c>
      <c r="AX12" s="350">
        <v>2186663.33</v>
      </c>
      <c r="AY12" s="350">
        <v>2444760.71</v>
      </c>
      <c r="AZ12" s="293">
        <f t="shared" si="0"/>
        <v>258097.37999999989</v>
      </c>
      <c r="BA12" s="357">
        <f t="shared" si="1"/>
        <v>0.11803251852218141</v>
      </c>
    </row>
    <row r="13" spans="2:53" s="38" customFormat="1" ht="14.1" customHeight="1" x14ac:dyDescent="0.15">
      <c r="B13" s="95" t="s">
        <v>17</v>
      </c>
      <c r="C13" s="90">
        <v>3164000.56</v>
      </c>
      <c r="D13" s="91">
        <v>2810097</v>
      </c>
      <c r="E13" s="92">
        <v>2285949.92</v>
      </c>
      <c r="F13" s="92">
        <v>2168136</v>
      </c>
      <c r="G13" s="93">
        <v>2499760.41</v>
      </c>
      <c r="H13" s="94">
        <v>656551</v>
      </c>
      <c r="I13" s="94">
        <v>795588.08</v>
      </c>
      <c r="J13" s="94">
        <v>607416.93999999994</v>
      </c>
      <c r="K13" s="94">
        <v>757057.2</v>
      </c>
      <c r="L13" s="88">
        <f t="shared" si="2"/>
        <v>2816613.2199999997</v>
      </c>
      <c r="M13" s="87">
        <v>750800.77</v>
      </c>
      <c r="N13" s="229">
        <v>688426.86</v>
      </c>
      <c r="O13" s="229">
        <v>656999.11</v>
      </c>
      <c r="P13" s="229">
        <v>932152.64</v>
      </c>
      <c r="Q13" s="269">
        <f t="shared" si="3"/>
        <v>3028379.38</v>
      </c>
      <c r="R13" s="229">
        <v>897817.72000000009</v>
      </c>
      <c r="S13" s="229">
        <v>761700.7300000001</v>
      </c>
      <c r="T13" s="229">
        <v>693053.12</v>
      </c>
      <c r="U13" s="229">
        <v>770120.5642857143</v>
      </c>
      <c r="V13" s="269">
        <f t="shared" si="4"/>
        <v>3122692.1342857145</v>
      </c>
      <c r="W13" s="229">
        <v>819874.83</v>
      </c>
      <c r="X13" s="229">
        <v>436609.79000000004</v>
      </c>
      <c r="Y13" s="229">
        <v>919352.39000000013</v>
      </c>
      <c r="Z13" s="229">
        <v>925342.66</v>
      </c>
      <c r="AA13" s="269">
        <f t="shared" si="5"/>
        <v>3101179.6700000004</v>
      </c>
      <c r="AB13" s="229">
        <v>718740.19</v>
      </c>
      <c r="AC13" s="229">
        <v>718917.61</v>
      </c>
      <c r="AD13" s="229">
        <v>707831.23</v>
      </c>
      <c r="AE13" s="229">
        <v>751331.18</v>
      </c>
      <c r="AF13" s="269">
        <f t="shared" si="6"/>
        <v>2896820.21</v>
      </c>
      <c r="AG13" s="350">
        <v>712937.46000000008</v>
      </c>
      <c r="AH13" s="350">
        <v>721989.14</v>
      </c>
      <c r="AI13" s="350">
        <v>793048.56585365895</v>
      </c>
      <c r="AJ13" s="350">
        <v>819075.09292682901</v>
      </c>
      <c r="AK13" s="269">
        <f t="shared" si="7"/>
        <v>3047050.2587804883</v>
      </c>
      <c r="AL13" s="362">
        <v>734156.73487804877</v>
      </c>
      <c r="AM13" s="362">
        <v>744801.03390243906</v>
      </c>
      <c r="AN13" s="362">
        <v>805741.15024390235</v>
      </c>
      <c r="AO13" s="350">
        <v>806817.54804878042</v>
      </c>
      <c r="AP13" s="269">
        <v>3091516.4670731705</v>
      </c>
      <c r="AQ13" s="350">
        <v>730987.88579558651</v>
      </c>
      <c r="AR13" s="350">
        <v>754974.5581068527</v>
      </c>
      <c r="AS13" s="350">
        <v>738522.74730545864</v>
      </c>
      <c r="AT13" s="350">
        <v>879728.7228571428</v>
      </c>
      <c r="AU13" s="269">
        <v>3104213.9140650406</v>
      </c>
      <c r="AV13" s="350">
        <v>721934.21705171093</v>
      </c>
      <c r="AW13" s="350">
        <v>849427.5085714286</v>
      </c>
      <c r="AX13" s="350">
        <v>772416.85761904763</v>
      </c>
      <c r="AY13" s="350">
        <v>876663.66</v>
      </c>
      <c r="AZ13" s="293">
        <f t="shared" si="0"/>
        <v>104246.8023809524</v>
      </c>
      <c r="BA13" s="357">
        <f t="shared" si="1"/>
        <v>0.13496184262768438</v>
      </c>
    </row>
    <row r="14" spans="2:53" s="38" customFormat="1" ht="14.1" customHeight="1" x14ac:dyDescent="0.15">
      <c r="B14" s="95" t="s">
        <v>18</v>
      </c>
      <c r="C14" s="90">
        <v>1466033.0799999998</v>
      </c>
      <c r="D14" s="91">
        <v>1306066</v>
      </c>
      <c r="E14" s="92">
        <v>1347637.0099999998</v>
      </c>
      <c r="F14" s="92">
        <v>1205419</v>
      </c>
      <c r="G14" s="93">
        <v>1234747.83</v>
      </c>
      <c r="H14" s="94">
        <v>288754</v>
      </c>
      <c r="I14" s="94">
        <v>237393.07</v>
      </c>
      <c r="J14" s="94">
        <v>276619.2</v>
      </c>
      <c r="K14" s="94">
        <v>320803.46999999997</v>
      </c>
      <c r="L14" s="88">
        <f t="shared" si="2"/>
        <v>1123569.74</v>
      </c>
      <c r="M14" s="87">
        <v>294381.65000000002</v>
      </c>
      <c r="N14" s="229">
        <v>288666.87</v>
      </c>
      <c r="O14" s="229">
        <v>280579.90999999997</v>
      </c>
      <c r="P14" s="229">
        <v>368274.04</v>
      </c>
      <c r="Q14" s="269">
        <f t="shared" si="3"/>
        <v>1231902.47</v>
      </c>
      <c r="R14" s="229">
        <v>323225.52</v>
      </c>
      <c r="S14" s="229">
        <v>317327.75</v>
      </c>
      <c r="T14" s="229">
        <v>298762.14</v>
      </c>
      <c r="U14" s="229">
        <v>451993.12619047612</v>
      </c>
      <c r="V14" s="269">
        <f t="shared" si="4"/>
        <v>1391308.5361904763</v>
      </c>
      <c r="W14" s="229">
        <v>411619.51</v>
      </c>
      <c r="X14" s="229">
        <v>302152.34999999998</v>
      </c>
      <c r="Y14" s="229">
        <v>690887.69</v>
      </c>
      <c r="Z14" s="229">
        <v>610326.97</v>
      </c>
      <c r="AA14" s="269">
        <f t="shared" si="5"/>
        <v>2014986.5199999998</v>
      </c>
      <c r="AB14" s="229">
        <v>456244.94999999995</v>
      </c>
      <c r="AC14" s="229">
        <v>500166.16</v>
      </c>
      <c r="AD14" s="229">
        <v>411797.87</v>
      </c>
      <c r="AE14" s="229">
        <v>568144.74</v>
      </c>
      <c r="AF14" s="269">
        <f t="shared" si="6"/>
        <v>1936353.72</v>
      </c>
      <c r="AG14" s="350">
        <v>527185.05000000005</v>
      </c>
      <c r="AH14" s="350">
        <v>526287.66999999993</v>
      </c>
      <c r="AI14" s="350">
        <v>437687.70634146326</v>
      </c>
      <c r="AJ14" s="350">
        <v>506928.35536585381</v>
      </c>
      <c r="AK14" s="269">
        <f t="shared" si="7"/>
        <v>1998088.7817073171</v>
      </c>
      <c r="AL14" s="362">
        <v>462859.37829268299</v>
      </c>
      <c r="AM14" s="362">
        <v>514455.97000000003</v>
      </c>
      <c r="AN14" s="362">
        <v>483536.43268292688</v>
      </c>
      <c r="AO14" s="350">
        <v>520614.04146341461</v>
      </c>
      <c r="AP14" s="269">
        <v>1981465.8224390247</v>
      </c>
      <c r="AQ14" s="350">
        <v>464080.31025551679</v>
      </c>
      <c r="AR14" s="350">
        <v>452523.78703832754</v>
      </c>
      <c r="AS14" s="350">
        <v>414359.4602439024</v>
      </c>
      <c r="AT14" s="350">
        <v>477966.75190476188</v>
      </c>
      <c r="AU14" s="269">
        <v>1808930.3094425085</v>
      </c>
      <c r="AV14" s="350">
        <v>392034.71345935552</v>
      </c>
      <c r="AW14" s="350">
        <v>422162.8833333333</v>
      </c>
      <c r="AX14" s="350">
        <v>361437.05761904764</v>
      </c>
      <c r="AY14" s="350">
        <v>389232.67</v>
      </c>
      <c r="AZ14" s="293">
        <f t="shared" si="0"/>
        <v>27795.612380952341</v>
      </c>
      <c r="BA14" s="357">
        <f t="shared" si="1"/>
        <v>7.6903050738778261E-2</v>
      </c>
    </row>
    <row r="15" spans="2:53" s="38" customFormat="1" ht="14.1" customHeight="1" x14ac:dyDescent="0.15">
      <c r="B15" s="95" t="s">
        <v>19</v>
      </c>
      <c r="C15" s="90">
        <v>403418.61</v>
      </c>
      <c r="D15" s="91">
        <v>337061</v>
      </c>
      <c r="E15" s="92">
        <v>409522.26</v>
      </c>
      <c r="F15" s="92">
        <v>360343</v>
      </c>
      <c r="G15" s="93">
        <v>343443.55</v>
      </c>
      <c r="H15" s="94">
        <v>99967</v>
      </c>
      <c r="I15" s="94">
        <v>98713.49</v>
      </c>
      <c r="J15" s="94">
        <v>100148.69</v>
      </c>
      <c r="K15" s="94">
        <v>122665.11</v>
      </c>
      <c r="L15" s="88">
        <f t="shared" si="2"/>
        <v>421494.29</v>
      </c>
      <c r="M15" s="87">
        <v>80157.759999999995</v>
      </c>
      <c r="N15" s="229">
        <v>76564.25</v>
      </c>
      <c r="O15" s="229">
        <v>75178.7</v>
      </c>
      <c r="P15" s="229">
        <v>66126.42</v>
      </c>
      <c r="Q15" s="269">
        <f t="shared" si="3"/>
        <v>298027.13</v>
      </c>
      <c r="R15" s="229">
        <v>59121.79</v>
      </c>
      <c r="S15" s="229">
        <v>74276.820000000007</v>
      </c>
      <c r="T15" s="229">
        <v>51759.270000000004</v>
      </c>
      <c r="U15" s="229">
        <v>74972.736666666679</v>
      </c>
      <c r="V15" s="269">
        <f t="shared" si="4"/>
        <v>260130.6166666667</v>
      </c>
      <c r="W15" s="229">
        <v>62736.61</v>
      </c>
      <c r="X15" s="229">
        <v>53080.639999999999</v>
      </c>
      <c r="Y15" s="229">
        <v>91055.959999999992</v>
      </c>
      <c r="Z15" s="229">
        <v>130994.29000000001</v>
      </c>
      <c r="AA15" s="269">
        <f t="shared" si="5"/>
        <v>337867.5</v>
      </c>
      <c r="AB15" s="229">
        <v>81989.820000000007</v>
      </c>
      <c r="AC15" s="229">
        <v>95098.29</v>
      </c>
      <c r="AD15" s="229">
        <v>110792.83000000002</v>
      </c>
      <c r="AE15" s="229">
        <v>95832.65</v>
      </c>
      <c r="AF15" s="269">
        <f t="shared" si="6"/>
        <v>383713.58999999997</v>
      </c>
      <c r="AG15" s="350">
        <v>87444.62</v>
      </c>
      <c r="AH15" s="350">
        <v>109767.14</v>
      </c>
      <c r="AI15" s="350">
        <v>83652.35804878053</v>
      </c>
      <c r="AJ15" s="350">
        <v>110145.35414634139</v>
      </c>
      <c r="AK15" s="269">
        <f t="shared" si="7"/>
        <v>391009.47219512193</v>
      </c>
      <c r="AL15" s="362">
        <v>102382.64292682927</v>
      </c>
      <c r="AM15" s="362">
        <v>110057.81195121951</v>
      </c>
      <c r="AN15" s="362">
        <v>98131.926585365858</v>
      </c>
      <c r="AO15" s="350">
        <v>128123.96097560978</v>
      </c>
      <c r="AP15" s="269">
        <v>438696.34243902442</v>
      </c>
      <c r="AQ15" s="350">
        <v>107721.9943902439</v>
      </c>
      <c r="AR15" s="350">
        <v>102723.47536585372</v>
      </c>
      <c r="AS15" s="350">
        <v>177435.65484320553</v>
      </c>
      <c r="AT15" s="350">
        <v>143676.14238095237</v>
      </c>
      <c r="AU15" s="269">
        <v>531557.26698025549</v>
      </c>
      <c r="AV15" s="350">
        <v>144200.12109628922</v>
      </c>
      <c r="AW15" s="350">
        <v>160123.67142857143</v>
      </c>
      <c r="AX15" s="350">
        <v>122073.84857142856</v>
      </c>
      <c r="AY15" s="350">
        <v>143862.26999999999</v>
      </c>
      <c r="AZ15" s="293">
        <f t="shared" si="0"/>
        <v>21788.421428571426</v>
      </c>
      <c r="BA15" s="357">
        <f t="shared" si="1"/>
        <v>0.17848557806238458</v>
      </c>
    </row>
    <row r="16" spans="2:53" s="38" customFormat="1" ht="14.1" customHeight="1" x14ac:dyDescent="0.15">
      <c r="B16" s="95" t="s">
        <v>20</v>
      </c>
      <c r="C16" s="90">
        <v>739411.04</v>
      </c>
      <c r="D16" s="91">
        <v>667954</v>
      </c>
      <c r="E16" s="92">
        <v>844199.04</v>
      </c>
      <c r="F16" s="92">
        <v>781922</v>
      </c>
      <c r="G16" s="93">
        <v>833414.41</v>
      </c>
      <c r="H16" s="94">
        <v>244545</v>
      </c>
      <c r="I16" s="94">
        <v>286253.99</v>
      </c>
      <c r="J16" s="94">
        <v>266803.7</v>
      </c>
      <c r="K16" s="94">
        <v>287515.09999999998</v>
      </c>
      <c r="L16" s="88">
        <f t="shared" si="2"/>
        <v>1085117.79</v>
      </c>
      <c r="M16" s="87">
        <v>379233.29</v>
      </c>
      <c r="N16" s="229">
        <v>399724.38</v>
      </c>
      <c r="O16" s="229">
        <v>387874.68</v>
      </c>
      <c r="P16" s="229">
        <v>490389.33</v>
      </c>
      <c r="Q16" s="269">
        <f t="shared" si="3"/>
        <v>1657221.68</v>
      </c>
      <c r="R16" s="229">
        <v>566224.34000000008</v>
      </c>
      <c r="S16" s="229">
        <v>532795.66999999993</v>
      </c>
      <c r="T16" s="229">
        <v>493057.13</v>
      </c>
      <c r="U16" s="229">
        <v>570894.14761904767</v>
      </c>
      <c r="V16" s="269">
        <f t="shared" si="4"/>
        <v>2162971.2876190478</v>
      </c>
      <c r="W16" s="229">
        <v>501955.95999999996</v>
      </c>
      <c r="X16" s="229">
        <v>235677.48</v>
      </c>
      <c r="Y16" s="229">
        <v>455015.27999999997</v>
      </c>
      <c r="Z16" s="229">
        <v>437880.38</v>
      </c>
      <c r="AA16" s="269">
        <f t="shared" si="5"/>
        <v>1630529.1</v>
      </c>
      <c r="AB16" s="229">
        <v>421013.73</v>
      </c>
      <c r="AC16" s="229">
        <v>320380.85000000003</v>
      </c>
      <c r="AD16" s="229">
        <v>381765.18</v>
      </c>
      <c r="AE16" s="229">
        <v>382562.68</v>
      </c>
      <c r="AF16" s="269">
        <f t="shared" si="6"/>
        <v>1505722.44</v>
      </c>
      <c r="AG16" s="350">
        <v>412784.18</v>
      </c>
      <c r="AH16" s="350">
        <v>470616.12</v>
      </c>
      <c r="AI16" s="350">
        <v>425789.22292682948</v>
      </c>
      <c r="AJ16" s="350">
        <v>419157.45829268312</v>
      </c>
      <c r="AK16" s="269">
        <f t="shared" si="7"/>
        <v>1728346.9812195126</v>
      </c>
      <c r="AL16" s="362">
        <v>405663.79975609801</v>
      </c>
      <c r="AM16" s="362">
        <v>341570.50121951249</v>
      </c>
      <c r="AN16" s="362">
        <v>250002.43414634143</v>
      </c>
      <c r="AO16" s="350">
        <v>264322.24170731701</v>
      </c>
      <c r="AP16" s="269">
        <v>1261558.976829269</v>
      </c>
      <c r="AQ16" s="350">
        <v>251374.83763066196</v>
      </c>
      <c r="AR16" s="350">
        <v>206890.75221835074</v>
      </c>
      <c r="AS16" s="350">
        <v>175066.6416144018</v>
      </c>
      <c r="AT16" s="350">
        <v>209720.12809523812</v>
      </c>
      <c r="AU16" s="269">
        <v>843052.35955865262</v>
      </c>
      <c r="AV16" s="350">
        <v>143294.3648864213</v>
      </c>
      <c r="AW16" s="350">
        <v>182230.97095238094</v>
      </c>
      <c r="AX16" s="350">
        <v>185687.49047619046</v>
      </c>
      <c r="AY16" s="350">
        <v>158950.12</v>
      </c>
      <c r="AZ16" s="293">
        <f t="shared" si="0"/>
        <v>-26737.370476190466</v>
      </c>
      <c r="BA16" s="357">
        <f t="shared" si="1"/>
        <v>-0.1439912317605414</v>
      </c>
    </row>
    <row r="17" spans="2:55" s="38" customFormat="1" ht="14.1" customHeight="1" x14ac:dyDescent="0.15">
      <c r="B17" s="95" t="s">
        <v>21</v>
      </c>
      <c r="C17" s="90">
        <v>686082.54</v>
      </c>
      <c r="D17" s="91">
        <v>691647</v>
      </c>
      <c r="E17" s="92">
        <v>885329.29</v>
      </c>
      <c r="F17" s="92">
        <v>817952</v>
      </c>
      <c r="G17" s="93">
        <v>884970.52</v>
      </c>
      <c r="H17" s="94">
        <v>260994</v>
      </c>
      <c r="I17" s="94">
        <v>294164.45</v>
      </c>
      <c r="J17" s="94">
        <v>257197.2</v>
      </c>
      <c r="K17" s="94">
        <v>274841.03000000003</v>
      </c>
      <c r="L17" s="88">
        <f t="shared" si="2"/>
        <v>1087196.68</v>
      </c>
      <c r="M17" s="87">
        <v>223934.63</v>
      </c>
      <c r="N17" s="229">
        <v>278807.98</v>
      </c>
      <c r="O17" s="229">
        <v>286620.13</v>
      </c>
      <c r="P17" s="229">
        <v>292405.32</v>
      </c>
      <c r="Q17" s="269">
        <f t="shared" si="3"/>
        <v>1081768.06</v>
      </c>
      <c r="R17" s="229">
        <v>266124.46999999997</v>
      </c>
      <c r="S17" s="229">
        <v>278727.08999999997</v>
      </c>
      <c r="T17" s="229">
        <v>222183.47999999998</v>
      </c>
      <c r="U17" s="229">
        <v>290948.45095238095</v>
      </c>
      <c r="V17" s="269">
        <f t="shared" si="4"/>
        <v>1057983.4909523809</v>
      </c>
      <c r="W17" s="229">
        <v>260884.53999999998</v>
      </c>
      <c r="X17" s="229">
        <v>86746.540000000008</v>
      </c>
      <c r="Y17" s="229">
        <v>246947.66</v>
      </c>
      <c r="Z17" s="229">
        <v>256283.77000000002</v>
      </c>
      <c r="AA17" s="269">
        <f t="shared" si="5"/>
        <v>850862.51</v>
      </c>
      <c r="AB17" s="229">
        <v>207028.41999999998</v>
      </c>
      <c r="AC17" s="229">
        <v>253559.98</v>
      </c>
      <c r="AD17" s="229">
        <v>255151.97000000003</v>
      </c>
      <c r="AE17" s="229">
        <v>249933.96000000002</v>
      </c>
      <c r="AF17" s="269">
        <f t="shared" si="6"/>
        <v>965674.33000000007</v>
      </c>
      <c r="AG17" s="350">
        <v>220390.46000000002</v>
      </c>
      <c r="AH17" s="350">
        <v>286818.84999999998</v>
      </c>
      <c r="AI17" s="350">
        <v>255373.02195121947</v>
      </c>
      <c r="AJ17" s="350">
        <v>241357.81195121957</v>
      </c>
      <c r="AK17" s="269">
        <f t="shared" si="7"/>
        <v>1003940.143902439</v>
      </c>
      <c r="AL17" s="362">
        <v>260024.74512195121</v>
      </c>
      <c r="AM17" s="362">
        <v>265070.64024390245</v>
      </c>
      <c r="AN17" s="362">
        <v>256516.48585365849</v>
      </c>
      <c r="AO17" s="350">
        <v>274433.51243902434</v>
      </c>
      <c r="AP17" s="269">
        <v>1056045.3836585365</v>
      </c>
      <c r="AQ17" s="350">
        <v>261274.35190476183</v>
      </c>
      <c r="AR17" s="350">
        <v>246157.51161440182</v>
      </c>
      <c r="AS17" s="350">
        <v>221430.25401858299</v>
      </c>
      <c r="AT17" s="350">
        <v>277500.45095238095</v>
      </c>
      <c r="AU17" s="269">
        <v>1006362.5684901276</v>
      </c>
      <c r="AV17" s="350">
        <v>192601.33273710383</v>
      </c>
      <c r="AW17" s="350">
        <v>258016.16666666666</v>
      </c>
      <c r="AX17" s="350">
        <v>323204.34619047621</v>
      </c>
      <c r="AY17" s="350">
        <v>302212.29000000004</v>
      </c>
      <c r="AZ17" s="293">
        <f t="shared" si="0"/>
        <v>-20992.056190476171</v>
      </c>
      <c r="BA17" s="357">
        <f t="shared" si="1"/>
        <v>-6.4949795502145816E-2</v>
      </c>
    </row>
    <row r="18" spans="2:55" s="38" customFormat="1" ht="14.1" customHeight="1" x14ac:dyDescent="0.15">
      <c r="B18" s="95" t="s">
        <v>22</v>
      </c>
      <c r="C18" s="90">
        <v>8611740.0600000005</v>
      </c>
      <c r="D18" s="91">
        <v>8963575</v>
      </c>
      <c r="E18" s="92">
        <v>12267595.32</v>
      </c>
      <c r="F18" s="92">
        <v>9116535</v>
      </c>
      <c r="G18" s="93">
        <v>11086480.380000001</v>
      </c>
      <c r="H18" s="94">
        <v>2700211</v>
      </c>
      <c r="I18" s="94">
        <v>2878932.83</v>
      </c>
      <c r="J18" s="94">
        <v>3144374.55</v>
      </c>
      <c r="K18" s="94">
        <v>3106596.06</v>
      </c>
      <c r="L18" s="88">
        <f t="shared" si="2"/>
        <v>11830114.439999999</v>
      </c>
      <c r="M18" s="87">
        <v>2738821.35</v>
      </c>
      <c r="N18" s="229">
        <v>2954947.6</v>
      </c>
      <c r="O18" s="229">
        <v>3132455.72</v>
      </c>
      <c r="P18" s="229">
        <v>3309102.01</v>
      </c>
      <c r="Q18" s="269">
        <f t="shared" si="3"/>
        <v>12135326.68</v>
      </c>
      <c r="R18" s="229">
        <v>2892978.59</v>
      </c>
      <c r="S18" s="229">
        <v>3069067.4</v>
      </c>
      <c r="T18" s="229">
        <v>3469749.5199999996</v>
      </c>
      <c r="U18" s="229">
        <v>3551610.0257142857</v>
      </c>
      <c r="V18" s="269">
        <f t="shared" si="4"/>
        <v>12983405.535714285</v>
      </c>
      <c r="W18" s="229">
        <v>2718151.25</v>
      </c>
      <c r="X18" s="229">
        <v>1277180.2199999997</v>
      </c>
      <c r="Y18" s="229">
        <v>3360288.7</v>
      </c>
      <c r="Z18" s="229">
        <v>3616271.38</v>
      </c>
      <c r="AA18" s="269">
        <f t="shared" si="5"/>
        <v>10971891.550000001</v>
      </c>
      <c r="AB18" s="229">
        <v>2773500.64</v>
      </c>
      <c r="AC18" s="229">
        <v>2914709.64</v>
      </c>
      <c r="AD18" s="229">
        <v>3105544.36</v>
      </c>
      <c r="AE18" s="229">
        <v>3479354.24</v>
      </c>
      <c r="AF18" s="269">
        <f t="shared" si="6"/>
        <v>12273108.880000001</v>
      </c>
      <c r="AG18" s="350">
        <v>2824231.95</v>
      </c>
      <c r="AH18" s="350">
        <v>3175798.57</v>
      </c>
      <c r="AI18" s="350">
        <v>3366563.9595121955</v>
      </c>
      <c r="AJ18" s="350">
        <v>3498429.5009756107</v>
      </c>
      <c r="AK18" s="269">
        <f t="shared" si="7"/>
        <v>12865023.980487807</v>
      </c>
      <c r="AL18" s="362">
        <v>3095382.0317073176</v>
      </c>
      <c r="AM18" s="362">
        <v>3210923.7531707324</v>
      </c>
      <c r="AN18" s="362">
        <v>3413012.6109756101</v>
      </c>
      <c r="AO18" s="350">
        <v>3645807.7895121952</v>
      </c>
      <c r="AP18" s="269">
        <v>13365126.185365856</v>
      </c>
      <c r="AQ18" s="350">
        <v>3258850.6348780496</v>
      </c>
      <c r="AR18" s="350">
        <v>3326879.3892685366</v>
      </c>
      <c r="AS18" s="350">
        <v>3492867.0046341461</v>
      </c>
      <c r="AT18" s="350">
        <v>3782631.9000000004</v>
      </c>
      <c r="AU18" s="269">
        <v>13861228.928780733</v>
      </c>
      <c r="AV18" s="350">
        <v>2872745.1728851465</v>
      </c>
      <c r="AW18" s="350">
        <v>3390696.17</v>
      </c>
      <c r="AX18" s="350">
        <v>3334653.81</v>
      </c>
      <c r="AY18" s="350">
        <v>3502702.2</v>
      </c>
      <c r="AZ18" s="293">
        <f t="shared" si="0"/>
        <v>168048.39000000013</v>
      </c>
      <c r="BA18" s="357">
        <f t="shared" si="1"/>
        <v>5.0394553550372929E-2</v>
      </c>
    </row>
    <row r="19" spans="2:55" s="38" customFormat="1" ht="14.1" customHeight="1" x14ac:dyDescent="0.15">
      <c r="B19" s="95" t="s">
        <v>23</v>
      </c>
      <c r="C19" s="96" t="s">
        <v>24</v>
      </c>
      <c r="D19" s="91">
        <v>781327</v>
      </c>
      <c r="E19" s="92">
        <v>1001198.12</v>
      </c>
      <c r="F19" s="92">
        <v>898383</v>
      </c>
      <c r="G19" s="93">
        <v>1323991.73</v>
      </c>
      <c r="H19" s="94">
        <v>335545</v>
      </c>
      <c r="I19" s="94">
        <v>349210.28</v>
      </c>
      <c r="J19" s="94">
        <v>368021.92</v>
      </c>
      <c r="K19" s="94">
        <v>386750.14</v>
      </c>
      <c r="L19" s="88">
        <f t="shared" si="2"/>
        <v>1439527.3399999999</v>
      </c>
      <c r="M19" s="87">
        <v>361493.3</v>
      </c>
      <c r="N19" s="229">
        <v>339838.41000000003</v>
      </c>
      <c r="O19" s="229">
        <v>368049.84</v>
      </c>
      <c r="P19" s="229">
        <v>394715.47</v>
      </c>
      <c r="Q19" s="269">
        <f t="shared" si="3"/>
        <v>1464097.02</v>
      </c>
      <c r="R19" s="229">
        <v>368450.07</v>
      </c>
      <c r="S19" s="229">
        <v>396262.68000000005</v>
      </c>
      <c r="T19" s="229">
        <v>396773.31</v>
      </c>
      <c r="U19" s="229">
        <v>436583.36523809523</v>
      </c>
      <c r="V19" s="269">
        <f t="shared" si="4"/>
        <v>1598069.4252380952</v>
      </c>
      <c r="W19" s="229">
        <v>426606.49</v>
      </c>
      <c r="X19" s="229">
        <v>138040.91</v>
      </c>
      <c r="Y19" s="229">
        <v>366314.76</v>
      </c>
      <c r="Z19" s="229">
        <v>420152.27</v>
      </c>
      <c r="AA19" s="269">
        <f t="shared" si="5"/>
        <v>1351114.4300000002</v>
      </c>
      <c r="AB19" s="229">
        <v>357406.35000000003</v>
      </c>
      <c r="AC19" s="229">
        <v>341803.38</v>
      </c>
      <c r="AD19" s="229">
        <v>368274.26</v>
      </c>
      <c r="AE19" s="229">
        <v>446250.74</v>
      </c>
      <c r="AF19" s="269">
        <f t="shared" si="6"/>
        <v>1513734.73</v>
      </c>
      <c r="AG19" s="350">
        <v>396848.09</v>
      </c>
      <c r="AH19" s="350">
        <v>427601.9</v>
      </c>
      <c r="AI19" s="350">
        <v>427181.16341463418</v>
      </c>
      <c r="AJ19" s="350">
        <v>473720.75853658537</v>
      </c>
      <c r="AK19" s="269">
        <f t="shared" si="7"/>
        <v>1725351.9119512194</v>
      </c>
      <c r="AL19" s="362">
        <v>400834.15268292691</v>
      </c>
      <c r="AM19" s="362">
        <v>383906.61999999988</v>
      </c>
      <c r="AN19" s="362">
        <v>438785.89536585362</v>
      </c>
      <c r="AO19" s="350">
        <v>533298.88780487794</v>
      </c>
      <c r="AP19" s="269">
        <v>1756825.5558536584</v>
      </c>
      <c r="AQ19" s="350">
        <v>524091.93558652722</v>
      </c>
      <c r="AR19" s="350">
        <v>514735.46362369345</v>
      </c>
      <c r="AS19" s="350">
        <v>530307.41947735194</v>
      </c>
      <c r="AT19" s="350">
        <v>599879.34904761903</v>
      </c>
      <c r="AU19" s="269">
        <v>2169014.1677351915</v>
      </c>
      <c r="AV19" s="350">
        <v>475374.81266137504</v>
      </c>
      <c r="AW19" s="350">
        <v>505853.27047619049</v>
      </c>
      <c r="AX19" s="350">
        <v>492109.25095238094</v>
      </c>
      <c r="AY19" s="350">
        <v>483757.01</v>
      </c>
      <c r="AZ19" s="293">
        <f t="shared" si="0"/>
        <v>-8352.2409523809329</v>
      </c>
      <c r="BA19" s="357">
        <f t="shared" si="1"/>
        <v>-1.6972330709526001E-2</v>
      </c>
    </row>
    <row r="20" spans="2:55" s="38" customFormat="1" ht="14.1" customHeight="1" x14ac:dyDescent="0.15">
      <c r="B20" s="95" t="s">
        <v>25</v>
      </c>
      <c r="C20" s="96" t="s">
        <v>24</v>
      </c>
      <c r="D20" s="91">
        <v>764645</v>
      </c>
      <c r="E20" s="92">
        <v>605744.21</v>
      </c>
      <c r="F20" s="92">
        <v>439428</v>
      </c>
      <c r="G20" s="93">
        <v>767536.53</v>
      </c>
      <c r="H20" s="94">
        <v>238412</v>
      </c>
      <c r="I20" s="94">
        <v>251137.02</v>
      </c>
      <c r="J20" s="94">
        <v>205271.41</v>
      </c>
      <c r="K20" s="94">
        <v>220095.22</v>
      </c>
      <c r="L20" s="88">
        <f t="shared" si="2"/>
        <v>914915.65</v>
      </c>
      <c r="M20" s="87">
        <v>219437.58</v>
      </c>
      <c r="N20" s="229">
        <v>245959.34</v>
      </c>
      <c r="O20" s="229">
        <v>271759.03000000003</v>
      </c>
      <c r="P20" s="229">
        <v>305597.93</v>
      </c>
      <c r="Q20" s="269">
        <f t="shared" si="3"/>
        <v>1042753.8799999999</v>
      </c>
      <c r="R20" s="229">
        <v>286206.58</v>
      </c>
      <c r="S20" s="229">
        <v>274529.93</v>
      </c>
      <c r="T20" s="229">
        <v>300519.88</v>
      </c>
      <c r="U20" s="229">
        <v>314579.14857142855</v>
      </c>
      <c r="V20" s="269">
        <f t="shared" si="4"/>
        <v>1175835.5385714285</v>
      </c>
      <c r="W20" s="229">
        <v>310627.82999999996</v>
      </c>
      <c r="X20" s="229">
        <v>157609.18</v>
      </c>
      <c r="Y20" s="229">
        <v>337904.41</v>
      </c>
      <c r="Z20" s="229">
        <v>304465.75</v>
      </c>
      <c r="AA20" s="269">
        <f t="shared" si="5"/>
        <v>1110607.17</v>
      </c>
      <c r="AB20" s="229">
        <v>253596.43</v>
      </c>
      <c r="AC20" s="229">
        <v>206525.34</v>
      </c>
      <c r="AD20" s="229">
        <v>224096.75</v>
      </c>
      <c r="AE20" s="229">
        <v>255311.81999999998</v>
      </c>
      <c r="AF20" s="269">
        <f t="shared" si="6"/>
        <v>939530.34</v>
      </c>
      <c r="AG20" s="350">
        <v>217313.08999999997</v>
      </c>
      <c r="AH20" s="350">
        <v>242454.28000000003</v>
      </c>
      <c r="AI20" s="350">
        <v>240986.49634146341</v>
      </c>
      <c r="AJ20" s="350">
        <v>275128.0202439024</v>
      </c>
      <c r="AK20" s="269">
        <f t="shared" si="7"/>
        <v>975881.88658536575</v>
      </c>
      <c r="AL20" s="362">
        <v>257967.83512195121</v>
      </c>
      <c r="AM20" s="362">
        <v>253971.32878048794</v>
      </c>
      <c r="AN20" s="362">
        <v>255798.31341463412</v>
      </c>
      <c r="AO20" s="350">
        <v>237331.98097560968</v>
      </c>
      <c r="AP20" s="269">
        <v>1005069.4582926829</v>
      </c>
      <c r="AQ20" s="350">
        <v>265129.02804878046</v>
      </c>
      <c r="AR20" s="350">
        <v>283604.99097560981</v>
      </c>
      <c r="AS20" s="350">
        <v>264348.15560975601</v>
      </c>
      <c r="AT20" s="350">
        <v>237183.84</v>
      </c>
      <c r="AU20" s="269">
        <v>1050266.0146341464</v>
      </c>
      <c r="AV20" s="350">
        <v>233346.62629260251</v>
      </c>
      <c r="AW20" s="350">
        <v>266531.91000000003</v>
      </c>
      <c r="AX20" s="350">
        <v>232124.44</v>
      </c>
      <c r="AY20" s="350">
        <v>250729.38</v>
      </c>
      <c r="AZ20" s="293">
        <f t="shared" si="0"/>
        <v>18604.940000000002</v>
      </c>
      <c r="BA20" s="357">
        <f t="shared" si="1"/>
        <v>8.0150715710935058E-2</v>
      </c>
    </row>
    <row r="21" spans="2:55" s="38" customFormat="1" ht="14.1" customHeight="1" x14ac:dyDescent="0.15">
      <c r="B21" s="95" t="s">
        <v>26</v>
      </c>
      <c r="C21" s="96" t="s">
        <v>24</v>
      </c>
      <c r="D21" s="91">
        <v>259571</v>
      </c>
      <c r="E21" s="92">
        <v>269967.32</v>
      </c>
      <c r="F21" s="92">
        <v>195544</v>
      </c>
      <c r="G21" s="93">
        <v>276592.26</v>
      </c>
      <c r="H21" s="94">
        <v>67576</v>
      </c>
      <c r="I21" s="94">
        <v>77490.850000000006</v>
      </c>
      <c r="J21" s="94">
        <v>63260.06</v>
      </c>
      <c r="K21" s="94">
        <v>76772.100000000006</v>
      </c>
      <c r="L21" s="88">
        <f t="shared" si="2"/>
        <v>285099.01</v>
      </c>
      <c r="M21" s="87">
        <v>69064.7</v>
      </c>
      <c r="N21" s="229">
        <v>77137.09</v>
      </c>
      <c r="O21" s="229">
        <v>66885.84</v>
      </c>
      <c r="P21" s="229">
        <v>83134.649999999994</v>
      </c>
      <c r="Q21" s="269">
        <f t="shared" si="3"/>
        <v>296222.27999999997</v>
      </c>
      <c r="R21" s="229">
        <v>83730.320000000007</v>
      </c>
      <c r="S21" s="229">
        <v>92458.52</v>
      </c>
      <c r="T21" s="229">
        <v>98526.709999999992</v>
      </c>
      <c r="U21" s="229">
        <v>103158.08000000002</v>
      </c>
      <c r="V21" s="269">
        <f t="shared" si="4"/>
        <v>377873.63000000006</v>
      </c>
      <c r="W21" s="229">
        <v>78719.45</v>
      </c>
      <c r="X21" s="229">
        <v>42026.67</v>
      </c>
      <c r="Y21" s="229">
        <v>79495.010000000009</v>
      </c>
      <c r="Z21" s="229">
        <v>79527.62999999999</v>
      </c>
      <c r="AA21" s="269">
        <f t="shared" si="5"/>
        <v>279768.76</v>
      </c>
      <c r="AB21" s="229">
        <v>46690.93</v>
      </c>
      <c r="AC21" s="229">
        <v>75104.01999999999</v>
      </c>
      <c r="AD21" s="229">
        <v>79841.290000000008</v>
      </c>
      <c r="AE21" s="229">
        <v>81943.040000000008</v>
      </c>
      <c r="AF21" s="269">
        <f t="shared" si="6"/>
        <v>283579.28000000003</v>
      </c>
      <c r="AG21" s="350">
        <v>72177.03</v>
      </c>
      <c r="AH21" s="350">
        <v>64709.64</v>
      </c>
      <c r="AI21" s="350">
        <v>90777.132682926793</v>
      </c>
      <c r="AJ21" s="350">
        <v>82056.54951219511</v>
      </c>
      <c r="AK21" s="269">
        <f t="shared" si="7"/>
        <v>309720.35219512187</v>
      </c>
      <c r="AL21" s="362">
        <v>74795.522682926909</v>
      </c>
      <c r="AM21" s="362">
        <v>66587.7056097561</v>
      </c>
      <c r="AN21" s="362">
        <v>71758.814390243904</v>
      </c>
      <c r="AO21" s="350">
        <v>62747.551951219517</v>
      </c>
      <c r="AP21" s="269">
        <v>275889.59463414643</v>
      </c>
      <c r="AQ21" s="350">
        <v>58779.775121951228</v>
      </c>
      <c r="AR21" s="350">
        <v>64153.355609756094</v>
      </c>
      <c r="AS21" s="350">
        <v>80524.81146341459</v>
      </c>
      <c r="AT21" s="350">
        <v>76468.92</v>
      </c>
      <c r="AU21" s="269">
        <v>279926.86219512188</v>
      </c>
      <c r="AV21" s="350">
        <v>70125.077838046651</v>
      </c>
      <c r="AW21" s="350">
        <v>74914.145714285711</v>
      </c>
      <c r="AX21" s="350">
        <v>75630.25</v>
      </c>
      <c r="AY21" s="350">
        <v>90197.68</v>
      </c>
      <c r="AZ21" s="293">
        <f t="shared" si="0"/>
        <v>14567.429999999993</v>
      </c>
      <c r="BA21" s="357">
        <f t="shared" si="1"/>
        <v>0.19261380201704997</v>
      </c>
    </row>
    <row r="22" spans="2:55" s="38" customFormat="1" ht="14.1" customHeight="1" x14ac:dyDescent="0.15">
      <c r="B22" s="95" t="s">
        <v>27</v>
      </c>
      <c r="C22" s="96" t="s">
        <v>24</v>
      </c>
      <c r="D22" s="91">
        <v>321650</v>
      </c>
      <c r="E22" s="92">
        <v>291115.89</v>
      </c>
      <c r="F22" s="92">
        <v>209638</v>
      </c>
      <c r="G22" s="93">
        <v>287736.43</v>
      </c>
      <c r="H22" s="94">
        <v>60035</v>
      </c>
      <c r="I22" s="94">
        <v>102765.95</v>
      </c>
      <c r="J22" s="94">
        <v>76959.41</v>
      </c>
      <c r="K22" s="94">
        <v>127305.15</v>
      </c>
      <c r="L22" s="88">
        <f t="shared" si="2"/>
        <v>367065.51</v>
      </c>
      <c r="M22" s="87">
        <v>97826.219999999987</v>
      </c>
      <c r="N22" s="229">
        <v>88654.040000000008</v>
      </c>
      <c r="O22" s="229">
        <v>75553.850000000006</v>
      </c>
      <c r="P22" s="229">
        <v>104999.93</v>
      </c>
      <c r="Q22" s="269">
        <f t="shared" si="3"/>
        <v>367034.04000000004</v>
      </c>
      <c r="R22" s="229">
        <v>95861.38</v>
      </c>
      <c r="S22" s="229">
        <v>91945.47</v>
      </c>
      <c r="T22" s="229">
        <v>67204.88</v>
      </c>
      <c r="U22" s="229">
        <v>86587.695238095243</v>
      </c>
      <c r="V22" s="269">
        <f t="shared" si="4"/>
        <v>341599.42523809522</v>
      </c>
      <c r="W22" s="229">
        <v>56897.119999999995</v>
      </c>
      <c r="X22" s="229">
        <v>33460.229999999996</v>
      </c>
      <c r="Y22" s="229">
        <v>87101.58</v>
      </c>
      <c r="Z22" s="229">
        <v>64538.53</v>
      </c>
      <c r="AA22" s="269">
        <f t="shared" si="5"/>
        <v>241997.46</v>
      </c>
      <c r="AB22" s="229">
        <v>61799.929999999993</v>
      </c>
      <c r="AC22" s="229">
        <v>65525.17</v>
      </c>
      <c r="AD22" s="229">
        <v>54694.130000000005</v>
      </c>
      <c r="AE22" s="229">
        <v>74901.759999999995</v>
      </c>
      <c r="AF22" s="269">
        <f t="shared" si="6"/>
        <v>256920.99</v>
      </c>
      <c r="AG22" s="350">
        <v>68203.78</v>
      </c>
      <c r="AH22" s="350">
        <v>72476.37</v>
      </c>
      <c r="AI22" s="350">
        <v>87851.639268292696</v>
      </c>
      <c r="AJ22" s="350">
        <v>75683.363658536502</v>
      </c>
      <c r="AK22" s="269">
        <f t="shared" si="7"/>
        <v>304215.15292682918</v>
      </c>
      <c r="AL22" s="362">
        <v>72135.8514634147</v>
      </c>
      <c r="AM22" s="362">
        <v>66189.8253658537</v>
      </c>
      <c r="AN22" s="362">
        <v>66869.898292682919</v>
      </c>
      <c r="AO22" s="350">
        <v>89277.839756097572</v>
      </c>
      <c r="AP22" s="269">
        <v>294473.41487804888</v>
      </c>
      <c r="AQ22" s="350">
        <v>92125.0656097561</v>
      </c>
      <c r="AR22" s="350">
        <v>96860.679512195115</v>
      </c>
      <c r="AS22" s="350">
        <v>86766.549999999988</v>
      </c>
      <c r="AT22" s="350">
        <v>108219.87</v>
      </c>
      <c r="AU22" s="269">
        <v>383972.1651219512</v>
      </c>
      <c r="AV22" s="350">
        <v>105359.92527125735</v>
      </c>
      <c r="AW22" s="350">
        <v>146975.25</v>
      </c>
      <c r="AX22" s="350">
        <v>143912.76999999999</v>
      </c>
      <c r="AY22" s="350">
        <v>159393.59999999998</v>
      </c>
      <c r="AZ22" s="293">
        <f t="shared" si="0"/>
        <v>15480.829999999987</v>
      </c>
      <c r="BA22" s="357">
        <f t="shared" si="1"/>
        <v>0.10757092647163966</v>
      </c>
    </row>
    <row r="23" spans="2:55" s="38" customFormat="1" ht="14.1" customHeight="1" x14ac:dyDescent="0.15">
      <c r="B23" s="95" t="s">
        <v>28</v>
      </c>
      <c r="C23" s="96" t="s">
        <v>24</v>
      </c>
      <c r="D23" s="97" t="s">
        <v>24</v>
      </c>
      <c r="E23" s="96" t="s">
        <v>24</v>
      </c>
      <c r="F23" s="96" t="s">
        <v>24</v>
      </c>
      <c r="G23" s="99" t="s">
        <v>24</v>
      </c>
      <c r="H23" s="100">
        <v>102518</v>
      </c>
      <c r="I23" s="100">
        <v>124966.03</v>
      </c>
      <c r="J23" s="100">
        <v>136583.82999999999</v>
      </c>
      <c r="K23" s="100">
        <v>134553.79</v>
      </c>
      <c r="L23" s="88">
        <f t="shared" si="2"/>
        <v>498621.65</v>
      </c>
      <c r="M23" s="87">
        <v>147780.26</v>
      </c>
      <c r="N23" s="229">
        <v>133917.69999999998</v>
      </c>
      <c r="O23" s="229">
        <v>107040.85</v>
      </c>
      <c r="P23" s="229">
        <v>115726.13</v>
      </c>
      <c r="Q23" s="269">
        <f t="shared" si="3"/>
        <v>504464.93999999994</v>
      </c>
      <c r="R23" s="229">
        <v>103587.85</v>
      </c>
      <c r="S23" s="229">
        <v>112566.59999999999</v>
      </c>
      <c r="T23" s="229">
        <v>107935.93</v>
      </c>
      <c r="U23" s="229">
        <v>127733.26714285715</v>
      </c>
      <c r="V23" s="269">
        <f t="shared" si="4"/>
        <v>451823.64714285714</v>
      </c>
      <c r="W23" s="229">
        <v>123093.01000000001</v>
      </c>
      <c r="X23" s="229">
        <v>69265.850000000006</v>
      </c>
      <c r="Y23" s="229">
        <v>165730.96999999997</v>
      </c>
      <c r="Z23" s="229">
        <v>156831.63</v>
      </c>
      <c r="AA23" s="269">
        <f t="shared" si="5"/>
        <v>514921.45999999996</v>
      </c>
      <c r="AB23" s="229">
        <v>115050.33</v>
      </c>
      <c r="AC23" s="229">
        <v>142058.87</v>
      </c>
      <c r="AD23" s="229">
        <v>134389.66999999998</v>
      </c>
      <c r="AE23" s="229">
        <v>165855.25</v>
      </c>
      <c r="AF23" s="269">
        <f t="shared" si="6"/>
        <v>557354.12</v>
      </c>
      <c r="AG23" s="350">
        <v>132540.03</v>
      </c>
      <c r="AH23" s="350">
        <v>145241.27000000002</v>
      </c>
      <c r="AI23" s="350">
        <v>145879.7304878048</v>
      </c>
      <c r="AJ23" s="350">
        <v>173151.58365853649</v>
      </c>
      <c r="AK23" s="269">
        <f t="shared" si="7"/>
        <v>596812.61414634134</v>
      </c>
      <c r="AL23" s="362">
        <v>133829.48292682925</v>
      </c>
      <c r="AM23" s="362">
        <v>155954.9658536585</v>
      </c>
      <c r="AN23" s="362">
        <v>140269.50414634144</v>
      </c>
      <c r="AO23" s="350">
        <v>141119.69219512196</v>
      </c>
      <c r="AP23" s="269">
        <v>571173.64512195112</v>
      </c>
      <c r="AQ23" s="350">
        <v>130342.2256794425</v>
      </c>
      <c r="AR23" s="350">
        <v>116854.90588850174</v>
      </c>
      <c r="AS23" s="350">
        <v>144918.9604878049</v>
      </c>
      <c r="AT23" s="350">
        <v>140872.18</v>
      </c>
      <c r="AU23" s="269">
        <v>532988.27205574908</v>
      </c>
      <c r="AV23" s="350">
        <v>121490.01702564064</v>
      </c>
      <c r="AW23" s="350">
        <v>146278.14000000001</v>
      </c>
      <c r="AX23" s="350">
        <v>125634.61</v>
      </c>
      <c r="AY23" s="350">
        <v>130509.37999999999</v>
      </c>
      <c r="AZ23" s="293">
        <f t="shared" si="0"/>
        <v>4874.7699999999895</v>
      </c>
      <c r="BA23" s="357">
        <f t="shared" si="1"/>
        <v>3.8801171110412883E-2</v>
      </c>
    </row>
    <row r="24" spans="2:55" s="38" customFormat="1" ht="14.1" customHeight="1" x14ac:dyDescent="0.15">
      <c r="B24" s="95" t="s">
        <v>29</v>
      </c>
      <c r="C24" s="96" t="s">
        <v>24</v>
      </c>
      <c r="D24" s="97" t="s">
        <v>24</v>
      </c>
      <c r="E24" s="96" t="s">
        <v>24</v>
      </c>
      <c r="F24" s="96" t="s">
        <v>24</v>
      </c>
      <c r="G24" s="99" t="s">
        <v>24</v>
      </c>
      <c r="H24" s="100">
        <v>108885</v>
      </c>
      <c r="I24" s="100">
        <v>63973.11</v>
      </c>
      <c r="J24" s="100">
        <v>113323.16</v>
      </c>
      <c r="K24" s="100">
        <v>107418.65</v>
      </c>
      <c r="L24" s="88">
        <f t="shared" si="2"/>
        <v>393599.92000000004</v>
      </c>
      <c r="M24" s="87">
        <v>72441.049999999988</v>
      </c>
      <c r="N24" s="229">
        <v>123418.28</v>
      </c>
      <c r="O24" s="229">
        <v>73611.45</v>
      </c>
      <c r="P24" s="229">
        <v>87314.03</v>
      </c>
      <c r="Q24" s="269">
        <f t="shared" si="3"/>
        <v>356784.80999999994</v>
      </c>
      <c r="R24" s="229">
        <v>79059.16</v>
      </c>
      <c r="S24" s="229">
        <v>75081.19</v>
      </c>
      <c r="T24" s="229">
        <v>65463.98000000001</v>
      </c>
      <c r="U24" s="229">
        <v>51271.814285714288</v>
      </c>
      <c r="V24" s="269">
        <f t="shared" si="4"/>
        <v>270876.14428571431</v>
      </c>
      <c r="W24" s="229">
        <v>28308.699999999997</v>
      </c>
      <c r="X24" s="229">
        <v>18222.98</v>
      </c>
      <c r="Y24" s="229">
        <v>62932.14</v>
      </c>
      <c r="Z24" s="229">
        <v>75132.12</v>
      </c>
      <c r="AA24" s="269">
        <f t="shared" si="5"/>
        <v>184595.94</v>
      </c>
      <c r="AB24" s="229">
        <v>85219.65</v>
      </c>
      <c r="AC24" s="229">
        <v>47666.47</v>
      </c>
      <c r="AD24" s="229">
        <v>37278.04</v>
      </c>
      <c r="AE24" s="229">
        <v>46711.96</v>
      </c>
      <c r="AF24" s="269">
        <f t="shared" si="6"/>
        <v>216876.12</v>
      </c>
      <c r="AG24" s="350">
        <v>36887.4</v>
      </c>
      <c r="AH24" s="350">
        <v>24563.969999999998</v>
      </c>
      <c r="AI24" s="350">
        <v>41589.447804878044</v>
      </c>
      <c r="AJ24" s="350">
        <v>39682.58</v>
      </c>
      <c r="AK24" s="269">
        <f t="shared" si="7"/>
        <v>142723.39780487804</v>
      </c>
      <c r="AL24" s="362">
        <v>38425.629999999997</v>
      </c>
      <c r="AM24" s="362">
        <v>45533.4</v>
      </c>
      <c r="AN24" s="362">
        <v>44636.61</v>
      </c>
      <c r="AO24" s="350">
        <v>40793.340000000004</v>
      </c>
      <c r="AP24" s="269">
        <v>169388.98</v>
      </c>
      <c r="AQ24" s="350">
        <v>51950.080000000002</v>
      </c>
      <c r="AR24" s="350">
        <v>44445.04</v>
      </c>
      <c r="AS24" s="350">
        <v>23153.61</v>
      </c>
      <c r="AT24" s="350">
        <v>34647.259999999995</v>
      </c>
      <c r="AU24" s="269">
        <v>154195.99</v>
      </c>
      <c r="AV24" s="350">
        <v>25666.10342069234</v>
      </c>
      <c r="AW24" s="350">
        <v>41697.910000000003</v>
      </c>
      <c r="AX24" s="350">
        <v>48382.61</v>
      </c>
      <c r="AY24" s="350">
        <v>47130.58</v>
      </c>
      <c r="AZ24" s="293">
        <f t="shared" si="0"/>
        <v>-1252.0299999999988</v>
      </c>
      <c r="BA24" s="357">
        <f t="shared" si="1"/>
        <v>-2.5877686218250706E-2</v>
      </c>
    </row>
    <row r="25" spans="2:55" s="38" customFormat="1" ht="14.1" customHeight="1" x14ac:dyDescent="0.15">
      <c r="B25" s="95" t="s">
        <v>30</v>
      </c>
      <c r="C25" s="96" t="s">
        <v>24</v>
      </c>
      <c r="D25" s="97" t="s">
        <v>24</v>
      </c>
      <c r="E25" s="96" t="s">
        <v>24</v>
      </c>
      <c r="F25" s="96" t="s">
        <v>24</v>
      </c>
      <c r="G25" s="99" t="s">
        <v>24</v>
      </c>
      <c r="H25" s="100">
        <v>289548</v>
      </c>
      <c r="I25" s="100">
        <v>340097.2</v>
      </c>
      <c r="J25" s="100">
        <v>312287.71000000002</v>
      </c>
      <c r="K25" s="100">
        <v>352776.53</v>
      </c>
      <c r="L25" s="88">
        <f t="shared" si="2"/>
        <v>1294709.44</v>
      </c>
      <c r="M25" s="87">
        <v>409025.66000000003</v>
      </c>
      <c r="N25" s="229">
        <v>401726.71</v>
      </c>
      <c r="O25" s="229">
        <v>413174.47</v>
      </c>
      <c r="P25" s="229">
        <v>472726.13</v>
      </c>
      <c r="Q25" s="269">
        <f t="shared" si="3"/>
        <v>1696652.9700000002</v>
      </c>
      <c r="R25" s="229">
        <v>527102.36</v>
      </c>
      <c r="S25" s="229">
        <v>574959.44999999995</v>
      </c>
      <c r="T25" s="229">
        <v>507692.95</v>
      </c>
      <c r="U25" s="229">
        <v>382222.12</v>
      </c>
      <c r="V25" s="269">
        <f t="shared" si="4"/>
        <v>1991976.88</v>
      </c>
      <c r="W25" s="229">
        <v>212174.12</v>
      </c>
      <c r="X25" s="231">
        <v>0</v>
      </c>
      <c r="Y25" s="231">
        <v>0</v>
      </c>
      <c r="Z25" s="231">
        <v>0</v>
      </c>
      <c r="AA25" s="269">
        <f t="shared" si="5"/>
        <v>212174.12</v>
      </c>
      <c r="AB25" s="231">
        <v>0</v>
      </c>
      <c r="AC25" s="231">
        <v>0</v>
      </c>
      <c r="AD25" s="231">
        <v>0</v>
      </c>
      <c r="AE25" s="231">
        <v>0</v>
      </c>
      <c r="AF25" s="346">
        <f t="shared" si="6"/>
        <v>0</v>
      </c>
      <c r="AG25" s="351">
        <v>0</v>
      </c>
      <c r="AH25" s="351">
        <v>0</v>
      </c>
      <c r="AI25" s="351">
        <v>0</v>
      </c>
      <c r="AJ25" s="351">
        <v>0</v>
      </c>
      <c r="AK25" s="346">
        <f t="shared" si="7"/>
        <v>0</v>
      </c>
      <c r="AL25" s="363">
        <v>0</v>
      </c>
      <c r="AM25" s="363">
        <v>0</v>
      </c>
      <c r="AN25" s="363">
        <v>0</v>
      </c>
      <c r="AO25" s="351">
        <v>0</v>
      </c>
      <c r="AP25" s="346">
        <v>0</v>
      </c>
      <c r="AQ25" s="351">
        <v>0</v>
      </c>
      <c r="AR25" s="351">
        <v>0</v>
      </c>
      <c r="AS25" s="351">
        <v>0</v>
      </c>
      <c r="AT25" s="351">
        <v>0</v>
      </c>
      <c r="AU25" s="346">
        <v>0</v>
      </c>
      <c r="AV25" s="351">
        <v>0</v>
      </c>
      <c r="AW25" s="351">
        <v>0</v>
      </c>
      <c r="AX25" s="351">
        <v>0</v>
      </c>
      <c r="AY25" s="351">
        <v>0</v>
      </c>
      <c r="AZ25" s="293">
        <f t="shared" si="0"/>
        <v>0</v>
      </c>
      <c r="BA25" s="357" t="e">
        <f t="shared" si="1"/>
        <v>#DIV/0!</v>
      </c>
    </row>
    <row r="26" spans="2:55" s="38" customFormat="1" ht="14.1" customHeight="1" x14ac:dyDescent="0.15">
      <c r="B26" s="95" t="s">
        <v>31</v>
      </c>
      <c r="C26" s="96" t="s">
        <v>24</v>
      </c>
      <c r="D26" s="97" t="s">
        <v>24</v>
      </c>
      <c r="E26" s="96" t="s">
        <v>24</v>
      </c>
      <c r="F26" s="96" t="s">
        <v>24</v>
      </c>
      <c r="G26" s="99" t="s">
        <v>24</v>
      </c>
      <c r="H26" s="100">
        <v>129979</v>
      </c>
      <c r="I26" s="100">
        <v>112038.22</v>
      </c>
      <c r="J26" s="100">
        <v>114309.19</v>
      </c>
      <c r="K26" s="100">
        <v>107358.01</v>
      </c>
      <c r="L26" s="88">
        <f t="shared" si="2"/>
        <v>463684.42000000004</v>
      </c>
      <c r="M26" s="87">
        <v>125989.31999999999</v>
      </c>
      <c r="N26" s="229">
        <v>152644.02999999997</v>
      </c>
      <c r="O26" s="229">
        <v>133557.49</v>
      </c>
      <c r="P26" s="229">
        <v>122339.15</v>
      </c>
      <c r="Q26" s="269">
        <f t="shared" si="3"/>
        <v>534529.99</v>
      </c>
      <c r="R26" s="229">
        <v>192507.27</v>
      </c>
      <c r="S26" s="229">
        <v>177866.13</v>
      </c>
      <c r="T26" s="229">
        <v>147448.17000000001</v>
      </c>
      <c r="U26" s="229">
        <v>172884.41142857145</v>
      </c>
      <c r="V26" s="269">
        <f t="shared" si="4"/>
        <v>690705.98142857151</v>
      </c>
      <c r="W26" s="229">
        <v>184622.4</v>
      </c>
      <c r="X26" s="229">
        <v>53636.25</v>
      </c>
      <c r="Y26" s="229">
        <v>125222.46999999999</v>
      </c>
      <c r="Z26" s="229">
        <v>103774.7</v>
      </c>
      <c r="AA26" s="269">
        <f t="shared" si="5"/>
        <v>467255.82</v>
      </c>
      <c r="AB26" s="229">
        <v>126145.91</v>
      </c>
      <c r="AC26" s="229">
        <v>110337.51999999999</v>
      </c>
      <c r="AD26" s="229">
        <v>135616.14000000001</v>
      </c>
      <c r="AE26" s="229">
        <v>153254.30000000002</v>
      </c>
      <c r="AF26" s="269">
        <f t="shared" si="6"/>
        <v>525353.87</v>
      </c>
      <c r="AG26" s="350">
        <v>148522.78</v>
      </c>
      <c r="AH26" s="350">
        <v>175386.11</v>
      </c>
      <c r="AI26" s="350">
        <v>171974.0019512196</v>
      </c>
      <c r="AJ26" s="350">
        <v>205916.79195121949</v>
      </c>
      <c r="AK26" s="269">
        <f t="shared" si="7"/>
        <v>701799.6839024392</v>
      </c>
      <c r="AL26" s="362">
        <v>206249.74439024398</v>
      </c>
      <c r="AM26" s="362">
        <v>146016.1092682927</v>
      </c>
      <c r="AN26" s="362">
        <v>75420.871951219509</v>
      </c>
      <c r="AO26" s="350">
        <v>73981.89292682927</v>
      </c>
      <c r="AP26" s="269">
        <v>501668.61853658548</v>
      </c>
      <c r="AQ26" s="350">
        <v>42757.134390243897</v>
      </c>
      <c r="AR26" s="350">
        <v>44001.733170731706</v>
      </c>
      <c r="AS26" s="350">
        <v>32186.075470383264</v>
      </c>
      <c r="AT26" s="350">
        <v>40782.279047619049</v>
      </c>
      <c r="AU26" s="269">
        <v>159727.22207897791</v>
      </c>
      <c r="AV26" s="350">
        <v>39485.764352765698</v>
      </c>
      <c r="AW26" s="350">
        <v>51274.363333333335</v>
      </c>
      <c r="AX26" s="350">
        <v>51224.03952380953</v>
      </c>
      <c r="AY26" s="350">
        <v>48088.18</v>
      </c>
      <c r="AZ26" s="293">
        <f t="shared" si="0"/>
        <v>-3135.8595238095295</v>
      </c>
      <c r="BA26" s="357">
        <f t="shared" si="1"/>
        <v>-6.1218512888893614E-2</v>
      </c>
      <c r="BC26" s="536"/>
    </row>
    <row r="27" spans="2:55" s="38" customFormat="1" ht="14.1" customHeight="1" x14ac:dyDescent="0.15">
      <c r="B27" s="95" t="s">
        <v>32</v>
      </c>
      <c r="C27" s="96" t="s">
        <v>24</v>
      </c>
      <c r="D27" s="97" t="s">
        <v>24</v>
      </c>
      <c r="E27" s="96" t="s">
        <v>24</v>
      </c>
      <c r="F27" s="96" t="s">
        <v>24</v>
      </c>
      <c r="G27" s="99" t="s">
        <v>24</v>
      </c>
      <c r="H27" s="100">
        <v>191433</v>
      </c>
      <c r="I27" s="100">
        <v>181750.97</v>
      </c>
      <c r="J27" s="100">
        <v>184839.54</v>
      </c>
      <c r="K27" s="100">
        <v>201146.34</v>
      </c>
      <c r="L27" s="88">
        <f t="shared" si="2"/>
        <v>759169.85</v>
      </c>
      <c r="M27" s="87">
        <v>186674.25</v>
      </c>
      <c r="N27" s="229">
        <v>211365.66999999998</v>
      </c>
      <c r="O27" s="229">
        <v>166394.20000000001</v>
      </c>
      <c r="P27" s="229">
        <v>231788.25</v>
      </c>
      <c r="Q27" s="269">
        <f t="shared" si="3"/>
        <v>796222.37</v>
      </c>
      <c r="R27" s="229">
        <v>304103.96999999997</v>
      </c>
      <c r="S27" s="229">
        <v>232541.09</v>
      </c>
      <c r="T27" s="229">
        <v>167392.32999999999</v>
      </c>
      <c r="U27" s="229">
        <v>180152.55904761906</v>
      </c>
      <c r="V27" s="269">
        <f t="shared" si="4"/>
        <v>884189.94904761901</v>
      </c>
      <c r="W27" s="229">
        <v>189774.36</v>
      </c>
      <c r="X27" s="229">
        <v>74388.34</v>
      </c>
      <c r="Y27" s="229">
        <v>194024.87</v>
      </c>
      <c r="Z27" s="229">
        <v>183537.31</v>
      </c>
      <c r="AA27" s="269">
        <f t="shared" si="5"/>
        <v>641724.87999999989</v>
      </c>
      <c r="AB27" s="229">
        <v>183931.91999999998</v>
      </c>
      <c r="AC27" s="229">
        <v>174530.13999999998</v>
      </c>
      <c r="AD27" s="229">
        <v>195319.27000000002</v>
      </c>
      <c r="AE27" s="229">
        <v>223406.78000000003</v>
      </c>
      <c r="AF27" s="269">
        <f t="shared" si="6"/>
        <v>777188.11</v>
      </c>
      <c r="AG27" s="350">
        <v>181106.76</v>
      </c>
      <c r="AH27" s="350">
        <v>184407.05</v>
      </c>
      <c r="AI27" s="350">
        <v>282742.71585365839</v>
      </c>
      <c r="AJ27" s="350">
        <v>357101.59390243882</v>
      </c>
      <c r="AK27" s="269">
        <f t="shared" si="7"/>
        <v>1005358.1197560972</v>
      </c>
      <c r="AL27" s="362">
        <v>302987.59097560972</v>
      </c>
      <c r="AM27" s="362">
        <v>276541.15682926832</v>
      </c>
      <c r="AN27" s="362">
        <v>289321.74829268293</v>
      </c>
      <c r="AO27" s="350">
        <v>99505.489999999991</v>
      </c>
      <c r="AP27" s="269">
        <v>968355.98609756096</v>
      </c>
      <c r="AQ27" s="350">
        <v>228439.89671312427</v>
      </c>
      <c r="AR27" s="350">
        <v>110526.52403019737</v>
      </c>
      <c r="AS27" s="350">
        <v>208105.63783972128</v>
      </c>
      <c r="AT27" s="350">
        <v>165685.37190476188</v>
      </c>
      <c r="AU27" s="269">
        <v>712757.43048780481</v>
      </c>
      <c r="AV27" s="350">
        <v>92204.242345051724</v>
      </c>
      <c r="AW27" s="350">
        <v>84531.568095238094</v>
      </c>
      <c r="AX27" s="350">
        <v>56366.821428571435</v>
      </c>
      <c r="AY27" s="350">
        <v>223867.08999999997</v>
      </c>
      <c r="AZ27" s="293">
        <f t="shared" si="0"/>
        <v>167500.26857142855</v>
      </c>
      <c r="BA27" s="357">
        <f t="shared" si="1"/>
        <v>2.9716110351137406</v>
      </c>
      <c r="BC27" s="536"/>
    </row>
    <row r="28" spans="2:55" s="38" customFormat="1" ht="14.1" customHeight="1" x14ac:dyDescent="0.15">
      <c r="B28" s="95" t="s">
        <v>33</v>
      </c>
      <c r="C28" s="96" t="s">
        <v>24</v>
      </c>
      <c r="D28" s="97" t="s">
        <v>24</v>
      </c>
      <c r="E28" s="96" t="s">
        <v>24</v>
      </c>
      <c r="F28" s="96" t="s">
        <v>24</v>
      </c>
      <c r="G28" s="99" t="s">
        <v>24</v>
      </c>
      <c r="H28" s="100">
        <v>191147</v>
      </c>
      <c r="I28" s="100">
        <v>153818.98000000001</v>
      </c>
      <c r="J28" s="100">
        <v>146796.07999999999</v>
      </c>
      <c r="K28" s="100">
        <v>216113.09</v>
      </c>
      <c r="L28" s="88">
        <f t="shared" si="2"/>
        <v>707875.14999999991</v>
      </c>
      <c r="M28" s="87">
        <v>371067.45999999996</v>
      </c>
      <c r="N28" s="229">
        <v>418973.87</v>
      </c>
      <c r="O28" s="229">
        <v>417869.6</v>
      </c>
      <c r="P28" s="229">
        <v>451580.74</v>
      </c>
      <c r="Q28" s="269">
        <f t="shared" si="3"/>
        <v>1659491.67</v>
      </c>
      <c r="R28" s="229">
        <v>515755.76</v>
      </c>
      <c r="S28" s="229">
        <v>489020.55999999994</v>
      </c>
      <c r="T28" s="229">
        <v>456349.71</v>
      </c>
      <c r="U28" s="229">
        <v>442027.56571428571</v>
      </c>
      <c r="V28" s="269">
        <f t="shared" si="4"/>
        <v>1903153.5957142857</v>
      </c>
      <c r="W28" s="229">
        <v>539168.94999999995</v>
      </c>
      <c r="X28" s="229">
        <v>229696.43</v>
      </c>
      <c r="Y28" s="229">
        <v>449339.19999999995</v>
      </c>
      <c r="Z28" s="229">
        <v>378513.68</v>
      </c>
      <c r="AA28" s="269">
        <f t="shared" si="5"/>
        <v>1596718.2599999998</v>
      </c>
      <c r="AB28" s="229">
        <v>399038.68000000005</v>
      </c>
      <c r="AC28" s="229">
        <v>396182.42</v>
      </c>
      <c r="AD28" s="229">
        <v>431076.65</v>
      </c>
      <c r="AE28" s="229">
        <v>374459.45</v>
      </c>
      <c r="AF28" s="269">
        <f t="shared" si="6"/>
        <v>1600757.2</v>
      </c>
      <c r="AG28" s="350">
        <v>382584.44</v>
      </c>
      <c r="AH28" s="350">
        <v>459687.48</v>
      </c>
      <c r="AI28" s="350">
        <v>388288.73975609703</v>
      </c>
      <c r="AJ28" s="350">
        <v>431836.27609756152</v>
      </c>
      <c r="AK28" s="269">
        <f t="shared" si="7"/>
        <v>1662396.9358536585</v>
      </c>
      <c r="AL28" s="362">
        <v>608299.05463414709</v>
      </c>
      <c r="AM28" s="362">
        <v>498976.37682926899</v>
      </c>
      <c r="AN28" s="362">
        <v>297620.81926829269</v>
      </c>
      <c r="AO28" s="350">
        <v>410311.20219512237</v>
      </c>
      <c r="AP28" s="269">
        <v>1815207.4529268313</v>
      </c>
      <c r="AQ28" s="350">
        <v>317542.16819976812</v>
      </c>
      <c r="AR28" s="350">
        <v>453423.64400696824</v>
      </c>
      <c r="AS28" s="350">
        <v>196604.78645760735</v>
      </c>
      <c r="AT28" s="350">
        <v>180031.45285714284</v>
      </c>
      <c r="AU28" s="269">
        <v>1147602.0515214864</v>
      </c>
      <c r="AV28" s="350">
        <v>423776.97188681876</v>
      </c>
      <c r="AW28" s="350">
        <v>454155.90380952379</v>
      </c>
      <c r="AX28" s="350">
        <v>423301.19904761901</v>
      </c>
      <c r="AY28" s="350">
        <v>266596.70999999996</v>
      </c>
      <c r="AZ28" s="293">
        <f t="shared" si="0"/>
        <v>-156704.48904761905</v>
      </c>
      <c r="BA28" s="357">
        <f t="shared" si="1"/>
        <v>-0.37019618512819441</v>
      </c>
      <c r="BC28" s="536"/>
    </row>
    <row r="29" spans="2:55" s="38" customFormat="1" ht="14.1" customHeight="1" x14ac:dyDescent="0.15">
      <c r="B29" s="95" t="s">
        <v>34</v>
      </c>
      <c r="C29" s="96" t="s">
        <v>24</v>
      </c>
      <c r="D29" s="97" t="s">
        <v>24</v>
      </c>
      <c r="E29" s="96" t="s">
        <v>24</v>
      </c>
      <c r="F29" s="96" t="s">
        <v>24</v>
      </c>
      <c r="G29" s="99" t="s">
        <v>24</v>
      </c>
      <c r="H29" s="100">
        <v>101454</v>
      </c>
      <c r="I29" s="100">
        <v>98018.54</v>
      </c>
      <c r="J29" s="100">
        <v>78166.009999999995</v>
      </c>
      <c r="K29" s="100">
        <v>102311.84</v>
      </c>
      <c r="L29" s="88">
        <f t="shared" si="2"/>
        <v>379950.39</v>
      </c>
      <c r="M29" s="87">
        <v>121685.81</v>
      </c>
      <c r="N29" s="229">
        <v>120243.24</v>
      </c>
      <c r="O29" s="229">
        <v>141555.63</v>
      </c>
      <c r="P29" s="229">
        <v>121756.96</v>
      </c>
      <c r="Q29" s="269">
        <f t="shared" si="3"/>
        <v>505241.64</v>
      </c>
      <c r="R29" s="229">
        <v>141786.34999999998</v>
      </c>
      <c r="S29" s="229">
        <v>27545.89</v>
      </c>
      <c r="T29" s="229">
        <v>26980.959999999999</v>
      </c>
      <c r="U29" s="229">
        <v>20023.699047619048</v>
      </c>
      <c r="V29" s="269">
        <f t="shared" si="4"/>
        <v>216336.89904761902</v>
      </c>
      <c r="W29" s="229">
        <v>16786.2</v>
      </c>
      <c r="X29" s="229">
        <v>8807.09</v>
      </c>
      <c r="Y29" s="229">
        <v>22920.59</v>
      </c>
      <c r="Z29" s="229">
        <v>28361.279999999999</v>
      </c>
      <c r="AA29" s="269">
        <f t="shared" si="5"/>
        <v>76875.16</v>
      </c>
      <c r="AB29" s="229">
        <v>13845.289999999999</v>
      </c>
      <c r="AC29" s="229">
        <v>9350.8700000000008</v>
      </c>
      <c r="AD29" s="229">
        <v>8500.59</v>
      </c>
      <c r="AE29" s="229">
        <v>7416.58</v>
      </c>
      <c r="AF29" s="269">
        <f t="shared" si="6"/>
        <v>39113.33</v>
      </c>
      <c r="AG29" s="350">
        <v>6975.4</v>
      </c>
      <c r="AH29" s="350">
        <v>7718.94</v>
      </c>
      <c r="AI29" s="350">
        <v>154364.53585365854</v>
      </c>
      <c r="AJ29" s="350">
        <v>167472.61292682929</v>
      </c>
      <c r="AK29" s="269">
        <f t="shared" si="7"/>
        <v>336531.48878048779</v>
      </c>
      <c r="AL29" s="362">
        <v>181647.47170731708</v>
      </c>
      <c r="AM29" s="362">
        <v>138243.02951219512</v>
      </c>
      <c r="AN29" s="362">
        <v>125565.23853658537</v>
      </c>
      <c r="AO29" s="350">
        <v>11690.933658536585</v>
      </c>
      <c r="AP29" s="269">
        <v>457146.67341463413</v>
      </c>
      <c r="AQ29" s="350">
        <v>177167.58975609756</v>
      </c>
      <c r="AR29" s="350">
        <v>16446.800487804878</v>
      </c>
      <c r="AS29" s="350">
        <v>162582.82219512196</v>
      </c>
      <c r="AT29" s="350">
        <v>161661.97</v>
      </c>
      <c r="AU29" s="269">
        <v>517859.18243902433</v>
      </c>
      <c r="AV29" s="350">
        <v>16160.475831785092</v>
      </c>
      <c r="AW29" s="350">
        <v>16113.62</v>
      </c>
      <c r="AX29" s="350">
        <v>12675.03</v>
      </c>
      <c r="AY29" s="350">
        <v>209163.65999999997</v>
      </c>
      <c r="AZ29" s="293">
        <f t="shared" si="0"/>
        <v>196488.62999999998</v>
      </c>
      <c r="BA29" s="357">
        <f t="shared" si="1"/>
        <v>15.502024847278465</v>
      </c>
      <c r="BC29" s="536"/>
    </row>
    <row r="30" spans="2:55" s="38" customFormat="1" ht="14.1" customHeight="1" x14ac:dyDescent="0.15">
      <c r="B30" s="95" t="s">
        <v>87</v>
      </c>
      <c r="C30" s="96" t="s">
        <v>24</v>
      </c>
      <c r="D30" s="97" t="s">
        <v>24</v>
      </c>
      <c r="E30" s="96" t="s">
        <v>24</v>
      </c>
      <c r="F30" s="96" t="s">
        <v>24</v>
      </c>
      <c r="G30" s="99" t="s">
        <v>24</v>
      </c>
      <c r="H30" s="100">
        <v>68038</v>
      </c>
      <c r="I30" s="100">
        <v>42700.2</v>
      </c>
      <c r="J30" s="100">
        <v>44912.46</v>
      </c>
      <c r="K30" s="100">
        <v>50099.199999999997</v>
      </c>
      <c r="L30" s="88">
        <f t="shared" si="2"/>
        <v>205749.86</v>
      </c>
      <c r="M30" s="87">
        <v>65876.510000000009</v>
      </c>
      <c r="N30" s="229">
        <v>44743.21</v>
      </c>
      <c r="O30" s="229">
        <v>48196.6</v>
      </c>
      <c r="P30" s="229">
        <v>70657.399999999994</v>
      </c>
      <c r="Q30" s="269">
        <f t="shared" si="3"/>
        <v>229473.72</v>
      </c>
      <c r="R30" s="229">
        <v>58651.740000000005</v>
      </c>
      <c r="S30" s="229">
        <v>242792.63</v>
      </c>
      <c r="T30" s="229">
        <v>188990.3</v>
      </c>
      <c r="U30" s="229">
        <v>182364.61000000002</v>
      </c>
      <c r="V30" s="269">
        <f t="shared" si="4"/>
        <v>672799.28</v>
      </c>
      <c r="W30" s="229">
        <v>234613.40999999997</v>
      </c>
      <c r="X30" s="229">
        <v>64415.41</v>
      </c>
      <c r="Y30" s="229">
        <v>181900.33000000002</v>
      </c>
      <c r="Z30" s="229">
        <v>226670.06</v>
      </c>
      <c r="AA30" s="269">
        <f t="shared" si="5"/>
        <v>707599.21</v>
      </c>
      <c r="AB30" s="229">
        <v>171552.28000000003</v>
      </c>
      <c r="AC30" s="229">
        <v>189415.02000000002</v>
      </c>
      <c r="AD30" s="229">
        <v>197523.22</v>
      </c>
      <c r="AE30" s="229">
        <v>172657.83000000002</v>
      </c>
      <c r="AF30" s="269">
        <f t="shared" si="6"/>
        <v>731148.35000000009</v>
      </c>
      <c r="AG30" s="350">
        <v>202949.71</v>
      </c>
      <c r="AH30" s="350">
        <v>215522.38</v>
      </c>
      <c r="AI30" s="350">
        <v>136517.67365853663</v>
      </c>
      <c r="AJ30" s="350">
        <v>177353.55414634151</v>
      </c>
      <c r="AK30" s="269">
        <f t="shared" si="7"/>
        <v>732343.31780487811</v>
      </c>
      <c r="AL30" s="362">
        <v>157438.9095121951</v>
      </c>
      <c r="AM30" s="362">
        <v>164789.37999999992</v>
      </c>
      <c r="AN30" s="362">
        <v>138338.24634146332</v>
      </c>
      <c r="AO30" s="350">
        <v>351567.5780487805</v>
      </c>
      <c r="AP30" s="269">
        <v>812134.1139024389</v>
      </c>
      <c r="AQ30" s="350">
        <v>163207.27560975612</v>
      </c>
      <c r="AR30" s="350">
        <v>329801.61268292682</v>
      </c>
      <c r="AS30" s="350">
        <v>169630.28060394892</v>
      </c>
      <c r="AT30" s="350">
        <v>268712.26999999996</v>
      </c>
      <c r="AU30" s="269">
        <v>931351.43889663182</v>
      </c>
      <c r="AV30" s="350">
        <v>384160.48020941555</v>
      </c>
      <c r="AW30" s="350">
        <v>367997.57</v>
      </c>
      <c r="AX30" s="350">
        <v>388655.74</v>
      </c>
      <c r="AY30" s="350">
        <v>375843.89</v>
      </c>
      <c r="AZ30" s="293">
        <f t="shared" si="0"/>
        <v>-12811.849999999977</v>
      </c>
      <c r="BA30" s="357">
        <f t="shared" si="1"/>
        <v>-3.2964520220388295E-2</v>
      </c>
    </row>
    <row r="31" spans="2:55" s="38" customFormat="1" ht="14.1" customHeight="1" thickBot="1" x14ac:dyDescent="0.2">
      <c r="B31" s="95" t="s">
        <v>35</v>
      </c>
      <c r="C31" s="101">
        <v>9285102.6600000001</v>
      </c>
      <c r="D31" s="102">
        <v>8038658</v>
      </c>
      <c r="E31" s="101">
        <v>6928838.1200000001</v>
      </c>
      <c r="F31" s="101">
        <v>8156047</v>
      </c>
      <c r="G31" s="103">
        <v>9384210.5999999996</v>
      </c>
      <c r="H31" s="104">
        <v>1525730</v>
      </c>
      <c r="I31" s="104">
        <v>1621529.75</v>
      </c>
      <c r="J31" s="104">
        <v>1730728.56</v>
      </c>
      <c r="K31" s="104">
        <v>1598032.33</v>
      </c>
      <c r="L31" s="105">
        <f t="shared" si="2"/>
        <v>6476020.6400000006</v>
      </c>
      <c r="M31" s="104">
        <v>1838689.130000005</v>
      </c>
      <c r="N31" s="230">
        <v>1763334.5500000054</v>
      </c>
      <c r="O31" s="230">
        <v>1593073.44</v>
      </c>
      <c r="P31" s="230">
        <v>1783216.58</v>
      </c>
      <c r="Q31" s="270">
        <f t="shared" si="3"/>
        <v>6978313.7000000104</v>
      </c>
      <c r="R31" s="230">
        <v>1851236.7600000084</v>
      </c>
      <c r="S31" s="230">
        <v>1809073.3200000094</v>
      </c>
      <c r="T31" s="230">
        <v>1658246.1800000016</v>
      </c>
      <c r="U31" s="229">
        <v>1983892.7200000051</v>
      </c>
      <c r="V31" s="270">
        <f t="shared" si="4"/>
        <v>7302448.9800000247</v>
      </c>
      <c r="W31" s="229">
        <v>1894139.8300000061</v>
      </c>
      <c r="X31" s="229">
        <v>868016.89000000746</v>
      </c>
      <c r="Y31" s="229">
        <v>2039230.2699999975</v>
      </c>
      <c r="Z31" s="229">
        <v>1685575.3400000022</v>
      </c>
      <c r="AA31" s="270">
        <f t="shared" si="5"/>
        <v>6486962.3300000131</v>
      </c>
      <c r="AB31" s="229">
        <v>4053641.83</v>
      </c>
      <c r="AC31" s="229">
        <v>1560710.8700000013</v>
      </c>
      <c r="AD31" s="229">
        <v>1460038.1199999999</v>
      </c>
      <c r="AE31" s="229">
        <v>1620721.8300000008</v>
      </c>
      <c r="AF31" s="269">
        <f t="shared" si="6"/>
        <v>8695112.6500000022</v>
      </c>
      <c r="AG31" s="350">
        <v>1331367.3799999999</v>
      </c>
      <c r="AH31" s="350">
        <v>1469471.7400000002</v>
      </c>
      <c r="AI31" s="350">
        <v>1491820.8012195127</v>
      </c>
      <c r="AJ31" s="350">
        <v>1550799.3951219511</v>
      </c>
      <c r="AK31" s="269">
        <f t="shared" si="7"/>
        <v>5843459.3163414635</v>
      </c>
      <c r="AL31" s="362">
        <v>1637178.6775609758</v>
      </c>
      <c r="AM31" s="362">
        <v>1500109.1409756104</v>
      </c>
      <c r="AN31" s="362">
        <v>1375521.4173170733</v>
      </c>
      <c r="AO31" s="350">
        <v>1493706.0402439032</v>
      </c>
      <c r="AP31" s="269">
        <v>6006515.2760975622</v>
      </c>
      <c r="AQ31" s="350">
        <v>1506767.0526829269</v>
      </c>
      <c r="AR31" s="350">
        <v>1607478.1834289199</v>
      </c>
      <c r="AS31" s="350">
        <v>1595977.4225572553</v>
      </c>
      <c r="AT31" s="350">
        <v>1723663.8390476245</v>
      </c>
      <c r="AU31" s="269">
        <v>6433886.4977167267</v>
      </c>
      <c r="AV31" s="350">
        <v>1689901.3525349253</v>
      </c>
      <c r="AW31" s="350">
        <v>1855039.3833333368</v>
      </c>
      <c r="AX31" s="350">
        <v>1563771.2542857158</v>
      </c>
      <c r="AY31" s="350">
        <v>1694397.5</v>
      </c>
      <c r="AZ31" s="293">
        <f t="shared" si="0"/>
        <v>130626.24571428425</v>
      </c>
      <c r="BA31" s="357">
        <f t="shared" si="1"/>
        <v>8.3532834713700141E-2</v>
      </c>
    </row>
    <row r="32" spans="2:55" s="39" customFormat="1" ht="14.1" customHeight="1" thickBot="1" x14ac:dyDescent="0.2">
      <c r="B32" s="57" t="s">
        <v>36</v>
      </c>
      <c r="C32" s="106">
        <f t="shared" ref="C32:M32" si="8">SUM(C8:C31)</f>
        <v>178729208.80000001</v>
      </c>
      <c r="D32" s="107">
        <f t="shared" si="8"/>
        <v>174635032</v>
      </c>
      <c r="E32" s="106">
        <f t="shared" si="8"/>
        <v>179911194.96999997</v>
      </c>
      <c r="F32" s="107">
        <f>SUM(F8:F31)</f>
        <v>169545865</v>
      </c>
      <c r="G32" s="106">
        <f t="shared" si="8"/>
        <v>199340813.41</v>
      </c>
      <c r="H32" s="108">
        <f t="shared" si="8"/>
        <v>51063541</v>
      </c>
      <c r="I32" s="108">
        <f t="shared" si="8"/>
        <v>53560617.030000009</v>
      </c>
      <c r="J32" s="108">
        <f t="shared" si="8"/>
        <v>54917641.059999995</v>
      </c>
      <c r="K32" s="108">
        <f t="shared" si="8"/>
        <v>58181910.800000012</v>
      </c>
      <c r="L32" s="108">
        <f t="shared" si="8"/>
        <v>217723709.88999999</v>
      </c>
      <c r="M32" s="108">
        <f t="shared" si="8"/>
        <v>55760931.369999997</v>
      </c>
      <c r="N32" s="108">
        <f t="shared" ref="N32:AF32" si="9">SUM(N8:N31)</f>
        <v>58872612.230000012</v>
      </c>
      <c r="O32" s="271">
        <f t="shared" si="9"/>
        <v>58958566.090000026</v>
      </c>
      <c r="P32" s="271">
        <f t="shared" si="9"/>
        <v>61240575.280000001</v>
      </c>
      <c r="Q32" s="271">
        <f t="shared" si="9"/>
        <v>234832684.96999997</v>
      </c>
      <c r="R32" s="271">
        <f t="shared" si="9"/>
        <v>62312408.870000005</v>
      </c>
      <c r="S32" s="271">
        <f t="shared" si="9"/>
        <v>64550584.310000017</v>
      </c>
      <c r="T32" s="271">
        <f t="shared" si="9"/>
        <v>64626957.340000004</v>
      </c>
      <c r="U32" s="271">
        <f t="shared" si="9"/>
        <v>72470062.050000027</v>
      </c>
      <c r="V32" s="271">
        <f t="shared" si="9"/>
        <v>263960012.56999999</v>
      </c>
      <c r="W32" s="271">
        <f t="shared" si="9"/>
        <v>63587814.330000006</v>
      </c>
      <c r="X32" s="271">
        <f t="shared" si="9"/>
        <v>37945479.210000001</v>
      </c>
      <c r="Y32" s="271">
        <f t="shared" si="9"/>
        <v>86016514.790000007</v>
      </c>
      <c r="Z32" s="271">
        <f t="shared" si="9"/>
        <v>74115931.810000017</v>
      </c>
      <c r="AA32" s="271">
        <f t="shared" si="9"/>
        <v>261665740.13999996</v>
      </c>
      <c r="AB32" s="271">
        <f t="shared" si="9"/>
        <v>67638561.140000001</v>
      </c>
      <c r="AC32" s="271">
        <f t="shared" si="9"/>
        <v>68174852.670000002</v>
      </c>
      <c r="AD32" s="271">
        <f t="shared" si="9"/>
        <v>66974215.379999995</v>
      </c>
      <c r="AE32" s="271">
        <f t="shared" si="9"/>
        <v>75367863.969999984</v>
      </c>
      <c r="AF32" s="271">
        <f t="shared" si="9"/>
        <v>278155493.16000009</v>
      </c>
      <c r="AG32" s="272">
        <f t="shared" ref="AG32:AM32" si="10">SUM(AG8:AG31)</f>
        <v>68950386.850000009</v>
      </c>
      <c r="AH32" s="272">
        <f t="shared" si="10"/>
        <v>75828211.109999985</v>
      </c>
      <c r="AI32" s="533">
        <v>75896333.560731396</v>
      </c>
      <c r="AJ32" s="272">
        <f t="shared" si="10"/>
        <v>82206782.936339259</v>
      </c>
      <c r="AK32" s="271">
        <f>SUM(AK8:AK31)</f>
        <v>302881714.45707077</v>
      </c>
      <c r="AL32" s="272">
        <f t="shared" si="10"/>
        <v>75586096.522925645</v>
      </c>
      <c r="AM32" s="272">
        <f t="shared" si="10"/>
        <v>77411717.409023792</v>
      </c>
      <c r="AN32" s="272">
        <v>75284034.409022793</v>
      </c>
      <c r="AO32" s="272">
        <v>82079147.371705204</v>
      </c>
      <c r="AP32" s="271">
        <v>310360995.71267748</v>
      </c>
      <c r="AQ32" s="272">
        <v>78090402.143169358</v>
      </c>
      <c r="AR32" s="272">
        <v>79664627.148444146</v>
      </c>
      <c r="AS32" s="272">
        <v>76114762.186807513</v>
      </c>
      <c r="AT32" s="272">
        <v>84389298.999523818</v>
      </c>
      <c r="AU32" s="272">
        <v>318259090.47794485</v>
      </c>
      <c r="AV32" s="272">
        <v>74989335.339999974</v>
      </c>
      <c r="AW32" s="272">
        <v>83379898.817619056</v>
      </c>
      <c r="AX32" s="272">
        <v>79613835.720952407</v>
      </c>
      <c r="AY32" s="272">
        <v>85922556.060000002</v>
      </c>
      <c r="AZ32" s="271">
        <f>SUM(AZ8:AZ31)</f>
        <v>6308720.3390476191</v>
      </c>
      <c r="BA32" s="358">
        <f>AZ32/AW32</f>
        <v>7.5662365012543281E-2</v>
      </c>
    </row>
    <row r="33" spans="1:51" s="40" customFormat="1" ht="15.95" customHeight="1" thickBot="1" x14ac:dyDescent="0.25">
      <c r="B33" s="216"/>
      <c r="D33" s="213"/>
      <c r="H33" s="213"/>
      <c r="R33" s="274"/>
      <c r="S33" s="274"/>
      <c r="T33" s="274"/>
      <c r="W33" s="274"/>
      <c r="X33" s="274"/>
      <c r="Y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</row>
    <row r="34" spans="1:51" s="40" customFormat="1" ht="15.95" customHeight="1" thickBot="1" x14ac:dyDescent="0.25">
      <c r="B34" s="81" t="s">
        <v>37</v>
      </c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6"/>
      <c r="N34" s="46"/>
      <c r="O34" s="47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4"/>
      <c r="AB34" s="224"/>
      <c r="AC34" s="224"/>
      <c r="AD34" s="224"/>
      <c r="AE34" s="224"/>
      <c r="AF34" s="224"/>
      <c r="AG34" s="224"/>
      <c r="AH34" s="224"/>
      <c r="AI34" s="224"/>
      <c r="AJ34" s="224"/>
      <c r="AK34" s="224"/>
      <c r="AL34" s="224"/>
      <c r="AM34" s="224"/>
      <c r="AN34" s="224"/>
      <c r="AO34" s="224"/>
      <c r="AP34" s="224"/>
      <c r="AQ34" s="47"/>
      <c r="AR34" s="47"/>
      <c r="AS34" s="47"/>
      <c r="AT34" s="47"/>
      <c r="AU34" s="360"/>
      <c r="AV34" s="47"/>
      <c r="AW34" s="47"/>
      <c r="AX34" s="224"/>
      <c r="AY34" s="224"/>
    </row>
    <row r="35" spans="1:51" ht="20.100000000000001" customHeight="1" thickBot="1" x14ac:dyDescent="0.25">
      <c r="B35" s="51" t="s">
        <v>4</v>
      </c>
      <c r="C35" s="52" t="s">
        <v>5</v>
      </c>
      <c r="D35" s="46" t="s">
        <v>6</v>
      </c>
      <c r="E35" s="52" t="s">
        <v>7</v>
      </c>
      <c r="F35" s="52" t="s">
        <v>8</v>
      </c>
      <c r="G35" s="52" t="s">
        <v>9</v>
      </c>
      <c r="H35" s="53" t="s">
        <v>10</v>
      </c>
      <c r="I35" s="53" t="s">
        <v>11</v>
      </c>
      <c r="J35" s="53" t="s">
        <v>85</v>
      </c>
      <c r="K35" s="53" t="s">
        <v>88</v>
      </c>
      <c r="L35" s="53" t="s">
        <v>89</v>
      </c>
      <c r="M35" s="53" t="s">
        <v>91</v>
      </c>
      <c r="N35" s="53" t="s">
        <v>94</v>
      </c>
      <c r="O35" s="50" t="s">
        <v>95</v>
      </c>
      <c r="P35" s="50" t="s">
        <v>96</v>
      </c>
      <c r="Q35" s="53" t="s">
        <v>97</v>
      </c>
      <c r="R35" s="53" t="s">
        <v>98</v>
      </c>
      <c r="S35" s="53" t="s">
        <v>105</v>
      </c>
      <c r="T35" s="53" t="s">
        <v>104</v>
      </c>
      <c r="U35" s="50" t="s">
        <v>112</v>
      </c>
      <c r="V35" s="53" t="s">
        <v>114</v>
      </c>
      <c r="W35" s="53" t="s">
        <v>115</v>
      </c>
      <c r="X35" s="53" t="s">
        <v>116</v>
      </c>
      <c r="Y35" s="53" t="s">
        <v>117</v>
      </c>
      <c r="Z35" s="53" t="s">
        <v>113</v>
      </c>
      <c r="AA35" s="53" t="s">
        <v>118</v>
      </c>
      <c r="AB35" s="53" t="s">
        <v>119</v>
      </c>
      <c r="AC35" s="53" t="s">
        <v>123</v>
      </c>
      <c r="AD35" s="53" t="s">
        <v>124</v>
      </c>
      <c r="AE35" s="53" t="s">
        <v>126</v>
      </c>
      <c r="AF35" s="341" t="s">
        <v>127</v>
      </c>
      <c r="AG35" s="341" t="s">
        <v>130</v>
      </c>
      <c r="AH35" s="341" t="s">
        <v>132</v>
      </c>
      <c r="AI35" s="341" t="s">
        <v>134</v>
      </c>
      <c r="AJ35" s="341" t="s">
        <v>136</v>
      </c>
      <c r="AK35" s="341" t="s">
        <v>137</v>
      </c>
      <c r="AL35" s="341" t="s">
        <v>140</v>
      </c>
      <c r="AM35" s="341" t="s">
        <v>143</v>
      </c>
      <c r="AN35" s="341" t="s">
        <v>145</v>
      </c>
      <c r="AO35" s="341" t="s">
        <v>147</v>
      </c>
      <c r="AP35" s="50" t="s">
        <v>148</v>
      </c>
      <c r="AQ35" s="341" t="s">
        <v>154</v>
      </c>
      <c r="AR35" s="341" t="s">
        <v>227</v>
      </c>
      <c r="AS35" s="341" t="s">
        <v>228</v>
      </c>
      <c r="AT35" s="341" t="s">
        <v>229</v>
      </c>
      <c r="AU35" s="341" t="s">
        <v>230</v>
      </c>
      <c r="AV35" s="341" t="s">
        <v>231</v>
      </c>
      <c r="AW35" s="341" t="s">
        <v>232</v>
      </c>
      <c r="AX35" s="341" t="s">
        <v>233</v>
      </c>
      <c r="AY35" s="341" t="s">
        <v>250</v>
      </c>
    </row>
    <row r="36" spans="1:51" s="38" customFormat="1" ht="14.1" customHeight="1" x14ac:dyDescent="0.15">
      <c r="A36" s="39"/>
      <c r="B36" s="82" t="s">
        <v>12</v>
      </c>
      <c r="C36" s="109">
        <f t="shared" ref="C36:H36" si="11">C8/C$32</f>
        <v>0.64645336509764706</v>
      </c>
      <c r="D36" s="109">
        <f t="shared" si="11"/>
        <v>0.63753307526521941</v>
      </c>
      <c r="E36" s="109">
        <f t="shared" si="11"/>
        <v>0.61382135507695712</v>
      </c>
      <c r="F36" s="109">
        <f t="shared" si="11"/>
        <v>0.59913032382122677</v>
      </c>
      <c r="G36" s="111">
        <f t="shared" si="11"/>
        <v>0.59664687233604685</v>
      </c>
      <c r="H36" s="109">
        <f t="shared" si="11"/>
        <v>0.58211017915894236</v>
      </c>
      <c r="I36" s="109">
        <f t="shared" ref="I36:M51" si="12">I8/I$32</f>
        <v>0.58207418209050454</v>
      </c>
      <c r="J36" s="109">
        <f t="shared" si="12"/>
        <v>0.59076955881178195</v>
      </c>
      <c r="K36" s="109">
        <f>K8/K$32</f>
        <v>0.5938804144603651</v>
      </c>
      <c r="L36" s="111">
        <f>L8/L$32</f>
        <v>0.58743086499222985</v>
      </c>
      <c r="M36" s="109">
        <f>M8/M$32</f>
        <v>0.56395267362622614</v>
      </c>
      <c r="N36" s="109">
        <f>N8/N$32</f>
        <v>0.57175259607127493</v>
      </c>
      <c r="O36" s="264">
        <f t="shared" ref="O36:T51" si="13">O8/O$32</f>
        <v>0.58086342581198935</v>
      </c>
      <c r="P36" s="264">
        <f t="shared" si="13"/>
        <v>0.55341630765294791</v>
      </c>
      <c r="Q36" s="266">
        <f t="shared" si="13"/>
        <v>0.56740612132856283</v>
      </c>
      <c r="R36" s="264">
        <f t="shared" si="13"/>
        <v>0.56265298751561477</v>
      </c>
      <c r="S36" s="264">
        <f t="shared" si="13"/>
        <v>0.56659886569507012</v>
      </c>
      <c r="T36" s="264">
        <f t="shared" si="13"/>
        <v>0.57092013949979337</v>
      </c>
      <c r="U36" s="264">
        <f t="shared" ref="U36:AX51" si="14">U8/U$32</f>
        <v>0.5844988007575137</v>
      </c>
      <c r="V36" s="266">
        <f t="shared" si="14"/>
        <v>0.57163979214098892</v>
      </c>
      <c r="W36" s="264">
        <f t="shared" si="14"/>
        <v>0.56469338879382103</v>
      </c>
      <c r="X36" s="264">
        <f t="shared" si="14"/>
        <v>0.6313969447429203</v>
      </c>
      <c r="Y36" s="264">
        <f t="shared" si="14"/>
        <v>0.62901275228475229</v>
      </c>
      <c r="Z36" s="264">
        <f t="shared" si="14"/>
        <v>0.59539755613038137</v>
      </c>
      <c r="AA36" s="266">
        <f t="shared" si="14"/>
        <v>0.60420675360637999</v>
      </c>
      <c r="AB36" s="264">
        <f t="shared" si="14"/>
        <v>0.5904261165068303</v>
      </c>
      <c r="AC36" s="264">
        <f t="shared" si="14"/>
        <v>0.59079065876329684</v>
      </c>
      <c r="AD36" s="264">
        <f t="shared" si="14"/>
        <v>0.58345559986461759</v>
      </c>
      <c r="AE36" s="264">
        <f t="shared" si="14"/>
        <v>0.60365166363358203</v>
      </c>
      <c r="AF36" s="266">
        <f t="shared" si="14"/>
        <v>0.59242064468312572</v>
      </c>
      <c r="AG36" s="264">
        <f t="shared" si="14"/>
        <v>0.59711175906187097</v>
      </c>
      <c r="AH36" s="264">
        <f t="shared" si="14"/>
        <v>0.60072257202428958</v>
      </c>
      <c r="AI36" s="264">
        <f t="shared" si="14"/>
        <v>0.59263424091890937</v>
      </c>
      <c r="AJ36" s="264">
        <f t="shared" si="14"/>
        <v>0.61028958871204453</v>
      </c>
      <c r="AK36" s="266">
        <f t="shared" si="14"/>
        <v>0.60047043411605128</v>
      </c>
      <c r="AL36" s="264">
        <f t="shared" si="14"/>
        <v>0.58451069453240445</v>
      </c>
      <c r="AM36" s="264">
        <f t="shared" si="14"/>
        <v>0.60088283136813658</v>
      </c>
      <c r="AN36" s="264">
        <f t="shared" si="14"/>
        <v>0.60580015591862579</v>
      </c>
      <c r="AO36" s="264">
        <f t="shared" si="14"/>
        <v>0.62179389703733134</v>
      </c>
      <c r="AP36" s="266">
        <f t="shared" si="14"/>
        <v>0.60361852486054435</v>
      </c>
      <c r="AQ36" s="264">
        <f t="shared" si="14"/>
        <v>0.61768706718199229</v>
      </c>
      <c r="AR36" s="264">
        <f t="shared" si="14"/>
        <v>0.61692106059335972</v>
      </c>
      <c r="AS36" s="264">
        <f t="shared" si="14"/>
        <v>0.61661833614378514</v>
      </c>
      <c r="AT36" s="264">
        <f t="shared" si="14"/>
        <v>0.62941537497109734</v>
      </c>
      <c r="AU36" s="266">
        <f t="shared" si="14"/>
        <v>0.62034959548058455</v>
      </c>
      <c r="AV36" s="264">
        <f t="shared" si="14"/>
        <v>0.63616456742924232</v>
      </c>
      <c r="AW36" s="264">
        <f t="shared" si="14"/>
        <v>0.62044507361609258</v>
      </c>
      <c r="AX36" s="264">
        <f t="shared" si="14"/>
        <v>0.61581514172311436</v>
      </c>
      <c r="AY36" s="264">
        <f t="shared" ref="AY36" si="15">AY8/AY$32</f>
        <v>0.6232716403665145</v>
      </c>
    </row>
    <row r="37" spans="1:51" s="39" customFormat="1" ht="14.1" customHeight="1" x14ac:dyDescent="0.15">
      <c r="A37" s="38"/>
      <c r="B37" s="89" t="s">
        <v>13</v>
      </c>
      <c r="C37" s="109">
        <f>C9/C$32</f>
        <v>6.5646277230093128E-2</v>
      </c>
      <c r="D37" s="109">
        <f>D9/D$32</f>
        <v>6.4560683334143401E-2</v>
      </c>
      <c r="E37" s="109">
        <f t="shared" ref="E37:F50" si="16">E9/E$32</f>
        <v>6.9498719866125977E-2</v>
      </c>
      <c r="F37" s="109">
        <f t="shared" si="16"/>
        <v>7.5298616100133137E-2</v>
      </c>
      <c r="G37" s="111">
        <f t="shared" ref="G37:J51" si="17">G9/G$32</f>
        <v>7.1058083880024034E-2</v>
      </c>
      <c r="H37" s="109">
        <f t="shared" si="17"/>
        <v>7.3979534635093172E-2</v>
      </c>
      <c r="I37" s="109">
        <f t="shared" si="12"/>
        <v>7.1980183645767068E-2</v>
      </c>
      <c r="J37" s="109">
        <f t="shared" si="12"/>
        <v>7.0331837191988822E-2</v>
      </c>
      <c r="K37" s="109">
        <f t="shared" si="12"/>
        <v>6.9630133907530575E-2</v>
      </c>
      <c r="L37" s="111">
        <f t="shared" si="12"/>
        <v>7.140532782513484E-2</v>
      </c>
      <c r="M37" s="109">
        <f t="shared" si="12"/>
        <v>7.1556970659688607E-2</v>
      </c>
      <c r="N37" s="109">
        <f t="shared" ref="N37:N51" si="18">N9/N$32</f>
        <v>7.2478525045396966E-2</v>
      </c>
      <c r="O37" s="264">
        <f t="shared" si="13"/>
        <v>7.2734510087200763E-2</v>
      </c>
      <c r="P37" s="264">
        <f t="shared" si="13"/>
        <v>7.3128708532275558E-2</v>
      </c>
      <c r="Q37" s="266">
        <f t="shared" si="13"/>
        <v>7.2493528880678643E-2</v>
      </c>
      <c r="R37" s="264">
        <f t="shared" si="13"/>
        <v>6.9635282902520829E-2</v>
      </c>
      <c r="S37" s="264">
        <f t="shared" si="13"/>
        <v>6.8855452472045928E-2</v>
      </c>
      <c r="T37" s="264">
        <f t="shared" si="13"/>
        <v>7.0340095636629879E-2</v>
      </c>
      <c r="U37" s="264">
        <f t="shared" ref="U37:AP37" si="19">U9/U$32</f>
        <v>6.7820636011170596E-2</v>
      </c>
      <c r="V37" s="266">
        <f t="shared" si="19"/>
        <v>6.9118931281917845E-2</v>
      </c>
      <c r="W37" s="264">
        <f t="shared" si="19"/>
        <v>6.7805540502212755E-2</v>
      </c>
      <c r="X37" s="264">
        <f t="shared" si="19"/>
        <v>6.465285696941396E-2</v>
      </c>
      <c r="Y37" s="264">
        <f t="shared" si="19"/>
        <v>6.6905478140449531E-2</v>
      </c>
      <c r="Z37" s="264">
        <f t="shared" si="19"/>
        <v>7.1532804763100491E-2</v>
      </c>
      <c r="AA37" s="266">
        <f t="shared" si="19"/>
        <v>6.8108214244879201E-2</v>
      </c>
      <c r="AB37" s="264">
        <f t="shared" si="19"/>
        <v>6.0056806376942981E-2</v>
      </c>
      <c r="AC37" s="264">
        <f t="shared" si="19"/>
        <v>7.7401977317687096E-2</v>
      </c>
      <c r="AD37" s="264">
        <f t="shared" si="19"/>
        <v>7.7790110872367202E-2</v>
      </c>
      <c r="AE37" s="264">
        <f t="shared" si="19"/>
        <v>7.2437395760255638E-2</v>
      </c>
      <c r="AF37" s="266">
        <f t="shared" si="19"/>
        <v>7.1932456097463446E-2</v>
      </c>
      <c r="AG37" s="264">
        <f t="shared" si="19"/>
        <v>7.0455832837723956E-2</v>
      </c>
      <c r="AH37" s="264">
        <f t="shared" si="19"/>
        <v>7.2791941669214474E-2</v>
      </c>
      <c r="AI37" s="264">
        <f t="shared" si="19"/>
        <v>7.1787048464600878E-2</v>
      </c>
      <c r="AJ37" s="264">
        <f t="shared" si="19"/>
        <v>6.8606778843407615E-2</v>
      </c>
      <c r="AK37" s="266">
        <f t="shared" si="19"/>
        <v>7.0872406544679925E-2</v>
      </c>
      <c r="AL37" s="264">
        <f t="shared" si="19"/>
        <v>7.0780468647421615E-2</v>
      </c>
      <c r="AM37" s="264">
        <f t="shared" si="19"/>
        <v>6.9729053927120949E-2</v>
      </c>
      <c r="AN37" s="264">
        <f t="shared" si="19"/>
        <v>6.9594384904230644E-2</v>
      </c>
      <c r="AO37" s="264">
        <f t="shared" si="19"/>
        <v>6.7567462670906908E-2</v>
      </c>
      <c r="AP37" s="266">
        <f t="shared" si="19"/>
        <v>6.9380789610444124E-2</v>
      </c>
      <c r="AQ37" s="264">
        <f t="shared" si="14"/>
        <v>6.8426247712710428E-2</v>
      </c>
      <c r="AR37" s="264">
        <f t="shared" si="14"/>
        <v>6.8841250623535535E-2</v>
      </c>
      <c r="AS37" s="264">
        <f t="shared" si="14"/>
        <v>7.0910772319930759E-2</v>
      </c>
      <c r="AT37" s="264">
        <f t="shared" si="14"/>
        <v>6.7075690999225779E-2</v>
      </c>
      <c r="AU37" s="266">
        <f t="shared" si="14"/>
        <v>6.8766214490437627E-2</v>
      </c>
      <c r="AV37" s="264">
        <f t="shared" si="14"/>
        <v>6.8902662794357444E-2</v>
      </c>
      <c r="AW37" s="264">
        <f t="shared" si="14"/>
        <v>6.9907990892298183E-2</v>
      </c>
      <c r="AX37" s="264">
        <f t="shared" si="14"/>
        <v>7.0611914236918372E-2</v>
      </c>
      <c r="AY37" s="264">
        <f t="shared" ref="AY37" si="20">AY9/AY$32</f>
        <v>6.6312018418321711E-2</v>
      </c>
    </row>
    <row r="38" spans="1:51" s="38" customFormat="1" ht="14.1" customHeight="1" x14ac:dyDescent="0.15">
      <c r="B38" s="89" t="s">
        <v>14</v>
      </c>
      <c r="C38" s="109">
        <f>C10/C$32</f>
        <v>0.11869214350821877</v>
      </c>
      <c r="D38" s="109">
        <f>D10/D$32</f>
        <v>0.12058935002227961</v>
      </c>
      <c r="E38" s="109">
        <f t="shared" si="16"/>
        <v>0.13175369211433793</v>
      </c>
      <c r="F38" s="109">
        <f t="shared" si="16"/>
        <v>0.14398162998549094</v>
      </c>
      <c r="G38" s="111">
        <f t="shared" si="17"/>
        <v>0.14898828891058449</v>
      </c>
      <c r="H38" s="109">
        <f t="shared" si="17"/>
        <v>0.15363268677352399</v>
      </c>
      <c r="I38" s="109">
        <f t="shared" si="12"/>
        <v>0.15330480090251491</v>
      </c>
      <c r="J38" s="109">
        <f t="shared" si="12"/>
        <v>0.14966975258496293</v>
      </c>
      <c r="K38" s="109">
        <f t="shared" si="12"/>
        <v>0.1517860996411276</v>
      </c>
      <c r="L38" s="111">
        <f t="shared" si="12"/>
        <v>0.15205897330486648</v>
      </c>
      <c r="M38" s="109">
        <f t="shared" si="12"/>
        <v>0.16973789725994673</v>
      </c>
      <c r="N38" s="109">
        <f t="shared" si="18"/>
        <v>0.165123640208482</v>
      </c>
      <c r="O38" s="264">
        <f t="shared" si="13"/>
        <v>0.16054954127531762</v>
      </c>
      <c r="P38" s="264">
        <f t="shared" si="13"/>
        <v>0.17287434746644986</v>
      </c>
      <c r="Q38" s="266">
        <f t="shared" si="13"/>
        <v>0.16709215122678844</v>
      </c>
      <c r="R38" s="264">
        <f t="shared" si="13"/>
        <v>0.17301085250116732</v>
      </c>
      <c r="S38" s="264">
        <f t="shared" si="13"/>
        <v>0.17341693045318921</v>
      </c>
      <c r="T38" s="264">
        <f t="shared" si="13"/>
        <v>0.17294057572910643</v>
      </c>
      <c r="U38" s="264">
        <f t="shared" ref="U38:AP38" si="21">U10/U$32</f>
        <v>0.16752350091565116</v>
      </c>
      <c r="V38" s="266">
        <f t="shared" si="21"/>
        <v>0.17158640221756857</v>
      </c>
      <c r="W38" s="264">
        <f t="shared" si="21"/>
        <v>0.18382495582153152</v>
      </c>
      <c r="X38" s="264">
        <f t="shared" si="21"/>
        <v>0.15678570237774575</v>
      </c>
      <c r="Y38" s="264">
        <f t="shared" si="21"/>
        <v>0.14969233688943792</v>
      </c>
      <c r="Z38" s="264">
        <f t="shared" si="21"/>
        <v>0.15828564363292727</v>
      </c>
      <c r="AA38" s="266">
        <f t="shared" si="21"/>
        <v>0.16144962969702131</v>
      </c>
      <c r="AB38" s="264">
        <f t="shared" si="21"/>
        <v>0.15113613710440912</v>
      </c>
      <c r="AC38" s="264">
        <f t="shared" si="21"/>
        <v>0.17047972991241081</v>
      </c>
      <c r="AD38" s="264">
        <f t="shared" si="21"/>
        <v>0.17091327080209837</v>
      </c>
      <c r="AE38" s="264">
        <f t="shared" si="21"/>
        <v>0.1605723794270881</v>
      </c>
      <c r="AF38" s="266">
        <f t="shared" si="21"/>
        <v>0.16319591701857436</v>
      </c>
      <c r="AG38" s="264">
        <f t="shared" si="21"/>
        <v>0.17035421651154956</v>
      </c>
      <c r="AH38" s="264">
        <f t="shared" si="21"/>
        <v>0.16440088678758236</v>
      </c>
      <c r="AI38" s="264">
        <f t="shared" si="21"/>
        <v>0.17148492073683039</v>
      </c>
      <c r="AJ38" s="264">
        <f t="shared" si="21"/>
        <v>0.15954287413936707</v>
      </c>
      <c r="AK38" s="266">
        <f t="shared" si="21"/>
        <v>0.16621273271162787</v>
      </c>
      <c r="AL38" s="264">
        <f t="shared" si="21"/>
        <v>0.17397406883907041</v>
      </c>
      <c r="AM38" s="264">
        <f t="shared" si="21"/>
        <v>0.16683107416169188</v>
      </c>
      <c r="AN38" s="264">
        <f t="shared" si="21"/>
        <v>0.162512336094633</v>
      </c>
      <c r="AO38" s="264">
        <f t="shared" si="21"/>
        <v>0.15147314605081874</v>
      </c>
      <c r="AP38" s="266">
        <f t="shared" si="21"/>
        <v>0.16346149293441189</v>
      </c>
      <c r="AQ38" s="264">
        <f t="shared" si="14"/>
        <v>0.15181121027387012</v>
      </c>
      <c r="AR38" s="264">
        <f t="shared" si="14"/>
        <v>0.14869230265885688</v>
      </c>
      <c r="AS38" s="264">
        <f t="shared" si="14"/>
        <v>0.14674751191456348</v>
      </c>
      <c r="AT38" s="264">
        <f t="shared" si="14"/>
        <v>0.14150540558432823</v>
      </c>
      <c r="AU38" s="266">
        <f t="shared" si="14"/>
        <v>0.14708679395073143</v>
      </c>
      <c r="AV38" s="264">
        <f t="shared" si="14"/>
        <v>0.13418671724650755</v>
      </c>
      <c r="AW38" s="264">
        <f t="shared" si="14"/>
        <v>0.14458622677652069</v>
      </c>
      <c r="AX38" s="264">
        <f t="shared" si="14"/>
        <v>0.14900248536552801</v>
      </c>
      <c r="AY38" s="264">
        <f t="shared" ref="AY38" si="22">AY10/AY$32</f>
        <v>0.14511112822683409</v>
      </c>
    </row>
    <row r="39" spans="1:51" s="38" customFormat="1" ht="14.1" customHeight="1" x14ac:dyDescent="0.15">
      <c r="B39" s="89" t="s">
        <v>15</v>
      </c>
      <c r="C39" s="109">
        <f t="shared" ref="C39:D50" si="23">C11/C$32</f>
        <v>1.6293328547426544E-2</v>
      </c>
      <c r="D39" s="109">
        <f t="shared" si="23"/>
        <v>1.7521175247358158E-2</v>
      </c>
      <c r="E39" s="109">
        <f t="shared" si="16"/>
        <v>1.8964469890653188E-2</v>
      </c>
      <c r="F39" s="109">
        <f t="shared" si="16"/>
        <v>1.7399628118326568E-2</v>
      </c>
      <c r="G39" s="111">
        <f t="shared" si="17"/>
        <v>1.98099012061215E-2</v>
      </c>
      <c r="H39" s="109">
        <f t="shared" si="17"/>
        <v>2.2229010714317678E-2</v>
      </c>
      <c r="I39" s="109">
        <f t="shared" si="12"/>
        <v>2.332524230070469E-2</v>
      </c>
      <c r="J39" s="109">
        <f t="shared" si="12"/>
        <v>2.1710506623861897E-2</v>
      </c>
      <c r="K39" s="109">
        <f t="shared" si="12"/>
        <v>2.0436965263780915E-2</v>
      </c>
      <c r="L39" s="111">
        <f t="shared" si="12"/>
        <v>2.1889016462230008E-2</v>
      </c>
      <c r="M39" s="109">
        <f t="shared" si="12"/>
        <v>2.2892733651267202E-2</v>
      </c>
      <c r="N39" s="109">
        <f t="shared" si="18"/>
        <v>2.2213606301192658E-2</v>
      </c>
      <c r="O39" s="264">
        <f t="shared" si="13"/>
        <v>2.0043352957331048E-2</v>
      </c>
      <c r="P39" s="264">
        <f t="shared" si="13"/>
        <v>2.1350055319075373E-2</v>
      </c>
      <c r="Q39" s="266">
        <f t="shared" si="13"/>
        <v>2.1604787257992406E-2</v>
      </c>
      <c r="R39" s="264">
        <f t="shared" si="13"/>
        <v>2.0212077864419749E-2</v>
      </c>
      <c r="S39" s="264">
        <f t="shared" si="13"/>
        <v>2.0484767630448108E-2</v>
      </c>
      <c r="T39" s="264">
        <f t="shared" si="13"/>
        <v>2.0620043474879765E-2</v>
      </c>
      <c r="U39" s="264">
        <f t="shared" ref="U39:AP39" si="24">U11/U$32</f>
        <v>1.9664138978128021E-2</v>
      </c>
      <c r="V39" s="266">
        <f t="shared" si="24"/>
        <v>2.0228211727671391E-2</v>
      </c>
      <c r="W39" s="264">
        <f t="shared" si="24"/>
        <v>1.8842461132285309E-2</v>
      </c>
      <c r="X39" s="264">
        <f t="shared" si="24"/>
        <v>1.5017692274915929E-2</v>
      </c>
      <c r="Y39" s="264">
        <f t="shared" si="24"/>
        <v>1.7459643809872152E-2</v>
      </c>
      <c r="Z39" s="264">
        <f t="shared" si="24"/>
        <v>1.9242278214298549E-2</v>
      </c>
      <c r="AA39" s="266">
        <f t="shared" si="24"/>
        <v>1.794648981363587E-2</v>
      </c>
      <c r="AB39" s="264">
        <f t="shared" si="24"/>
        <v>1.8950230880088768E-2</v>
      </c>
      <c r="AC39" s="264">
        <f t="shared" si="24"/>
        <v>1.9543814732529877E-2</v>
      </c>
      <c r="AD39" s="264">
        <f t="shared" si="24"/>
        <v>2.0694367707574331E-2</v>
      </c>
      <c r="AE39" s="264">
        <f t="shared" si="24"/>
        <v>1.9086835877060351E-2</v>
      </c>
      <c r="AF39" s="266">
        <f t="shared" si="24"/>
        <v>1.9552682811378341E-2</v>
      </c>
      <c r="AG39" s="264">
        <f t="shared" si="24"/>
        <v>2.1217735633342567E-2</v>
      </c>
      <c r="AH39" s="264">
        <f t="shared" si="24"/>
        <v>2.0595535977164115E-2</v>
      </c>
      <c r="AI39" s="264">
        <f t="shared" si="24"/>
        <v>1.9633514742975935E-2</v>
      </c>
      <c r="AJ39" s="264">
        <f t="shared" si="24"/>
        <v>1.9995037345652458E-2</v>
      </c>
      <c r="AK39" s="266">
        <f t="shared" si="24"/>
        <v>2.033312978242988E-2</v>
      </c>
      <c r="AL39" s="264">
        <f t="shared" si="24"/>
        <v>2.0863483366715025E-2</v>
      </c>
      <c r="AM39" s="264">
        <f t="shared" si="24"/>
        <v>2.1000897860177135E-2</v>
      </c>
      <c r="AN39" s="264">
        <f t="shared" si="24"/>
        <v>2.0528904149114454E-2</v>
      </c>
      <c r="AO39" s="264">
        <f t="shared" si="24"/>
        <v>2.0821552638960735E-2</v>
      </c>
      <c r="AP39" s="266">
        <f t="shared" si="24"/>
        <v>2.0805510167679418E-2</v>
      </c>
      <c r="AQ39" s="264">
        <f t="shared" si="14"/>
        <v>2.1709642202787538E-2</v>
      </c>
      <c r="AR39" s="264">
        <f t="shared" si="14"/>
        <v>2.4686212554358041E-2</v>
      </c>
      <c r="AS39" s="264">
        <f t="shared" si="14"/>
        <v>2.4411153417122359E-2</v>
      </c>
      <c r="AT39" s="264">
        <f t="shared" si="14"/>
        <v>2.3739354830621916E-2</v>
      </c>
      <c r="AU39" s="266">
        <f t="shared" si="14"/>
        <v>2.3639008228984494E-2</v>
      </c>
      <c r="AV39" s="264">
        <f t="shared" si="14"/>
        <v>2.3371584063989329E-2</v>
      </c>
      <c r="AW39" s="264">
        <f t="shared" si="14"/>
        <v>2.4919870027348925E-2</v>
      </c>
      <c r="AX39" s="264">
        <f t="shared" si="14"/>
        <v>2.7660527667990896E-2</v>
      </c>
      <c r="AY39" s="264">
        <f t="shared" ref="AY39" si="25">AY11/AY$32</f>
        <v>2.7994835818435263E-2</v>
      </c>
    </row>
    <row r="40" spans="1:51" s="38" customFormat="1" ht="14.1" customHeight="1" x14ac:dyDescent="0.15">
      <c r="B40" s="95" t="s">
        <v>16</v>
      </c>
      <c r="C40" s="109">
        <f t="shared" si="23"/>
        <v>1.664287549847868E-2</v>
      </c>
      <c r="D40" s="109">
        <f t="shared" si="23"/>
        <v>1.6970701502777519E-2</v>
      </c>
      <c r="E40" s="109">
        <f t="shared" si="16"/>
        <v>1.512569915648535E-2</v>
      </c>
      <c r="F40" s="109">
        <f t="shared" si="16"/>
        <v>2.0574698179752129E-2</v>
      </c>
      <c r="G40" s="111">
        <f t="shared" si="17"/>
        <v>1.8404214808004579E-2</v>
      </c>
      <c r="H40" s="109">
        <f t="shared" si="17"/>
        <v>1.8013517707281601E-2</v>
      </c>
      <c r="I40" s="109">
        <f t="shared" si="12"/>
        <v>1.7888227827236439E-2</v>
      </c>
      <c r="J40" s="109">
        <f t="shared" si="12"/>
        <v>1.7693635255352318E-2</v>
      </c>
      <c r="K40" s="109">
        <f t="shared" si="12"/>
        <v>1.7309880101084613E-2</v>
      </c>
      <c r="L40" s="111">
        <f t="shared" si="12"/>
        <v>1.7713978564615391E-2</v>
      </c>
      <c r="M40" s="109">
        <f t="shared" si="12"/>
        <v>1.844799924833106E-2</v>
      </c>
      <c r="N40" s="109">
        <f t="shared" si="18"/>
        <v>1.8801885258217629E-2</v>
      </c>
      <c r="O40" s="264">
        <f t="shared" si="13"/>
        <v>1.8308456795781608E-2</v>
      </c>
      <c r="P40" s="264">
        <f t="shared" si="13"/>
        <v>1.914059060746302E-2</v>
      </c>
      <c r="Q40" s="266">
        <f t="shared" si="13"/>
        <v>1.8682300807319346E-2</v>
      </c>
      <c r="R40" s="264">
        <f t="shared" si="13"/>
        <v>2.0209223537276482E-2</v>
      </c>
      <c r="S40" s="264">
        <f t="shared" si="13"/>
        <v>2.1450308386836654E-2</v>
      </c>
      <c r="T40" s="264">
        <f t="shared" si="13"/>
        <v>1.9449092170428332E-2</v>
      </c>
      <c r="U40" s="264">
        <f t="shared" ref="U40:AP40" si="26">U12/U$32</f>
        <v>1.9827663521564284E-2</v>
      </c>
      <c r="V40" s="266">
        <f t="shared" si="26"/>
        <v>2.0221862181866487E-2</v>
      </c>
      <c r="W40" s="264">
        <f t="shared" si="26"/>
        <v>2.2184395152806308E-2</v>
      </c>
      <c r="X40" s="264">
        <f t="shared" si="26"/>
        <v>2.2804838890319024E-2</v>
      </c>
      <c r="Y40" s="264">
        <f t="shared" si="26"/>
        <v>2.211853078033784E-2</v>
      </c>
      <c r="Z40" s="264">
        <f t="shared" si="26"/>
        <v>2.4879125377888164E-2</v>
      </c>
      <c r="AA40" s="266">
        <f t="shared" si="26"/>
        <v>2.3015990655780014E-2</v>
      </c>
      <c r="AB40" s="264">
        <f t="shared" si="26"/>
        <v>2.3802956225925417E-2</v>
      </c>
      <c r="AC40" s="264">
        <f t="shared" si="26"/>
        <v>2.2648356535128249E-2</v>
      </c>
      <c r="AD40" s="264">
        <f t="shared" si="26"/>
        <v>2.3225354730538692E-2</v>
      </c>
      <c r="AE40" s="264">
        <f t="shared" si="26"/>
        <v>2.2846522765795726E-2</v>
      </c>
      <c r="AF40" s="266">
        <f t="shared" si="26"/>
        <v>2.312174222027864E-2</v>
      </c>
      <c r="AG40" s="264">
        <f t="shared" si="26"/>
        <v>2.5379601187835825E-2</v>
      </c>
      <c r="AH40" s="264">
        <f t="shared" si="26"/>
        <v>2.5694183358402591E-2</v>
      </c>
      <c r="AI40" s="264">
        <f t="shared" si="26"/>
        <v>2.558643117546721E-2</v>
      </c>
      <c r="AJ40" s="264">
        <f t="shared" si="26"/>
        <v>2.4726254551352578E-2</v>
      </c>
      <c r="AK40" s="266">
        <f t="shared" si="26"/>
        <v>2.5332857909919113E-2</v>
      </c>
      <c r="AL40" s="264">
        <f t="shared" si="26"/>
        <v>2.9051984816685878E-2</v>
      </c>
      <c r="AM40" s="264">
        <f t="shared" si="26"/>
        <v>2.6797046168156008E-2</v>
      </c>
      <c r="AN40" s="264">
        <f t="shared" si="26"/>
        <v>2.6973542629644708E-2</v>
      </c>
      <c r="AO40" s="264">
        <f t="shared" si="26"/>
        <v>2.6434256645034567E-2</v>
      </c>
      <c r="AP40" s="266">
        <f t="shared" si="26"/>
        <v>2.7293087627663914E-2</v>
      </c>
      <c r="AQ40" s="264">
        <f t="shared" si="14"/>
        <v>2.981973470451307E-2</v>
      </c>
      <c r="AR40" s="264">
        <f t="shared" si="14"/>
        <v>3.0741512557264108E-2</v>
      </c>
      <c r="AS40" s="264">
        <f t="shared" si="14"/>
        <v>2.6816850479276001E-2</v>
      </c>
      <c r="AT40" s="264">
        <f t="shared" si="14"/>
        <v>2.5583622753071834E-2</v>
      </c>
      <c r="AU40" s="266">
        <f t="shared" si="14"/>
        <v>2.8209055659898362E-2</v>
      </c>
      <c r="AV40" s="264">
        <f t="shared" si="14"/>
        <v>2.8774202376568195E-2</v>
      </c>
      <c r="AW40" s="264">
        <f t="shared" si="14"/>
        <v>2.8914745381968053E-2</v>
      </c>
      <c r="AX40" s="264">
        <f t="shared" si="14"/>
        <v>2.7465870852703106E-2</v>
      </c>
      <c r="AY40" s="264">
        <f t="shared" ref="AY40" si="27">AY12/AY$32</f>
        <v>2.8453072418991067E-2</v>
      </c>
    </row>
    <row r="41" spans="1:51" s="38" customFormat="1" ht="14.1" customHeight="1" x14ac:dyDescent="0.15">
      <c r="B41" s="95" t="s">
        <v>17</v>
      </c>
      <c r="C41" s="109">
        <f t="shared" si="23"/>
        <v>1.7702761519749984E-2</v>
      </c>
      <c r="D41" s="109">
        <f t="shared" si="23"/>
        <v>1.6091255962892945E-2</v>
      </c>
      <c r="E41" s="109">
        <f t="shared" si="16"/>
        <v>1.2705990421447537E-2</v>
      </c>
      <c r="F41" s="109">
        <f t="shared" si="16"/>
        <v>1.278790255368363E-2</v>
      </c>
      <c r="G41" s="111">
        <f t="shared" si="17"/>
        <v>1.2540133489164336E-2</v>
      </c>
      <c r="H41" s="109">
        <f t="shared" si="17"/>
        <v>1.2857529798021645E-2</v>
      </c>
      <c r="I41" s="109">
        <f t="shared" si="12"/>
        <v>1.4853975254885144E-2</v>
      </c>
      <c r="J41" s="109">
        <f t="shared" si="12"/>
        <v>1.1060506756587917E-2</v>
      </c>
      <c r="K41" s="109">
        <f t="shared" si="12"/>
        <v>1.3011899911681824E-2</v>
      </c>
      <c r="L41" s="111">
        <f t="shared" si="12"/>
        <v>1.2936639842408667E-2</v>
      </c>
      <c r="M41" s="109">
        <f t="shared" si="12"/>
        <v>1.3464638261116621E-2</v>
      </c>
      <c r="N41" s="109">
        <f t="shared" si="18"/>
        <v>1.169349947154536E-2</v>
      </c>
      <c r="O41" s="264">
        <f t="shared" si="13"/>
        <v>1.1143403810009446E-2</v>
      </c>
      <c r="P41" s="264">
        <f t="shared" si="13"/>
        <v>1.5221160737600438E-2</v>
      </c>
      <c r="Q41" s="266">
        <f t="shared" si="13"/>
        <v>1.2895902375714341E-2</v>
      </c>
      <c r="R41" s="264">
        <f t="shared" si="13"/>
        <v>1.4408329517048247E-2</v>
      </c>
      <c r="S41" s="264">
        <f t="shared" si="13"/>
        <v>1.1800059412971096E-2</v>
      </c>
      <c r="T41" s="264">
        <f t="shared" si="13"/>
        <v>1.0723901426364132E-2</v>
      </c>
      <c r="U41" s="264">
        <f t="shared" ref="U41:AP41" si="28">U13/U$32</f>
        <v>1.0626740787863229E-2</v>
      </c>
      <c r="V41" s="266">
        <f t="shared" si="28"/>
        <v>1.1830171183438638E-2</v>
      </c>
      <c r="W41" s="264">
        <f t="shared" si="28"/>
        <v>1.2893584071707783E-2</v>
      </c>
      <c r="X41" s="264">
        <f t="shared" si="28"/>
        <v>1.1506239981413586E-2</v>
      </c>
      <c r="Y41" s="264">
        <f t="shared" si="28"/>
        <v>1.0688091609436854E-2</v>
      </c>
      <c r="Z41" s="264">
        <f t="shared" si="28"/>
        <v>1.2485070853216327E-2</v>
      </c>
      <c r="AA41" s="266">
        <f t="shared" si="28"/>
        <v>1.1851684016183263E-2</v>
      </c>
      <c r="AB41" s="264">
        <f t="shared" si="28"/>
        <v>1.0626189822582614E-2</v>
      </c>
      <c r="AC41" s="264">
        <f t="shared" si="28"/>
        <v>1.0545202253386843E-2</v>
      </c>
      <c r="AD41" s="264">
        <f t="shared" si="28"/>
        <v>1.056871254084709E-2</v>
      </c>
      <c r="AE41" s="264">
        <f t="shared" si="28"/>
        <v>9.9688533072804855E-3</v>
      </c>
      <c r="AF41" s="266">
        <f t="shared" si="28"/>
        <v>1.04143915228512E-2</v>
      </c>
      <c r="AG41" s="264">
        <f t="shared" si="28"/>
        <v>1.0339861639224436E-2</v>
      </c>
      <c r="AH41" s="264">
        <f t="shared" si="28"/>
        <v>9.5213790412732868E-3</v>
      </c>
      <c r="AI41" s="264">
        <f t="shared" si="28"/>
        <v>1.0449102461834607E-2</v>
      </c>
      <c r="AJ41" s="264">
        <f t="shared" si="28"/>
        <v>9.9635950182008562E-3</v>
      </c>
      <c r="AK41" s="266">
        <f t="shared" si="28"/>
        <v>1.0060198794907327E-2</v>
      </c>
      <c r="AL41" s="264">
        <f t="shared" si="28"/>
        <v>9.712854197403557E-3</v>
      </c>
      <c r="AM41" s="264">
        <f t="shared" si="28"/>
        <v>9.6212958300240271E-3</v>
      </c>
      <c r="AN41" s="264">
        <f t="shared" si="28"/>
        <v>1.0702682933625224E-2</v>
      </c>
      <c r="AO41" s="264">
        <f t="shared" si="28"/>
        <v>9.8297505990773883E-3</v>
      </c>
      <c r="AP41" s="266">
        <f t="shared" si="28"/>
        <v>9.9610341176221764E-3</v>
      </c>
      <c r="AQ41" s="264">
        <f t="shared" si="14"/>
        <v>9.3607903882401335E-3</v>
      </c>
      <c r="AR41" s="264">
        <f t="shared" si="14"/>
        <v>9.4769107084385247E-3</v>
      </c>
      <c r="AS41" s="264">
        <f t="shared" si="14"/>
        <v>9.7027531333923299E-3</v>
      </c>
      <c r="AT41" s="264">
        <f t="shared" si="14"/>
        <v>1.0424647831973421E-2</v>
      </c>
      <c r="AU41" s="266">
        <f t="shared" si="14"/>
        <v>9.753732122476988E-3</v>
      </c>
      <c r="AV41" s="264">
        <f t="shared" si="14"/>
        <v>9.6271584989849196E-3</v>
      </c>
      <c r="AW41" s="264">
        <f t="shared" si="14"/>
        <v>1.0187437507323234E-2</v>
      </c>
      <c r="AX41" s="264">
        <f t="shared" si="14"/>
        <v>9.7020430007464954E-3</v>
      </c>
      <c r="AY41" s="264">
        <f t="shared" ref="AY41" si="29">AY13/AY$32</f>
        <v>1.0202951357590233E-2</v>
      </c>
    </row>
    <row r="42" spans="1:51" s="38" customFormat="1" ht="14.1" customHeight="1" x14ac:dyDescent="0.15">
      <c r="B42" s="95" t="s">
        <v>18</v>
      </c>
      <c r="C42" s="109">
        <f t="shared" si="23"/>
        <v>8.2025377376369821E-3</v>
      </c>
      <c r="D42" s="109">
        <f t="shared" si="23"/>
        <v>7.4788316241153723E-3</v>
      </c>
      <c r="E42" s="109">
        <f t="shared" si="16"/>
        <v>7.4905678338955898E-3</v>
      </c>
      <c r="F42" s="109">
        <f t="shared" si="16"/>
        <v>7.1096927076340077E-3</v>
      </c>
      <c r="G42" s="111">
        <f t="shared" si="17"/>
        <v>6.1941546684692048E-3</v>
      </c>
      <c r="H42" s="109">
        <f t="shared" si="17"/>
        <v>5.6547978135711345E-3</v>
      </c>
      <c r="I42" s="109">
        <f t="shared" si="12"/>
        <v>4.4322317994774599E-3</v>
      </c>
      <c r="J42" s="109">
        <f t="shared" si="12"/>
        <v>5.0369825553464882E-3</v>
      </c>
      <c r="K42" s="109">
        <f t="shared" si="12"/>
        <v>5.5138008633432494E-3</v>
      </c>
      <c r="L42" s="111">
        <f t="shared" si="12"/>
        <v>5.160530015622361E-3</v>
      </c>
      <c r="M42" s="109">
        <f t="shared" si="12"/>
        <v>5.2793531737595871E-3</v>
      </c>
      <c r="N42" s="109">
        <f t="shared" si="18"/>
        <v>4.9032454831841581E-3</v>
      </c>
      <c r="O42" s="264">
        <f t="shared" si="13"/>
        <v>4.75893374970646E-3</v>
      </c>
      <c r="P42" s="264">
        <f t="shared" si="13"/>
        <v>6.0135627125676465E-3</v>
      </c>
      <c r="Q42" s="266">
        <f t="shared" si="13"/>
        <v>5.2458731209302327E-3</v>
      </c>
      <c r="R42" s="264">
        <f t="shared" si="13"/>
        <v>5.1871774155663446E-3</v>
      </c>
      <c r="S42" s="264">
        <f t="shared" si="13"/>
        <v>4.9159547259255464E-3</v>
      </c>
      <c r="T42" s="264">
        <f t="shared" si="13"/>
        <v>4.62287182155619E-3</v>
      </c>
      <c r="U42" s="264">
        <f t="shared" ref="U42:AP42" si="30">U14/U$32</f>
        <v>6.2369634219248743E-3</v>
      </c>
      <c r="V42" s="266">
        <f t="shared" si="30"/>
        <v>5.2709064628549103E-3</v>
      </c>
      <c r="W42" s="264">
        <f t="shared" si="30"/>
        <v>6.4732451388221819E-3</v>
      </c>
      <c r="X42" s="264">
        <f t="shared" si="30"/>
        <v>7.9628023229805969E-3</v>
      </c>
      <c r="Y42" s="264">
        <f t="shared" si="30"/>
        <v>8.0320353793306709E-3</v>
      </c>
      <c r="Z42" s="264">
        <f t="shared" si="30"/>
        <v>8.2347608010191978E-3</v>
      </c>
      <c r="AA42" s="266">
        <f t="shared" si="30"/>
        <v>7.7006126935911228E-3</v>
      </c>
      <c r="AB42" s="264">
        <f t="shared" si="30"/>
        <v>6.7453379006045481E-3</v>
      </c>
      <c r="AC42" s="264">
        <f t="shared" si="30"/>
        <v>7.336519851697392E-3</v>
      </c>
      <c r="AD42" s="264">
        <f t="shared" si="30"/>
        <v>6.1486031253002492E-3</v>
      </c>
      <c r="AE42" s="264">
        <f t="shared" si="30"/>
        <v>7.5382890010807363E-3</v>
      </c>
      <c r="AF42" s="266">
        <f t="shared" si="30"/>
        <v>6.9614074415786358E-3</v>
      </c>
      <c r="AG42" s="264">
        <f t="shared" si="30"/>
        <v>7.6458606555301727E-3</v>
      </c>
      <c r="AH42" s="264">
        <f t="shared" si="30"/>
        <v>6.940525990208871E-3</v>
      </c>
      <c r="AI42" s="264">
        <f t="shared" si="30"/>
        <v>5.7669150248375366E-3</v>
      </c>
      <c r="AJ42" s="264">
        <f t="shared" si="30"/>
        <v>6.1665027782247354E-3</v>
      </c>
      <c r="AK42" s="266">
        <f t="shared" si="30"/>
        <v>6.5969277322963588E-3</v>
      </c>
      <c r="AL42" s="264">
        <f t="shared" si="30"/>
        <v>6.1236047313581723E-3</v>
      </c>
      <c r="AM42" s="264">
        <f t="shared" si="30"/>
        <v>6.6457118795304046E-3</v>
      </c>
      <c r="AN42" s="264">
        <f t="shared" si="30"/>
        <v>6.4228283789341534E-3</v>
      </c>
      <c r="AO42" s="264">
        <f t="shared" si="30"/>
        <v>6.3428295509181136E-3</v>
      </c>
      <c r="AP42" s="266">
        <f t="shared" si="30"/>
        <v>6.3843905961476028E-3</v>
      </c>
      <c r="AQ42" s="264">
        <f t="shared" si="14"/>
        <v>5.9428597819829558E-3</v>
      </c>
      <c r="AR42" s="264">
        <f t="shared" si="14"/>
        <v>5.6803603209629201E-3</v>
      </c>
      <c r="AS42" s="264">
        <f t="shared" si="14"/>
        <v>5.4438777490619381E-3</v>
      </c>
      <c r="AT42" s="264">
        <f t="shared" si="14"/>
        <v>5.6638312863276528E-3</v>
      </c>
      <c r="AU42" s="266">
        <f t="shared" si="14"/>
        <v>5.6838291931455964E-3</v>
      </c>
      <c r="AV42" s="264">
        <f t="shared" si="14"/>
        <v>5.2278728926170486E-3</v>
      </c>
      <c r="AW42" s="264">
        <f t="shared" si="14"/>
        <v>5.0631253973664669E-3</v>
      </c>
      <c r="AX42" s="264">
        <f t="shared" si="14"/>
        <v>4.5398774515260079E-3</v>
      </c>
      <c r="AY42" s="264">
        <f t="shared" ref="AY42" si="31">AY14/AY$32</f>
        <v>4.5300406301716344E-3</v>
      </c>
    </row>
    <row r="43" spans="1:51" s="38" customFormat="1" ht="14.1" customHeight="1" x14ac:dyDescent="0.15">
      <c r="B43" s="95" t="s">
        <v>19</v>
      </c>
      <c r="C43" s="109">
        <f t="shared" si="23"/>
        <v>2.2571498677165292E-3</v>
      </c>
      <c r="D43" s="109">
        <f t="shared" si="23"/>
        <v>1.9300881165698759E-3</v>
      </c>
      <c r="E43" s="109">
        <f t="shared" si="16"/>
        <v>2.2762466786365766E-3</v>
      </c>
      <c r="F43" s="109">
        <f t="shared" si="16"/>
        <v>2.1253423078174158E-3</v>
      </c>
      <c r="G43" s="111">
        <f t="shared" si="17"/>
        <v>1.7228963006868669E-3</v>
      </c>
      <c r="H43" s="109">
        <f t="shared" si="17"/>
        <v>1.957698154932107E-3</v>
      </c>
      <c r="I43" s="109">
        <f t="shared" si="12"/>
        <v>1.8430237639851922E-3</v>
      </c>
      <c r="J43" s="109">
        <f t="shared" si="12"/>
        <v>1.8236160196790508E-3</v>
      </c>
      <c r="K43" s="109">
        <f t="shared" si="12"/>
        <v>2.1083032219698082E-3</v>
      </c>
      <c r="L43" s="111">
        <f t="shared" si="12"/>
        <v>1.9359135953220276E-3</v>
      </c>
      <c r="M43" s="109">
        <f t="shared" si="12"/>
        <v>1.4375254865833494E-3</v>
      </c>
      <c r="N43" s="109">
        <f t="shared" si="18"/>
        <v>1.3005070965915926E-3</v>
      </c>
      <c r="O43" s="264">
        <f t="shared" si="13"/>
        <v>1.2751107258144644E-3</v>
      </c>
      <c r="P43" s="264">
        <f t="shared" si="13"/>
        <v>1.0797811695540296E-3</v>
      </c>
      <c r="Q43" s="266">
        <f t="shared" si="13"/>
        <v>1.2691041284907728E-3</v>
      </c>
      <c r="R43" s="264">
        <f t="shared" si="13"/>
        <v>9.487964126590505E-4</v>
      </c>
      <c r="S43" s="264">
        <f t="shared" si="13"/>
        <v>1.1506761835538214E-3</v>
      </c>
      <c r="T43" s="264">
        <f t="shared" si="13"/>
        <v>8.0089288015984452E-4</v>
      </c>
      <c r="U43" s="264">
        <f t="shared" ref="U43:AP43" si="32">U15/U$32</f>
        <v>1.0345339102226787E-3</v>
      </c>
      <c r="V43" s="266">
        <f t="shared" si="32"/>
        <v>9.8549251507435136E-4</v>
      </c>
      <c r="W43" s="264">
        <f t="shared" si="32"/>
        <v>9.8661371932706266E-4</v>
      </c>
      <c r="X43" s="264">
        <f t="shared" si="32"/>
        <v>1.3988659810102316E-3</v>
      </c>
      <c r="Y43" s="264">
        <f t="shared" si="32"/>
        <v>1.0585869495213012E-3</v>
      </c>
      <c r="Z43" s="264">
        <f t="shared" si="32"/>
        <v>1.7674241799429922E-3</v>
      </c>
      <c r="AA43" s="266">
        <f t="shared" si="32"/>
        <v>1.291217947826221E-3</v>
      </c>
      <c r="AB43" s="264">
        <f t="shared" si="32"/>
        <v>1.2121756970893483E-3</v>
      </c>
      <c r="AC43" s="264">
        <f t="shared" si="32"/>
        <v>1.3949174259359641E-3</v>
      </c>
      <c r="AD43" s="264">
        <f t="shared" si="32"/>
        <v>1.6542609625417911E-3</v>
      </c>
      <c r="AE43" s="264">
        <f t="shared" si="32"/>
        <v>1.2715319892593212E-3</v>
      </c>
      <c r="AF43" s="266">
        <f t="shared" si="32"/>
        <v>1.3794931232196841E-3</v>
      </c>
      <c r="AG43" s="264">
        <f t="shared" si="32"/>
        <v>1.2682252267885569E-3</v>
      </c>
      <c r="AH43" s="264">
        <f t="shared" si="32"/>
        <v>1.4475765469498759E-3</v>
      </c>
      <c r="AI43" s="264">
        <f t="shared" si="32"/>
        <v>1.1021923474319462E-3</v>
      </c>
      <c r="AJ43" s="264">
        <f t="shared" si="32"/>
        <v>1.3398572503638499E-3</v>
      </c>
      <c r="AK43" s="266">
        <f t="shared" si="32"/>
        <v>1.2909642726238002E-3</v>
      </c>
      <c r="AL43" s="264">
        <f t="shared" si="32"/>
        <v>1.3545168706493012E-3</v>
      </c>
      <c r="AM43" s="264">
        <f t="shared" si="32"/>
        <v>1.4217203239362598E-3</v>
      </c>
      <c r="AN43" s="264">
        <f t="shared" si="32"/>
        <v>1.3034892106367343E-3</v>
      </c>
      <c r="AO43" s="264">
        <f t="shared" si="32"/>
        <v>1.5609806519478711E-3</v>
      </c>
      <c r="AP43" s="266">
        <f t="shared" si="32"/>
        <v>1.4135034637057157E-3</v>
      </c>
      <c r="AQ43" s="264">
        <f t="shared" si="14"/>
        <v>1.3794524222419623E-3</v>
      </c>
      <c r="AR43" s="264">
        <f t="shared" si="14"/>
        <v>1.2894490195057659E-3</v>
      </c>
      <c r="AS43" s="264">
        <f t="shared" si="14"/>
        <v>2.3311595509912706E-3</v>
      </c>
      <c r="AT43" s="264">
        <f t="shared" si="14"/>
        <v>1.7025398253605957E-3</v>
      </c>
      <c r="AU43" s="266">
        <f t="shared" si="14"/>
        <v>1.6702029349169275E-3</v>
      </c>
      <c r="AV43" s="264">
        <f t="shared" si="14"/>
        <v>1.9229417148783768E-3</v>
      </c>
      <c r="AW43" s="264">
        <f t="shared" si="14"/>
        <v>1.9204109587469972E-3</v>
      </c>
      <c r="AX43" s="264">
        <f t="shared" si="14"/>
        <v>1.533324546744602E-3</v>
      </c>
      <c r="AY43" s="264">
        <f t="shared" ref="AY43" si="33">AY15/AY$32</f>
        <v>1.6743248408431948E-3</v>
      </c>
    </row>
    <row r="44" spans="1:51" s="38" customFormat="1" ht="14.1" customHeight="1" x14ac:dyDescent="0.15">
      <c r="B44" s="95" t="s">
        <v>20</v>
      </c>
      <c r="C44" s="109">
        <f t="shared" si="23"/>
        <v>4.1370464568408023E-3</v>
      </c>
      <c r="D44" s="109">
        <f t="shared" si="23"/>
        <v>3.8248568591896272E-3</v>
      </c>
      <c r="E44" s="109">
        <f t="shared" si="16"/>
        <v>4.6923096705614653E-3</v>
      </c>
      <c r="F44" s="109">
        <f t="shared" si="16"/>
        <v>4.6118612211509848E-3</v>
      </c>
      <c r="G44" s="111">
        <f t="shared" si="17"/>
        <v>4.1808518573958602E-3</v>
      </c>
      <c r="H44" s="109">
        <f t="shared" si="17"/>
        <v>4.7890333339789346E-3</v>
      </c>
      <c r="I44" s="109">
        <f t="shared" si="12"/>
        <v>5.3444864132103885E-3</v>
      </c>
      <c r="J44" s="109">
        <f t="shared" si="12"/>
        <v>4.8582512804675087E-3</v>
      </c>
      <c r="K44" s="109">
        <f t="shared" si="12"/>
        <v>4.9416579147483052E-3</v>
      </c>
      <c r="L44" s="111">
        <f t="shared" si="12"/>
        <v>4.9839210922330481E-3</v>
      </c>
      <c r="M44" s="109">
        <f t="shared" si="12"/>
        <v>6.8010573116795486E-3</v>
      </c>
      <c r="N44" s="109">
        <f t="shared" si="18"/>
        <v>6.7896491230655881E-3</v>
      </c>
      <c r="O44" s="264">
        <f t="shared" si="13"/>
        <v>6.5787671872465621E-3</v>
      </c>
      <c r="P44" s="264">
        <f t="shared" si="13"/>
        <v>8.0075885596742873E-3</v>
      </c>
      <c r="Q44" s="266">
        <f t="shared" si="13"/>
        <v>7.0570316061910679E-3</v>
      </c>
      <c r="R44" s="264">
        <f t="shared" si="13"/>
        <v>9.086863279211245E-3</v>
      </c>
      <c r="S44" s="264">
        <f t="shared" si="13"/>
        <v>8.2539248202817671E-3</v>
      </c>
      <c r="T44" s="264">
        <f t="shared" si="13"/>
        <v>7.6292796426426961E-3</v>
      </c>
      <c r="U44" s="264">
        <f t="shared" ref="U44:AP44" si="34">U16/U$32</f>
        <v>7.8776550132545042E-3</v>
      </c>
      <c r="V44" s="266">
        <f t="shared" si="34"/>
        <v>8.1943142317643502E-3</v>
      </c>
      <c r="W44" s="264">
        <f t="shared" si="34"/>
        <v>7.8939017685843438E-3</v>
      </c>
      <c r="X44" s="264">
        <f t="shared" si="34"/>
        <v>6.210950155503386E-3</v>
      </c>
      <c r="Y44" s="264">
        <f t="shared" si="34"/>
        <v>5.2898595241956782E-3</v>
      </c>
      <c r="Z44" s="264">
        <f t="shared" si="34"/>
        <v>5.9080466143572041E-3</v>
      </c>
      <c r="AA44" s="266">
        <f t="shared" si="34"/>
        <v>6.2313434656276071E-3</v>
      </c>
      <c r="AB44" s="264">
        <f t="shared" si="34"/>
        <v>6.2244631302634471E-3</v>
      </c>
      <c r="AC44" s="264">
        <f t="shared" si="34"/>
        <v>4.6993992279059519E-3</v>
      </c>
      <c r="AD44" s="264">
        <f t="shared" si="34"/>
        <v>5.7001814479487531E-3</v>
      </c>
      <c r="AE44" s="264">
        <f t="shared" si="34"/>
        <v>5.0759389990444499E-3</v>
      </c>
      <c r="AF44" s="266">
        <f t="shared" si="34"/>
        <v>5.4132399935523873E-3</v>
      </c>
      <c r="AG44" s="264">
        <f t="shared" si="34"/>
        <v>5.986684032650934E-3</v>
      </c>
      <c r="AH44" s="264">
        <f t="shared" si="34"/>
        <v>6.2063460697668578E-3</v>
      </c>
      <c r="AI44" s="264">
        <f t="shared" si="34"/>
        <v>5.6101421893604087E-3</v>
      </c>
      <c r="AJ44" s="264">
        <f t="shared" si="34"/>
        <v>5.0988184103649657E-3</v>
      </c>
      <c r="AK44" s="266">
        <f t="shared" si="34"/>
        <v>5.706343099376775E-3</v>
      </c>
      <c r="AL44" s="264">
        <f t="shared" si="34"/>
        <v>5.3669102972271907E-3</v>
      </c>
      <c r="AM44" s="264">
        <f t="shared" si="34"/>
        <v>4.4123875900432619E-3</v>
      </c>
      <c r="AN44" s="264">
        <f t="shared" si="34"/>
        <v>3.3207895420171401E-3</v>
      </c>
      <c r="AO44" s="264">
        <f t="shared" si="34"/>
        <v>3.2203336678231099E-3</v>
      </c>
      <c r="AP44" s="266">
        <f t="shared" si="34"/>
        <v>4.0648116040882306E-3</v>
      </c>
      <c r="AQ44" s="264">
        <f t="shared" si="14"/>
        <v>3.2190234744827722E-3</v>
      </c>
      <c r="AR44" s="264">
        <f t="shared" si="14"/>
        <v>2.5970215341978328E-3</v>
      </c>
      <c r="AS44" s="264">
        <f t="shared" si="14"/>
        <v>2.3000353227766502E-3</v>
      </c>
      <c r="AT44" s="264">
        <f t="shared" si="14"/>
        <v>2.4851507309762285E-3</v>
      </c>
      <c r="AU44" s="266">
        <f t="shared" si="14"/>
        <v>2.648949817246699E-3</v>
      </c>
      <c r="AV44" s="264">
        <f t="shared" si="14"/>
        <v>1.9108632479102241E-3</v>
      </c>
      <c r="AW44" s="264">
        <f t="shared" si="14"/>
        <v>2.1855503968766345E-3</v>
      </c>
      <c r="AX44" s="264">
        <f t="shared" si="14"/>
        <v>2.3323520189006807E-3</v>
      </c>
      <c r="AY44" s="264">
        <f t="shared" ref="AY44" si="35">AY16/AY$32</f>
        <v>1.8499230852606922E-3</v>
      </c>
    </row>
    <row r="45" spans="1:51" s="38" customFormat="1" ht="14.1" customHeight="1" x14ac:dyDescent="0.15">
      <c r="B45" s="95" t="s">
        <v>21</v>
      </c>
      <c r="C45" s="109">
        <f t="shared" si="23"/>
        <v>3.8386704926766284E-3</v>
      </c>
      <c r="D45" s="109">
        <f t="shared" si="23"/>
        <v>3.9605283778342939E-3</v>
      </c>
      <c r="E45" s="109">
        <f t="shared" si="16"/>
        <v>4.9209238488334642E-3</v>
      </c>
      <c r="F45" s="109">
        <f t="shared" si="16"/>
        <v>4.8243700900638302E-3</v>
      </c>
      <c r="G45" s="111">
        <f t="shared" si="17"/>
        <v>4.4394848443796162E-3</v>
      </c>
      <c r="H45" s="109">
        <f t="shared" si="17"/>
        <v>5.1111614057474004E-3</v>
      </c>
      <c r="I45" s="109">
        <f t="shared" si="12"/>
        <v>5.4921781396811507E-3</v>
      </c>
      <c r="J45" s="109">
        <f t="shared" si="12"/>
        <v>4.6833257043761307E-3</v>
      </c>
      <c r="K45" s="109">
        <f t="shared" si="12"/>
        <v>4.7238226833897657E-3</v>
      </c>
      <c r="L45" s="111">
        <f t="shared" si="12"/>
        <v>4.993469386266115E-3</v>
      </c>
      <c r="M45" s="109">
        <f t="shared" si="12"/>
        <v>4.0159772173475449E-3</v>
      </c>
      <c r="N45" s="109">
        <f t="shared" si="18"/>
        <v>4.7357840843000069E-3</v>
      </c>
      <c r="O45" s="264">
        <f t="shared" si="13"/>
        <v>4.861382306389125E-3</v>
      </c>
      <c r="P45" s="264">
        <f t="shared" si="13"/>
        <v>4.7746991053412586E-3</v>
      </c>
      <c r="Q45" s="266">
        <f t="shared" si="13"/>
        <v>4.6065481052528813E-3</v>
      </c>
      <c r="R45" s="264">
        <f t="shared" si="13"/>
        <v>4.270810177716051E-3</v>
      </c>
      <c r="S45" s="264">
        <f t="shared" si="13"/>
        <v>4.3179638570184139E-3</v>
      </c>
      <c r="T45" s="264">
        <f t="shared" si="13"/>
        <v>3.4379381166144184E-3</v>
      </c>
      <c r="U45" s="264">
        <f t="shared" ref="U45:AP45" si="36">U17/U$32</f>
        <v>4.0147399177282873E-3</v>
      </c>
      <c r="V45" s="266">
        <f t="shared" si="36"/>
        <v>4.0081203234213839E-3</v>
      </c>
      <c r="W45" s="264">
        <f t="shared" si="36"/>
        <v>4.1027442560943256E-3</v>
      </c>
      <c r="X45" s="264">
        <f t="shared" si="36"/>
        <v>2.2860836601884095E-3</v>
      </c>
      <c r="Y45" s="264">
        <f t="shared" si="36"/>
        <v>2.8709331063098281E-3</v>
      </c>
      <c r="Z45" s="264">
        <f t="shared" si="36"/>
        <v>3.4578769198638231E-3</v>
      </c>
      <c r="AA45" s="266">
        <f t="shared" si="36"/>
        <v>3.2517153737618076E-3</v>
      </c>
      <c r="AB45" s="264">
        <f t="shared" si="36"/>
        <v>3.060804613680166E-3</v>
      </c>
      <c r="AC45" s="264">
        <f t="shared" si="36"/>
        <v>3.7192596693586665E-3</v>
      </c>
      <c r="AD45" s="264">
        <f t="shared" si="36"/>
        <v>3.8097045042231902E-3</v>
      </c>
      <c r="AE45" s="264">
        <f t="shared" si="36"/>
        <v>3.3161873885597408E-3</v>
      </c>
      <c r="AF45" s="266">
        <f t="shared" si="36"/>
        <v>3.4717068465174141E-3</v>
      </c>
      <c r="AG45" s="264">
        <f t="shared" si="36"/>
        <v>3.1963629222190506E-3</v>
      </c>
      <c r="AH45" s="264">
        <f t="shared" si="36"/>
        <v>3.7824820841932693E-3</v>
      </c>
      <c r="AI45" s="264">
        <f t="shared" si="36"/>
        <v>3.3647609834389805E-3</v>
      </c>
      <c r="AJ45" s="264">
        <f t="shared" si="36"/>
        <v>2.9359841527690786E-3</v>
      </c>
      <c r="AK45" s="266">
        <f t="shared" si="36"/>
        <v>3.3146277770582729E-3</v>
      </c>
      <c r="AL45" s="264">
        <f t="shared" si="36"/>
        <v>3.4401134214290903E-3</v>
      </c>
      <c r="AM45" s="264">
        <f t="shared" si="36"/>
        <v>3.4241668976717921E-3</v>
      </c>
      <c r="AN45" s="264">
        <f t="shared" si="36"/>
        <v>3.4073158786893463E-3</v>
      </c>
      <c r="AO45" s="264">
        <f t="shared" si="36"/>
        <v>3.3435229437291723E-3</v>
      </c>
      <c r="AP45" s="266">
        <f t="shared" si="36"/>
        <v>3.4026356347825045E-3</v>
      </c>
      <c r="AQ45" s="264">
        <f t="shared" si="14"/>
        <v>3.3457933975771662E-3</v>
      </c>
      <c r="AR45" s="264">
        <f t="shared" si="14"/>
        <v>3.0899223460334655E-3</v>
      </c>
      <c r="AS45" s="264">
        <f t="shared" si="14"/>
        <v>2.9091630540095423E-3</v>
      </c>
      <c r="AT45" s="264">
        <f t="shared" si="14"/>
        <v>3.2883369602815021E-3</v>
      </c>
      <c r="AU45" s="266">
        <f t="shared" si="14"/>
        <v>3.1620858558315647E-3</v>
      </c>
      <c r="AV45" s="264">
        <f t="shared" si="14"/>
        <v>2.5683829822447908E-3</v>
      </c>
      <c r="AW45" s="264">
        <f t="shared" si="14"/>
        <v>3.0944648569439749E-3</v>
      </c>
      <c r="AX45" s="264">
        <f t="shared" si="14"/>
        <v>4.0596504773782269E-3</v>
      </c>
      <c r="AY45" s="264">
        <f t="shared" ref="AY45" si="37">AY17/AY$32</f>
        <v>3.5172637297820166E-3</v>
      </c>
    </row>
    <row r="46" spans="1:51" s="38" customFormat="1" ht="14.1" customHeight="1" x14ac:dyDescent="0.15">
      <c r="B46" s="95" t="s">
        <v>22</v>
      </c>
      <c r="C46" s="109">
        <f t="shared" si="23"/>
        <v>4.8183171166144616E-2</v>
      </c>
      <c r="D46" s="109">
        <f t="shared" si="23"/>
        <v>5.1327473630834848E-2</v>
      </c>
      <c r="E46" s="109">
        <f t="shared" si="16"/>
        <v>6.8186948133192107E-2</v>
      </c>
      <c r="F46" s="109">
        <f t="shared" si="16"/>
        <v>5.3770317547997999E-2</v>
      </c>
      <c r="G46" s="111">
        <f t="shared" si="17"/>
        <v>5.5615707543028636E-2</v>
      </c>
      <c r="H46" s="109">
        <f t="shared" si="17"/>
        <v>5.2879431138549517E-2</v>
      </c>
      <c r="I46" s="109">
        <f t="shared" si="12"/>
        <v>5.3750927260368786E-2</v>
      </c>
      <c r="J46" s="109">
        <f t="shared" si="12"/>
        <v>5.7256183792829506E-2</v>
      </c>
      <c r="K46" s="109">
        <f t="shared" si="12"/>
        <v>5.3394534783824929E-2</v>
      </c>
      <c r="L46" s="111">
        <f t="shared" si="12"/>
        <v>5.4335443971521978E-2</v>
      </c>
      <c r="M46" s="109">
        <f t="shared" si="12"/>
        <v>4.9117209535591018E-2</v>
      </c>
      <c r="N46" s="109">
        <f t="shared" si="18"/>
        <v>5.0192228407596164E-2</v>
      </c>
      <c r="O46" s="264">
        <f t="shared" si="13"/>
        <v>5.3129781263986618E-2</v>
      </c>
      <c r="P46" s="264">
        <f t="shared" si="13"/>
        <v>5.4034469710161084E-2</v>
      </c>
      <c r="Q46" s="266">
        <f t="shared" si="13"/>
        <v>5.1676480561257031E-2</v>
      </c>
      <c r="R46" s="264">
        <f t="shared" si="13"/>
        <v>4.642700615274737E-2</v>
      </c>
      <c r="S46" s="264">
        <f t="shared" si="13"/>
        <v>4.754515288755562E-2</v>
      </c>
      <c r="T46" s="264">
        <f t="shared" si="13"/>
        <v>5.3688888705463532E-2</v>
      </c>
      <c r="U46" s="264">
        <f t="shared" ref="U46:AP46" si="38">U18/U$32</f>
        <v>4.9007961705122956E-2</v>
      </c>
      <c r="V46" s="266">
        <f t="shared" si="38"/>
        <v>4.9187016659469188E-2</v>
      </c>
      <c r="W46" s="264">
        <f t="shared" si="38"/>
        <v>4.2746417354332732E-2</v>
      </c>
      <c r="X46" s="264">
        <f t="shared" si="38"/>
        <v>3.3658297288374127E-2</v>
      </c>
      <c r="Y46" s="264">
        <f t="shared" si="38"/>
        <v>3.9065622551713246E-2</v>
      </c>
      <c r="Z46" s="264">
        <f t="shared" si="38"/>
        <v>4.8792092222094657E-2</v>
      </c>
      <c r="AA46" s="266">
        <f t="shared" si="38"/>
        <v>4.1930944204348918E-2</v>
      </c>
      <c r="AB46" s="264">
        <f t="shared" si="38"/>
        <v>4.1004725607029675E-2</v>
      </c>
      <c r="AC46" s="264">
        <f t="shared" si="38"/>
        <v>4.275344244759334E-2</v>
      </c>
      <c r="AD46" s="264">
        <f t="shared" si="38"/>
        <v>4.6369253336969812E-2</v>
      </c>
      <c r="AE46" s="264">
        <f t="shared" si="38"/>
        <v>4.6164957539263016E-2</v>
      </c>
      <c r="AF46" s="266">
        <f t="shared" si="38"/>
        <v>4.412319433483302E-2</v>
      </c>
      <c r="AG46" s="264">
        <f t="shared" si="38"/>
        <v>4.0960349593745608E-2</v>
      </c>
      <c r="AH46" s="264">
        <f t="shared" si="38"/>
        <v>4.1881491380471002E-2</v>
      </c>
      <c r="AI46" s="264">
        <f t="shared" si="38"/>
        <v>4.4357399120186866E-2</v>
      </c>
      <c r="AJ46" s="264">
        <f t="shared" si="38"/>
        <v>4.2556457946843464E-2</v>
      </c>
      <c r="AK46" s="266">
        <f t="shared" si="38"/>
        <v>4.2475406623833159E-2</v>
      </c>
      <c r="AL46" s="264">
        <f t="shared" si="38"/>
        <v>4.0951738138355544E-2</v>
      </c>
      <c r="AM46" s="264">
        <f t="shared" si="38"/>
        <v>4.1478523673684042E-2</v>
      </c>
      <c r="AN46" s="264">
        <f t="shared" si="38"/>
        <v>4.5335144931692987E-2</v>
      </c>
      <c r="AO46" s="264">
        <f t="shared" si="38"/>
        <v>4.4418197633093334E-2</v>
      </c>
      <c r="AP46" s="266">
        <f t="shared" si="38"/>
        <v>4.3063163122916616E-2</v>
      </c>
      <c r="AQ46" s="264">
        <f t="shared" si="14"/>
        <v>4.1731769147549516E-2</v>
      </c>
      <c r="AR46" s="264">
        <f t="shared" si="14"/>
        <v>4.1761061444113103E-2</v>
      </c>
      <c r="AS46" s="264">
        <f t="shared" si="14"/>
        <v>4.5889481938623758E-2</v>
      </c>
      <c r="AT46" s="264">
        <f t="shared" si="14"/>
        <v>4.4823596650818781E-2</v>
      </c>
      <c r="AU46" s="266">
        <f t="shared" si="14"/>
        <v>4.3553285180211711E-2</v>
      </c>
      <c r="AV46" s="264">
        <f t="shared" si="14"/>
        <v>3.8308716297593304E-2</v>
      </c>
      <c r="AW46" s="264">
        <f t="shared" si="14"/>
        <v>4.0665630662572956E-2</v>
      </c>
      <c r="AX46" s="264">
        <f t="shared" si="14"/>
        <v>4.1885355476251739E-2</v>
      </c>
      <c r="AY46" s="264">
        <f t="shared" ref="AY46" si="39">AY18/AY$32</f>
        <v>4.076580540218161E-2</v>
      </c>
    </row>
    <row r="47" spans="1:51" s="38" customFormat="1" ht="14.1" customHeight="1" x14ac:dyDescent="0.15">
      <c r="B47" s="95" t="s">
        <v>23</v>
      </c>
      <c r="C47" s="54" t="s">
        <v>24</v>
      </c>
      <c r="D47" s="109">
        <f t="shared" si="23"/>
        <v>4.4740564997291033E-3</v>
      </c>
      <c r="E47" s="109">
        <f t="shared" si="16"/>
        <v>5.5649573122281181E-3</v>
      </c>
      <c r="F47" s="109">
        <f t="shared" si="16"/>
        <v>5.29876089871021E-3</v>
      </c>
      <c r="G47" s="111">
        <f t="shared" si="17"/>
        <v>6.6418497414116673E-3</v>
      </c>
      <c r="H47" s="109">
        <f t="shared" si="17"/>
        <v>6.5711267457930506E-3</v>
      </c>
      <c r="I47" s="109">
        <f t="shared" si="12"/>
        <v>6.5199077113768638E-3</v>
      </c>
      <c r="J47" s="109">
        <f t="shared" si="12"/>
        <v>6.7013424629422712E-3</v>
      </c>
      <c r="K47" s="109">
        <f t="shared" si="12"/>
        <v>6.6472574496470463E-3</v>
      </c>
      <c r="L47" s="111">
        <f t="shared" si="12"/>
        <v>6.6117160171819999E-3</v>
      </c>
      <c r="M47" s="109">
        <f t="shared" si="12"/>
        <v>6.482913594131382E-3</v>
      </c>
      <c r="N47" s="109">
        <f t="shared" si="18"/>
        <v>5.7724364034050261E-3</v>
      </c>
      <c r="O47" s="264">
        <f t="shared" si="13"/>
        <v>6.2425168115210492E-3</v>
      </c>
      <c r="P47" s="264">
        <f t="shared" si="13"/>
        <v>6.4453259655923986E-3</v>
      </c>
      <c r="Q47" s="266">
        <f t="shared" si="13"/>
        <v>6.2346390162299568E-3</v>
      </c>
      <c r="R47" s="264">
        <f t="shared" si="13"/>
        <v>5.9129485873140181E-3</v>
      </c>
      <c r="S47" s="264">
        <f t="shared" si="13"/>
        <v>6.13879307578339E-3</v>
      </c>
      <c r="T47" s="264">
        <f t="shared" si="13"/>
        <v>6.1394397373930269E-3</v>
      </c>
      <c r="U47" s="264">
        <f t="shared" ref="U47:AP47" si="40">U19/U$32</f>
        <v>6.0243271895762795E-3</v>
      </c>
      <c r="V47" s="266">
        <f t="shared" si="40"/>
        <v>6.0542102937440213E-3</v>
      </c>
      <c r="W47" s="264">
        <f t="shared" si="40"/>
        <v>6.7089346362190017E-3</v>
      </c>
      <c r="X47" s="264">
        <f t="shared" si="40"/>
        <v>3.6378749952279228E-3</v>
      </c>
      <c r="Y47" s="264">
        <f t="shared" si="40"/>
        <v>4.2586561533482E-3</v>
      </c>
      <c r="Z47" s="264">
        <f t="shared" si="40"/>
        <v>5.6688522931490877E-3</v>
      </c>
      <c r="AA47" s="266">
        <f t="shared" si="40"/>
        <v>5.1635129202512661E-3</v>
      </c>
      <c r="AB47" s="264">
        <f t="shared" si="40"/>
        <v>5.2840619903228182E-3</v>
      </c>
      <c r="AC47" s="264">
        <f t="shared" si="40"/>
        <v>5.0136284364925201E-3</v>
      </c>
      <c r="AD47" s="264">
        <f t="shared" si="40"/>
        <v>5.498746911934335E-3</v>
      </c>
      <c r="AE47" s="264">
        <f t="shared" si="40"/>
        <v>5.9209683875030492E-3</v>
      </c>
      <c r="AF47" s="266">
        <f t="shared" si="40"/>
        <v>5.4420450691199272E-3</v>
      </c>
      <c r="AG47" s="264">
        <f t="shared" si="40"/>
        <v>5.7555600211980536E-3</v>
      </c>
      <c r="AH47" s="264">
        <f t="shared" si="40"/>
        <v>5.6390872702997107E-3</v>
      </c>
      <c r="AI47" s="264">
        <f t="shared" si="40"/>
        <v>5.6284822121586229E-3</v>
      </c>
      <c r="AJ47" s="264">
        <f t="shared" si="40"/>
        <v>5.7625507484392576E-3</v>
      </c>
      <c r="AK47" s="266">
        <f t="shared" si="40"/>
        <v>5.6964545220037173E-3</v>
      </c>
      <c r="AL47" s="264">
        <f t="shared" si="40"/>
        <v>5.3030143256749852E-3</v>
      </c>
      <c r="AM47" s="264">
        <f t="shared" si="40"/>
        <v>4.9592830756038531E-3</v>
      </c>
      <c r="AN47" s="264">
        <f t="shared" si="40"/>
        <v>5.8284057012925588E-3</v>
      </c>
      <c r="AO47" s="264">
        <f t="shared" si="40"/>
        <v>6.4973736312070882E-3</v>
      </c>
      <c r="AP47" s="266">
        <f t="shared" si="40"/>
        <v>5.6605874453375983E-3</v>
      </c>
      <c r="AQ47" s="264">
        <f t="shared" si="14"/>
        <v>6.7113489136048721E-3</v>
      </c>
      <c r="AR47" s="264">
        <f t="shared" si="14"/>
        <v>6.4612800191050195E-3</v>
      </c>
      <c r="AS47" s="264">
        <f t="shared" si="14"/>
        <v>6.9672085183137677E-3</v>
      </c>
      <c r="AT47" s="264">
        <f t="shared" si="14"/>
        <v>7.1084765030576206E-3</v>
      </c>
      <c r="AU47" s="266">
        <f t="shared" si="14"/>
        <v>6.8152465479552511E-3</v>
      </c>
      <c r="AV47" s="264">
        <f t="shared" si="14"/>
        <v>6.3392322455724705E-3</v>
      </c>
      <c r="AW47" s="264">
        <f t="shared" si="14"/>
        <v>6.0668491764743942E-3</v>
      </c>
      <c r="AX47" s="264">
        <f t="shared" si="14"/>
        <v>6.181202632633236E-3</v>
      </c>
      <c r="AY47" s="264">
        <f t="shared" ref="AY47" si="41">AY19/AY$32</f>
        <v>5.6301515246146875E-3</v>
      </c>
    </row>
    <row r="48" spans="1:51" s="38" customFormat="1" ht="14.1" customHeight="1" x14ac:dyDescent="0.15">
      <c r="B48" s="95" t="s">
        <v>25</v>
      </c>
      <c r="C48" s="54" t="s">
        <v>24</v>
      </c>
      <c r="D48" s="109">
        <f t="shared" si="23"/>
        <v>4.3785315651901965E-3</v>
      </c>
      <c r="E48" s="109">
        <f t="shared" si="16"/>
        <v>3.3669067125089536E-3</v>
      </c>
      <c r="F48" s="109">
        <f t="shared" si="16"/>
        <v>2.5917942616884228E-3</v>
      </c>
      <c r="G48" s="111">
        <f t="shared" si="17"/>
        <v>3.8503732219720959E-3</v>
      </c>
      <c r="H48" s="109">
        <f t="shared" si="17"/>
        <v>4.6689280714002973E-3</v>
      </c>
      <c r="I48" s="109">
        <f t="shared" si="12"/>
        <v>4.6888373197667759E-3</v>
      </c>
      <c r="J48" s="109">
        <f t="shared" si="12"/>
        <v>3.7378045749585594E-3</v>
      </c>
      <c r="K48" s="109">
        <f t="shared" si="12"/>
        <v>3.7828805718769891E-3</v>
      </c>
      <c r="L48" s="111">
        <f t="shared" si="12"/>
        <v>4.2021865715141478E-3</v>
      </c>
      <c r="M48" s="109">
        <f t="shared" si="12"/>
        <v>3.9353284568352789E-3</v>
      </c>
      <c r="N48" s="109">
        <f t="shared" si="18"/>
        <v>4.177822771632771E-3</v>
      </c>
      <c r="O48" s="264">
        <f t="shared" si="13"/>
        <v>4.6093222414052759E-3</v>
      </c>
      <c r="P48" s="264">
        <f t="shared" si="13"/>
        <v>4.990121804094195E-3</v>
      </c>
      <c r="Q48" s="266">
        <f t="shared" si="13"/>
        <v>4.4404120326487443E-3</v>
      </c>
      <c r="R48" s="264">
        <f t="shared" si="13"/>
        <v>4.593091250847032E-3</v>
      </c>
      <c r="S48" s="264">
        <f t="shared" si="13"/>
        <v>4.2529426020620929E-3</v>
      </c>
      <c r="T48" s="264">
        <f t="shared" si="13"/>
        <v>4.6500700693516512E-3</v>
      </c>
      <c r="U48" s="264">
        <f t="shared" ref="U48:AP48" si="42">U20/U$32</f>
        <v>4.3408152231798518E-3</v>
      </c>
      <c r="V48" s="266">
        <f t="shared" si="42"/>
        <v>4.4545972214621215E-3</v>
      </c>
      <c r="W48" s="264">
        <f t="shared" si="42"/>
        <v>4.88502134053457E-3</v>
      </c>
      <c r="X48" s="264">
        <f t="shared" si="42"/>
        <v>4.1535693653452213E-3</v>
      </c>
      <c r="Y48" s="264">
        <f t="shared" si="42"/>
        <v>3.9283666726669516E-3</v>
      </c>
      <c r="Z48" s="264">
        <f t="shared" si="42"/>
        <v>4.1079662977254816E-3</v>
      </c>
      <c r="AA48" s="266">
        <f t="shared" si="42"/>
        <v>4.2443736402243103E-3</v>
      </c>
      <c r="AB48" s="264">
        <f t="shared" si="42"/>
        <v>3.7492877690745033E-3</v>
      </c>
      <c r="AC48" s="264">
        <f t="shared" si="42"/>
        <v>3.0293478007159731E-3</v>
      </c>
      <c r="AD48" s="264">
        <f t="shared" si="42"/>
        <v>3.3460153094517675E-3</v>
      </c>
      <c r="AE48" s="264">
        <f t="shared" si="42"/>
        <v>3.3875422036854634E-3</v>
      </c>
      <c r="AF48" s="266">
        <f t="shared" si="42"/>
        <v>3.3777162885636957E-3</v>
      </c>
      <c r="AG48" s="264">
        <f t="shared" si="42"/>
        <v>3.1517312654497447E-3</v>
      </c>
      <c r="AH48" s="264">
        <f t="shared" si="42"/>
        <v>3.1974152686825804E-3</v>
      </c>
      <c r="AI48" s="264">
        <f t="shared" si="42"/>
        <v>3.1752060348031004E-3</v>
      </c>
      <c r="AJ48" s="264">
        <f t="shared" si="42"/>
        <v>3.346780039512809E-3</v>
      </c>
      <c r="AK48" s="266">
        <f t="shared" si="42"/>
        <v>3.2219901037429028E-3</v>
      </c>
      <c r="AL48" s="264">
        <f t="shared" si="42"/>
        <v>3.4129006125314101E-3</v>
      </c>
      <c r="AM48" s="264">
        <f t="shared" si="42"/>
        <v>3.2807866467884717E-3</v>
      </c>
      <c r="AN48" s="264">
        <f t="shared" si="42"/>
        <v>3.3977763734720449E-3</v>
      </c>
      <c r="AO48" s="264">
        <f t="shared" si="42"/>
        <v>2.891501539371791E-3</v>
      </c>
      <c r="AP48" s="266">
        <f t="shared" si="42"/>
        <v>3.2383884321055111E-3</v>
      </c>
      <c r="AQ48" s="264">
        <f t="shared" si="14"/>
        <v>3.3951551121826507E-3</v>
      </c>
      <c r="AR48" s="264">
        <f t="shared" si="14"/>
        <v>3.559986422168909E-3</v>
      </c>
      <c r="AS48" s="264">
        <f t="shared" si="14"/>
        <v>3.4730208439851607E-3</v>
      </c>
      <c r="AT48" s="264">
        <f t="shared" si="14"/>
        <v>2.8105914234616211E-3</v>
      </c>
      <c r="AU48" s="266">
        <f t="shared" si="14"/>
        <v>3.3000346134871177E-3</v>
      </c>
      <c r="AV48" s="264">
        <f t="shared" si="14"/>
        <v>3.1117308245847772E-3</v>
      </c>
      <c r="AW48" s="264">
        <f t="shared" si="14"/>
        <v>3.1965967071152048E-3</v>
      </c>
      <c r="AX48" s="264">
        <f t="shared" si="14"/>
        <v>2.9156293990607283E-3</v>
      </c>
      <c r="AY48" s="264">
        <f t="shared" ref="AY48" si="43">AY20/AY$32</f>
        <v>2.9180856750224572E-3</v>
      </c>
    </row>
    <row r="49" spans="1:51" s="38" customFormat="1" ht="14.1" customHeight="1" x14ac:dyDescent="0.15">
      <c r="B49" s="95" t="s">
        <v>26</v>
      </c>
      <c r="C49" s="54" t="s">
        <v>24</v>
      </c>
      <c r="D49" s="109">
        <f t="shared" si="23"/>
        <v>1.486362713295692E-3</v>
      </c>
      <c r="E49" s="109">
        <f t="shared" si="16"/>
        <v>1.5005587620326617E-3</v>
      </c>
      <c r="F49" s="109">
        <f t="shared" si="16"/>
        <v>1.1533398352121416E-3</v>
      </c>
      <c r="G49" s="111">
        <f t="shared" si="17"/>
        <v>1.3875345207461898E-3</v>
      </c>
      <c r="H49" s="109">
        <f t="shared" si="17"/>
        <v>1.323370817546711E-3</v>
      </c>
      <c r="I49" s="109">
        <f t="shared" si="12"/>
        <v>1.4467878507933611E-3</v>
      </c>
      <c r="J49" s="109">
        <f t="shared" si="12"/>
        <v>1.151907816486246E-3</v>
      </c>
      <c r="K49" s="109">
        <f t="shared" si="12"/>
        <v>1.3195183682416973E-3</v>
      </c>
      <c r="L49" s="111">
        <f t="shared" si="12"/>
        <v>1.3094532062862601E-3</v>
      </c>
      <c r="M49" s="109">
        <f t="shared" si="12"/>
        <v>1.2385858396396438E-3</v>
      </c>
      <c r="N49" s="109">
        <f t="shared" si="18"/>
        <v>1.3102372576682246E-3</v>
      </c>
      <c r="O49" s="264">
        <f t="shared" si="13"/>
        <v>1.1344549984119189E-3</v>
      </c>
      <c r="P49" s="264">
        <f t="shared" si="13"/>
        <v>1.357509292162874E-3</v>
      </c>
      <c r="Q49" s="266">
        <f t="shared" si="13"/>
        <v>1.2614184436797737E-3</v>
      </c>
      <c r="R49" s="264">
        <f t="shared" si="13"/>
        <v>1.3437182339505341E-3</v>
      </c>
      <c r="S49" s="264">
        <f t="shared" si="13"/>
        <v>1.4323421079501608E-3</v>
      </c>
      <c r="T49" s="264">
        <f t="shared" si="13"/>
        <v>1.5245450823509245E-3</v>
      </c>
      <c r="U49" s="264">
        <f t="shared" ref="U49:AP49" si="44">U21/U$32</f>
        <v>1.4234578677306373E-3</v>
      </c>
      <c r="V49" s="266">
        <f t="shared" si="44"/>
        <v>1.4315563418901987E-3</v>
      </c>
      <c r="W49" s="264">
        <f t="shared" si="44"/>
        <v>1.2379643934838165E-3</v>
      </c>
      <c r="X49" s="264">
        <f t="shared" si="44"/>
        <v>1.1075540716566957E-3</v>
      </c>
      <c r="Y49" s="264">
        <f t="shared" si="44"/>
        <v>9.2418310825634418E-4</v>
      </c>
      <c r="Z49" s="264">
        <f t="shared" si="44"/>
        <v>1.0730166653489985E-3</v>
      </c>
      <c r="AA49" s="266">
        <f t="shared" si="44"/>
        <v>1.0691837603589768E-3</v>
      </c>
      <c r="AB49" s="264">
        <f t="shared" si="44"/>
        <v>6.903004619414942E-4</v>
      </c>
      <c r="AC49" s="264">
        <f t="shared" si="44"/>
        <v>1.1016381709475867E-3</v>
      </c>
      <c r="AD49" s="264">
        <f t="shared" si="44"/>
        <v>1.1921198262196053E-3</v>
      </c>
      <c r="AE49" s="264">
        <f t="shared" si="44"/>
        <v>1.0872411089243191E-3</v>
      </c>
      <c r="AF49" s="266">
        <f t="shared" si="44"/>
        <v>1.0194991182032134E-3</v>
      </c>
      <c r="AG49" s="264">
        <f t="shared" si="44"/>
        <v>1.0467965924109966E-3</v>
      </c>
      <c r="AH49" s="264">
        <f t="shared" si="44"/>
        <v>8.5337157573358994E-4</v>
      </c>
      <c r="AI49" s="264">
        <f t="shared" si="44"/>
        <v>1.1960674307183489E-3</v>
      </c>
      <c r="AJ49" s="264">
        <f t="shared" si="44"/>
        <v>9.9817249357318262E-4</v>
      </c>
      <c r="AK49" s="266">
        <f t="shared" si="44"/>
        <v>1.0225785757661523E-3</v>
      </c>
      <c r="AL49" s="264">
        <f t="shared" si="44"/>
        <v>9.8954075052997401E-4</v>
      </c>
      <c r="AM49" s="264">
        <f t="shared" si="44"/>
        <v>8.6017605394185515E-4</v>
      </c>
      <c r="AN49" s="264">
        <f t="shared" si="44"/>
        <v>9.5317440083476197E-4</v>
      </c>
      <c r="AO49" s="264">
        <f t="shared" si="44"/>
        <v>7.6447616673038464E-4</v>
      </c>
      <c r="AP49" s="266">
        <f t="shared" si="44"/>
        <v>8.8893127179407686E-4</v>
      </c>
      <c r="AQ49" s="264">
        <f t="shared" si="14"/>
        <v>7.5271446309349999E-4</v>
      </c>
      <c r="AR49" s="264">
        <f t="shared" si="14"/>
        <v>8.0529286216597846E-4</v>
      </c>
      <c r="AS49" s="264">
        <f t="shared" si="14"/>
        <v>1.057939473893166E-3</v>
      </c>
      <c r="AT49" s="264">
        <f t="shared" si="14"/>
        <v>9.0614474710154285E-4</v>
      </c>
      <c r="AU49" s="266">
        <f t="shared" si="14"/>
        <v>8.7955653293278241E-4</v>
      </c>
      <c r="AV49" s="264">
        <f t="shared" si="14"/>
        <v>9.3513400965752143E-4</v>
      </c>
      <c r="AW49" s="264">
        <f t="shared" si="14"/>
        <v>8.9846769756999939E-4</v>
      </c>
      <c r="AX49" s="264">
        <f t="shared" si="14"/>
        <v>9.4996365035199498E-4</v>
      </c>
      <c r="AY49" s="264">
        <f t="shared" ref="AY49" si="45">AY21/AY$32</f>
        <v>1.0497555489039998E-3</v>
      </c>
    </row>
    <row r="50" spans="1:51" s="38" customFormat="1" ht="14.1" customHeight="1" x14ac:dyDescent="0.15">
      <c r="B50" s="95" t="s">
        <v>27</v>
      </c>
      <c r="C50" s="54" t="s">
        <v>24</v>
      </c>
      <c r="D50" s="109">
        <f t="shared" si="23"/>
        <v>1.8418412177460476E-3</v>
      </c>
      <c r="E50" s="109">
        <f t="shared" si="16"/>
        <v>1.6181088122311862E-3</v>
      </c>
      <c r="F50" s="109">
        <f t="shared" si="16"/>
        <v>1.23646778410078E-3</v>
      </c>
      <c r="G50" s="111">
        <f t="shared" si="17"/>
        <v>1.4434396302386394E-3</v>
      </c>
      <c r="H50" s="109">
        <f t="shared" si="17"/>
        <v>1.1756920656951699E-3</v>
      </c>
      <c r="I50" s="109">
        <f t="shared" si="12"/>
        <v>1.9186849535814613E-3</v>
      </c>
      <c r="J50" s="109">
        <f t="shared" si="12"/>
        <v>1.4013604465624877E-3</v>
      </c>
      <c r="K50" s="109">
        <f t="shared" si="12"/>
        <v>2.1880537825168843E-3</v>
      </c>
      <c r="L50" s="111">
        <f t="shared" si="12"/>
        <v>1.6859234586139085E-3</v>
      </c>
      <c r="M50" s="109">
        <f t="shared" si="12"/>
        <v>1.7543864063330832E-3</v>
      </c>
      <c r="N50" s="109">
        <f t="shared" si="18"/>
        <v>1.5058621766884013E-3</v>
      </c>
      <c r="O50" s="264">
        <f t="shared" si="13"/>
        <v>1.2814736688926142E-3</v>
      </c>
      <c r="P50" s="264">
        <f t="shared" si="13"/>
        <v>1.7145483940986257E-3</v>
      </c>
      <c r="Q50" s="266">
        <f t="shared" si="13"/>
        <v>1.5629597730268633E-3</v>
      </c>
      <c r="R50" s="264">
        <f t="shared" si="13"/>
        <v>1.5383995216745982E-3</v>
      </c>
      <c r="S50" s="264">
        <f t="shared" si="13"/>
        <v>1.4243940776498291E-3</v>
      </c>
      <c r="T50" s="264">
        <f t="shared" si="13"/>
        <v>1.0398892778819471E-3</v>
      </c>
      <c r="U50" s="264">
        <f t="shared" ref="U50:AP50" si="46">U22/U$32</f>
        <v>1.1948064178329927E-3</v>
      </c>
      <c r="V50" s="266">
        <f t="shared" si="46"/>
        <v>1.2941332359859086E-3</v>
      </c>
      <c r="W50" s="264">
        <f t="shared" si="46"/>
        <v>8.9478024365993313E-4</v>
      </c>
      <c r="X50" s="264">
        <f t="shared" si="46"/>
        <v>8.8179753416269989E-4</v>
      </c>
      <c r="Y50" s="264">
        <f t="shared" si="46"/>
        <v>1.012614614910277E-3</v>
      </c>
      <c r="Z50" s="264">
        <f t="shared" si="46"/>
        <v>8.7077809620538568E-4</v>
      </c>
      <c r="AA50" s="266">
        <f t="shared" si="46"/>
        <v>9.248343320395067E-4</v>
      </c>
      <c r="AB50" s="264">
        <f t="shared" si="46"/>
        <v>9.1367895706836425E-4</v>
      </c>
      <c r="AC50" s="264">
        <f t="shared" si="46"/>
        <v>9.6113401692518824E-4</v>
      </c>
      <c r="AD50" s="264">
        <f t="shared" si="46"/>
        <v>8.1664458015185499E-4</v>
      </c>
      <c r="AE50" s="264">
        <f t="shared" si="46"/>
        <v>9.9381561390428255E-4</v>
      </c>
      <c r="AF50" s="266">
        <f t="shared" si="46"/>
        <v>9.2365959442769073E-4</v>
      </c>
      <c r="AG50" s="264">
        <f t="shared" si="46"/>
        <v>9.8917182507439385E-4</v>
      </c>
      <c r="AH50" s="264">
        <f t="shared" si="46"/>
        <v>9.5579691171749194E-4</v>
      </c>
      <c r="AI50" s="264">
        <f t="shared" si="46"/>
        <v>1.1575215184537841E-3</v>
      </c>
      <c r="AJ50" s="264">
        <f t="shared" si="46"/>
        <v>9.2064621622701774E-4</v>
      </c>
      <c r="AK50" s="266">
        <f t="shared" si="46"/>
        <v>1.0044025056849294E-3</v>
      </c>
      <c r="AL50" s="264">
        <f t="shared" si="46"/>
        <v>9.543534430506744E-4</v>
      </c>
      <c r="AM50" s="264">
        <f t="shared" si="46"/>
        <v>8.5503626041679879E-4</v>
      </c>
      <c r="AN50" s="264">
        <f t="shared" si="46"/>
        <v>8.8823478733053335E-4</v>
      </c>
      <c r="AO50" s="264">
        <f t="shared" si="46"/>
        <v>1.0877042783082557E-3</v>
      </c>
      <c r="AP50" s="266">
        <f t="shared" si="46"/>
        <v>9.4880935087172859E-4</v>
      </c>
      <c r="AQ50" s="264">
        <f t="shared" si="14"/>
        <v>1.1797232832897425E-3</v>
      </c>
      <c r="AR50" s="264">
        <f t="shared" si="14"/>
        <v>1.2158555557124303E-3</v>
      </c>
      <c r="AS50" s="264">
        <f t="shared" si="14"/>
        <v>1.1399437836651176E-3</v>
      </c>
      <c r="AT50" s="264">
        <f t="shared" si="14"/>
        <v>1.2823885407628596E-3</v>
      </c>
      <c r="AU50" s="266">
        <f t="shared" si="14"/>
        <v>1.206476661971609E-3</v>
      </c>
      <c r="AV50" s="264">
        <f t="shared" si="14"/>
        <v>1.4049987880751017E-3</v>
      </c>
      <c r="AW50" s="264">
        <f t="shared" si="14"/>
        <v>1.7627180181818904E-3</v>
      </c>
      <c r="AX50" s="264">
        <f t="shared" si="14"/>
        <v>1.8076351766848195E-3</v>
      </c>
      <c r="AY50" s="264">
        <f t="shared" ref="AY50" si="47">AY22/AY$32</f>
        <v>1.8550844773367182E-3</v>
      </c>
    </row>
    <row r="51" spans="1:51" s="38" customFormat="1" ht="14.1" customHeight="1" x14ac:dyDescent="0.15">
      <c r="B51" s="95" t="s">
        <v>28</v>
      </c>
      <c r="C51" s="96" t="s">
        <v>24</v>
      </c>
      <c r="D51" s="97" t="s">
        <v>24</v>
      </c>
      <c r="E51" s="96" t="s">
        <v>24</v>
      </c>
      <c r="F51" s="96" t="s">
        <v>24</v>
      </c>
      <c r="G51" s="99" t="s">
        <v>24</v>
      </c>
      <c r="H51" s="109">
        <f t="shared" si="17"/>
        <v>2.0076555207951597E-3</v>
      </c>
      <c r="I51" s="109">
        <f t="shared" si="17"/>
        <v>2.3331700964162694E-3</v>
      </c>
      <c r="J51" s="109">
        <f t="shared" si="17"/>
        <v>2.4870665848661638E-3</v>
      </c>
      <c r="K51" s="109">
        <f t="shared" si="12"/>
        <v>2.3126395841918616E-3</v>
      </c>
      <c r="L51" s="111">
        <f t="shared" si="12"/>
        <v>2.2901577887494084E-3</v>
      </c>
      <c r="M51" s="109">
        <f t="shared" si="12"/>
        <v>2.6502473392958324E-3</v>
      </c>
      <c r="N51" s="109">
        <f t="shared" si="18"/>
        <v>2.2747028699324282E-3</v>
      </c>
      <c r="O51" s="264">
        <f t="shared" si="13"/>
        <v>1.815526684224351E-3</v>
      </c>
      <c r="P51" s="264">
        <f t="shared" si="13"/>
        <v>1.8896969773860687E-3</v>
      </c>
      <c r="Q51" s="266">
        <f t="shared" si="13"/>
        <v>2.1481887841313303E-3</v>
      </c>
      <c r="R51" s="264">
        <f t="shared" si="13"/>
        <v>1.6623952095338086E-3</v>
      </c>
      <c r="S51" s="264">
        <f t="shared" si="13"/>
        <v>1.7438509845148133E-3</v>
      </c>
      <c r="T51" s="264">
        <f t="shared" si="13"/>
        <v>1.6701378873858026E-3</v>
      </c>
      <c r="U51" s="264">
        <f t="shared" ref="U51:AP51" si="48">U23/U$32</f>
        <v>1.7625659966280806E-3</v>
      </c>
      <c r="V51" s="266">
        <f t="shared" si="48"/>
        <v>1.71171247774902E-3</v>
      </c>
      <c r="W51" s="264">
        <f t="shared" si="48"/>
        <v>1.9357955812286211E-3</v>
      </c>
      <c r="X51" s="264">
        <f t="shared" si="48"/>
        <v>1.8254045394094261E-3</v>
      </c>
      <c r="Y51" s="264">
        <f t="shared" si="48"/>
        <v>1.9267343068318237E-3</v>
      </c>
      <c r="Z51" s="264">
        <f t="shared" si="48"/>
        <v>2.1160312792402841E-3</v>
      </c>
      <c r="AA51" s="266">
        <f t="shared" si="48"/>
        <v>1.9678596813037111E-3</v>
      </c>
      <c r="AB51" s="264">
        <f t="shared" si="48"/>
        <v>1.7009576794791055E-3</v>
      </c>
      <c r="AC51" s="264">
        <f t="shared" si="48"/>
        <v>2.0837429702655198E-3</v>
      </c>
      <c r="AD51" s="264">
        <f t="shared" si="48"/>
        <v>2.0065881957331859E-3</v>
      </c>
      <c r="AE51" s="264">
        <f t="shared" si="48"/>
        <v>2.2006096665552087E-3</v>
      </c>
      <c r="AF51" s="266">
        <f t="shared" si="48"/>
        <v>2.0037501818430735E-3</v>
      </c>
      <c r="AG51" s="264">
        <f t="shared" si="48"/>
        <v>1.9222521591987266E-3</v>
      </c>
      <c r="AH51" s="264">
        <f t="shared" si="48"/>
        <v>1.91539887165881E-3</v>
      </c>
      <c r="AI51" s="264">
        <f t="shared" si="48"/>
        <v>1.9220919330849293E-3</v>
      </c>
      <c r="AJ51" s="264">
        <f t="shared" si="48"/>
        <v>2.1062931484938981E-3</v>
      </c>
      <c r="AK51" s="266">
        <f t="shared" si="48"/>
        <v>1.97044782058288E-3</v>
      </c>
      <c r="AL51" s="264">
        <f t="shared" si="48"/>
        <v>1.770556875975704E-3</v>
      </c>
      <c r="AM51" s="264">
        <f t="shared" si="48"/>
        <v>2.0146170511840243E-3</v>
      </c>
      <c r="AN51" s="264">
        <f t="shared" si="48"/>
        <v>1.8632038684888829E-3</v>
      </c>
      <c r="AO51" s="264">
        <f t="shared" si="48"/>
        <v>1.7193123553787006E-3</v>
      </c>
      <c r="AP51" s="266">
        <f t="shared" si="48"/>
        <v>1.8403525346681316E-3</v>
      </c>
      <c r="AQ51" s="264">
        <f t="shared" si="14"/>
        <v>1.6691196626248091E-3</v>
      </c>
      <c r="AR51" s="264">
        <f t="shared" si="14"/>
        <v>1.4668355338029588E-3</v>
      </c>
      <c r="AS51" s="264">
        <f t="shared" si="14"/>
        <v>1.9039534030485716E-3</v>
      </c>
      <c r="AT51" s="264">
        <f t="shared" si="14"/>
        <v>1.6693133095085301E-3</v>
      </c>
      <c r="AU51" s="266">
        <f t="shared" si="14"/>
        <v>1.6746992874746647E-3</v>
      </c>
      <c r="AV51" s="264">
        <f t="shared" si="14"/>
        <v>1.620097264161732E-3</v>
      </c>
      <c r="AW51" s="264">
        <f t="shared" si="14"/>
        <v>1.7543573699934725E-3</v>
      </c>
      <c r="AX51" s="264">
        <f t="shared" si="14"/>
        <v>1.578049956547139E-3</v>
      </c>
      <c r="AY51" s="264">
        <f t="shared" ref="AY51" si="49">AY23/AY$32</f>
        <v>1.518918733153898E-3</v>
      </c>
    </row>
    <row r="52" spans="1:51" s="38" customFormat="1" ht="14.1" customHeight="1" x14ac:dyDescent="0.15">
      <c r="B52" s="95" t="s">
        <v>29</v>
      </c>
      <c r="C52" s="96" t="s">
        <v>24</v>
      </c>
      <c r="D52" s="97" t="s">
        <v>24</v>
      </c>
      <c r="E52" s="96" t="s">
        <v>24</v>
      </c>
      <c r="F52" s="96" t="s">
        <v>24</v>
      </c>
      <c r="G52" s="99" t="s">
        <v>24</v>
      </c>
      <c r="H52" s="109">
        <f t="shared" ref="H52:M59" si="50">H24/H$32</f>
        <v>2.1323433092898902E-3</v>
      </c>
      <c r="I52" s="109">
        <f t="shared" si="50"/>
        <v>1.1944057695259152E-3</v>
      </c>
      <c r="J52" s="109">
        <f t="shared" si="50"/>
        <v>2.0635110651637304E-3</v>
      </c>
      <c r="K52" s="109">
        <f t="shared" si="50"/>
        <v>1.8462551078676497E-3</v>
      </c>
      <c r="L52" s="111">
        <f t="shared" si="50"/>
        <v>1.8077953944421468E-3</v>
      </c>
      <c r="M52" s="109">
        <f t="shared" si="50"/>
        <v>1.2991362988419178E-3</v>
      </c>
      <c r="N52" s="109">
        <f t="shared" ref="N52:T59" si="51">N24/N$32</f>
        <v>2.0963615393493466E-3</v>
      </c>
      <c r="O52" s="264">
        <f t="shared" si="51"/>
        <v>1.2485284986007361E-3</v>
      </c>
      <c r="P52" s="264">
        <f t="shared" si="51"/>
        <v>1.4257545687771337E-3</v>
      </c>
      <c r="Q52" s="266">
        <f t="shared" si="51"/>
        <v>1.5193149541580186E-3</v>
      </c>
      <c r="R52" s="264">
        <f t="shared" si="51"/>
        <v>1.2687546739677182E-3</v>
      </c>
      <c r="S52" s="264">
        <f t="shared" si="51"/>
        <v>1.1631372636292095E-3</v>
      </c>
      <c r="T52" s="264">
        <f t="shared" si="51"/>
        <v>1.0129516024651518E-3</v>
      </c>
      <c r="U52" s="264">
        <f t="shared" ref="U52:AD52" si="52">U24/U$32</f>
        <v>7.0748958722209718E-4</v>
      </c>
      <c r="V52" s="266">
        <f t="shared" si="52"/>
        <v>1.0262014372873249E-3</v>
      </c>
      <c r="W52" s="264">
        <f t="shared" si="52"/>
        <v>4.4519064380931672E-4</v>
      </c>
      <c r="X52" s="264">
        <f t="shared" si="52"/>
        <v>4.8024113489644868E-4</v>
      </c>
      <c r="Y52" s="264">
        <f t="shared" si="52"/>
        <v>7.3162857334596728E-4</v>
      </c>
      <c r="Z52" s="264">
        <f t="shared" si="52"/>
        <v>1.0137107928779069E-3</v>
      </c>
      <c r="AA52" s="266">
        <f t="shared" si="52"/>
        <v>7.0546468903890508E-4</v>
      </c>
      <c r="AB52" s="264">
        <f t="shared" si="52"/>
        <v>1.2599270085537481E-3</v>
      </c>
      <c r="AC52" s="264">
        <f t="shared" si="52"/>
        <v>6.9917965544757813E-4</v>
      </c>
      <c r="AD52" s="264">
        <f t="shared" si="52"/>
        <v>5.5660286258660762E-4</v>
      </c>
      <c r="AE52" s="264">
        <f t="shared" ref="AE52:AK59" si="53">AE24/AE$32</f>
        <v>6.1978617330316792E-4</v>
      </c>
      <c r="AF52" s="266">
        <f t="shared" si="53"/>
        <v>7.7969382353793362E-4</v>
      </c>
      <c r="AG52" s="264">
        <f t="shared" si="53"/>
        <v>5.3498467064800811E-4</v>
      </c>
      <c r="AH52" s="264">
        <f t="shared" si="53"/>
        <v>3.2394236446335709E-4</v>
      </c>
      <c r="AI52" s="264">
        <f t="shared" si="53"/>
        <v>5.4797703464290058E-4</v>
      </c>
      <c r="AJ52" s="264">
        <f t="shared" si="53"/>
        <v>4.8271661513296416E-4</v>
      </c>
      <c r="AK52" s="266">
        <f t="shared" ref="AK52:AX60" si="54">AK24/AK$32</f>
        <v>4.7121827100297622E-4</v>
      </c>
      <c r="AL52" s="264">
        <f t="shared" si="54"/>
        <v>5.0836902244773697E-4</v>
      </c>
      <c r="AM52" s="264">
        <f t="shared" si="54"/>
        <v>5.8819777578907235E-4</v>
      </c>
      <c r="AN52" s="264">
        <f t="shared" si="54"/>
        <v>5.9290937780361974E-4</v>
      </c>
      <c r="AO52" s="264">
        <f t="shared" si="54"/>
        <v>4.9700004576390757E-4</v>
      </c>
      <c r="AP52" s="266">
        <f t="shared" si="54"/>
        <v>5.457805018669776E-4</v>
      </c>
      <c r="AQ52" s="264">
        <f t="shared" si="54"/>
        <v>6.6525563416558898E-4</v>
      </c>
      <c r="AR52" s="264">
        <f t="shared" si="54"/>
        <v>5.5790181402823541E-4</v>
      </c>
      <c r="AS52" s="264">
        <f t="shared" si="54"/>
        <v>3.0419342233736979E-4</v>
      </c>
      <c r="AT52" s="264">
        <f t="shared" si="54"/>
        <v>4.105646143617747E-4</v>
      </c>
      <c r="AU52" s="266">
        <f t="shared" si="54"/>
        <v>4.8449830535378114E-4</v>
      </c>
      <c r="AV52" s="264">
        <f t="shared" si="54"/>
        <v>3.4226338057702203E-4</v>
      </c>
      <c r="AW52" s="264">
        <f t="shared" si="54"/>
        <v>5.0009547374491167E-4</v>
      </c>
      <c r="AX52" s="264">
        <f t="shared" si="54"/>
        <v>6.0771610313541124E-4</v>
      </c>
      <c r="AY52" s="264">
        <f t="shared" ref="AY52" si="55">AY24/AY$32</f>
        <v>5.4852395181410299E-4</v>
      </c>
    </row>
    <row r="53" spans="1:51" s="38" customFormat="1" ht="14.1" customHeight="1" x14ac:dyDescent="0.15">
      <c r="B53" s="95" t="s">
        <v>30</v>
      </c>
      <c r="C53" s="96" t="s">
        <v>24</v>
      </c>
      <c r="D53" s="97" t="s">
        <v>24</v>
      </c>
      <c r="E53" s="96" t="s">
        <v>24</v>
      </c>
      <c r="F53" s="96" t="s">
        <v>24</v>
      </c>
      <c r="G53" s="99" t="s">
        <v>24</v>
      </c>
      <c r="H53" s="109">
        <f t="shared" si="50"/>
        <v>5.6703470681753153E-3</v>
      </c>
      <c r="I53" s="109">
        <f t="shared" si="50"/>
        <v>6.3497625467889415E-3</v>
      </c>
      <c r="J53" s="109">
        <f t="shared" si="50"/>
        <v>5.6864734896171455E-3</v>
      </c>
      <c r="K53" s="109">
        <f t="shared" si="50"/>
        <v>6.0633369573004801E-3</v>
      </c>
      <c r="L53" s="111">
        <f t="shared" si="50"/>
        <v>5.9465707278923497E-3</v>
      </c>
      <c r="M53" s="109">
        <f t="shared" si="50"/>
        <v>7.3353448364397366E-3</v>
      </c>
      <c r="N53" s="109">
        <f t="shared" ref="N53:N59" si="56">N25/N$32</f>
        <v>6.8236603538256134E-3</v>
      </c>
      <c r="O53" s="264">
        <f t="shared" si="51"/>
        <v>7.007878539130187E-3</v>
      </c>
      <c r="P53" s="264">
        <f t="shared" si="51"/>
        <v>7.7191654036336804E-3</v>
      </c>
      <c r="Q53" s="266">
        <f t="shared" si="51"/>
        <v>7.224943879582813E-3</v>
      </c>
      <c r="R53" s="264">
        <f t="shared" si="51"/>
        <v>8.4590271754647374E-3</v>
      </c>
      <c r="S53" s="264">
        <f t="shared" si="51"/>
        <v>8.9071145698510525E-3</v>
      </c>
      <c r="T53" s="264">
        <f t="shared" si="51"/>
        <v>7.8557458202626867E-3</v>
      </c>
      <c r="U53" s="264">
        <f t="shared" ref="U53:AD53" si="57">U25/U$32</f>
        <v>5.2742071579335685E-3</v>
      </c>
      <c r="V53" s="266">
        <f t="shared" si="57"/>
        <v>7.5465100209894265E-3</v>
      </c>
      <c r="W53" s="264">
        <f t="shared" si="57"/>
        <v>3.3367103781690869E-3</v>
      </c>
      <c r="X53" s="264">
        <f t="shared" si="57"/>
        <v>0</v>
      </c>
      <c r="Y53" s="264">
        <f t="shared" si="57"/>
        <v>0</v>
      </c>
      <c r="Z53" s="264">
        <f t="shared" si="57"/>
        <v>0</v>
      </c>
      <c r="AA53" s="266">
        <f t="shared" si="57"/>
        <v>8.1085938069874839E-4</v>
      </c>
      <c r="AB53" s="264">
        <f t="shared" si="57"/>
        <v>0</v>
      </c>
      <c r="AC53" s="264">
        <f t="shared" si="57"/>
        <v>0</v>
      </c>
      <c r="AD53" s="264">
        <f t="shared" si="57"/>
        <v>0</v>
      </c>
      <c r="AE53" s="264">
        <f t="shared" ref="AE53:AF59" si="58">AE25/AE$32</f>
        <v>0</v>
      </c>
      <c r="AF53" s="266">
        <f t="shared" si="58"/>
        <v>0</v>
      </c>
      <c r="AG53" s="264">
        <f t="shared" si="53"/>
        <v>0</v>
      </c>
      <c r="AH53" s="264">
        <f t="shared" si="53"/>
        <v>0</v>
      </c>
      <c r="AI53" s="264">
        <f t="shared" si="53"/>
        <v>0</v>
      </c>
      <c r="AJ53" s="264">
        <f t="shared" si="53"/>
        <v>0</v>
      </c>
      <c r="AK53" s="266">
        <f t="shared" si="53"/>
        <v>0</v>
      </c>
      <c r="AL53" s="264">
        <f t="shared" ref="AL53:AP59" si="59">AL25/AL$32</f>
        <v>0</v>
      </c>
      <c r="AM53" s="264">
        <f t="shared" si="59"/>
        <v>0</v>
      </c>
      <c r="AN53" s="264">
        <f t="shared" si="59"/>
        <v>0</v>
      </c>
      <c r="AO53" s="264">
        <f t="shared" si="59"/>
        <v>0</v>
      </c>
      <c r="AP53" s="266">
        <f t="shared" si="59"/>
        <v>0</v>
      </c>
      <c r="AQ53" s="264">
        <f t="shared" si="54"/>
        <v>0</v>
      </c>
      <c r="AR53" s="264">
        <f t="shared" si="54"/>
        <v>0</v>
      </c>
      <c r="AS53" s="264">
        <f t="shared" si="54"/>
        <v>0</v>
      </c>
      <c r="AT53" s="264">
        <f t="shared" si="54"/>
        <v>0</v>
      </c>
      <c r="AU53" s="266">
        <f t="shared" si="54"/>
        <v>0</v>
      </c>
      <c r="AV53" s="264">
        <f t="shared" si="54"/>
        <v>0</v>
      </c>
      <c r="AW53" s="264">
        <f t="shared" si="54"/>
        <v>0</v>
      </c>
      <c r="AX53" s="264">
        <f t="shared" si="54"/>
        <v>0</v>
      </c>
      <c r="AY53" s="264">
        <f t="shared" ref="AY53" si="60">AY25/AY$32</f>
        <v>0</v>
      </c>
    </row>
    <row r="54" spans="1:51" s="38" customFormat="1" ht="14.1" customHeight="1" x14ac:dyDescent="0.15">
      <c r="B54" s="95" t="s">
        <v>31</v>
      </c>
      <c r="C54" s="96" t="s">
        <v>24</v>
      </c>
      <c r="D54" s="97" t="s">
        <v>24</v>
      </c>
      <c r="E54" s="96" t="s">
        <v>24</v>
      </c>
      <c r="F54" s="96" t="s">
        <v>24</v>
      </c>
      <c r="G54" s="99" t="s">
        <v>24</v>
      </c>
      <c r="H54" s="109">
        <f t="shared" si="50"/>
        <v>2.5454364788372198E-3</v>
      </c>
      <c r="I54" s="109">
        <f t="shared" si="50"/>
        <v>2.0918022646611019E-3</v>
      </c>
      <c r="J54" s="109">
        <f t="shared" si="50"/>
        <v>2.0814657693529128E-3</v>
      </c>
      <c r="K54" s="109">
        <f t="shared" si="50"/>
        <v>1.8452128595267787E-3</v>
      </c>
      <c r="L54" s="111">
        <f t="shared" si="50"/>
        <v>2.1296918936126257E-3</v>
      </c>
      <c r="M54" s="109">
        <f t="shared" si="50"/>
        <v>2.2594550862861601E-3</v>
      </c>
      <c r="N54" s="109">
        <f t="shared" si="56"/>
        <v>2.5927850696289708E-3</v>
      </c>
      <c r="O54" s="264">
        <f t="shared" si="51"/>
        <v>2.2652771065721816E-3</v>
      </c>
      <c r="P54" s="264">
        <f t="shared" si="51"/>
        <v>1.9976812667198054E-3</v>
      </c>
      <c r="Q54" s="266">
        <f t="shared" si="51"/>
        <v>2.2762163200079517E-3</v>
      </c>
      <c r="R54" s="264">
        <f t="shared" si="51"/>
        <v>3.0893889915509531E-3</v>
      </c>
      <c r="S54" s="264">
        <f t="shared" si="51"/>
        <v>2.7554534463361227E-3</v>
      </c>
      <c r="T54" s="264">
        <f t="shared" si="51"/>
        <v>2.2815273388824527E-3</v>
      </c>
      <c r="U54" s="264">
        <f t="shared" ref="U54:AD54" si="61">U26/U$32</f>
        <v>2.3855976735509279E-3</v>
      </c>
      <c r="V54" s="266">
        <f t="shared" si="61"/>
        <v>2.6167068818630326E-3</v>
      </c>
      <c r="W54" s="264">
        <f t="shared" si="61"/>
        <v>2.9034242164995639E-3</v>
      </c>
      <c r="X54" s="264">
        <f t="shared" si="61"/>
        <v>1.4135083049857734E-3</v>
      </c>
      <c r="Y54" s="264">
        <f t="shared" si="61"/>
        <v>1.4557956725602876E-3</v>
      </c>
      <c r="Z54" s="264">
        <f t="shared" si="61"/>
        <v>1.4001672442846937E-3</v>
      </c>
      <c r="AA54" s="266">
        <f t="shared" si="61"/>
        <v>1.7856973547626161E-3</v>
      </c>
      <c r="AB54" s="264">
        <f t="shared" si="61"/>
        <v>1.8649999035150972E-3</v>
      </c>
      <c r="AC54" s="264">
        <f t="shared" si="61"/>
        <v>1.6184489687728135E-3</v>
      </c>
      <c r="AD54" s="264">
        <f t="shared" si="61"/>
        <v>2.024900765623572E-3</v>
      </c>
      <c r="AE54" s="264">
        <f t="shared" si="58"/>
        <v>2.0334170550594687E-3</v>
      </c>
      <c r="AF54" s="266">
        <f t="shared" si="58"/>
        <v>1.8887057164742272E-3</v>
      </c>
      <c r="AG54" s="264">
        <f t="shared" si="53"/>
        <v>2.1540528891173289E-3</v>
      </c>
      <c r="AH54" s="264">
        <f t="shared" si="53"/>
        <v>2.3129400975261914E-3</v>
      </c>
      <c r="AI54" s="264">
        <f t="shared" si="53"/>
        <v>2.2659065844545432E-3</v>
      </c>
      <c r="AJ54" s="264">
        <f t="shared" si="53"/>
        <v>2.5048637666636457E-3</v>
      </c>
      <c r="AK54" s="266">
        <f t="shared" si="53"/>
        <v>2.3170751168007848E-3</v>
      </c>
      <c r="AL54" s="264">
        <f t="shared" si="59"/>
        <v>2.7286730480609936E-3</v>
      </c>
      <c r="AM54" s="264">
        <f t="shared" si="59"/>
        <v>1.886227487975506E-3</v>
      </c>
      <c r="AN54" s="264">
        <f t="shared" si="59"/>
        <v>1.0018176170189454E-3</v>
      </c>
      <c r="AO54" s="264">
        <f t="shared" si="59"/>
        <v>9.0134821444712927E-4</v>
      </c>
      <c r="AP54" s="266">
        <f t="shared" si="59"/>
        <v>1.6164035605847026E-3</v>
      </c>
      <c r="AQ54" s="264">
        <f t="shared" si="54"/>
        <v>5.4753379694285394E-4</v>
      </c>
      <c r="AR54" s="264">
        <f t="shared" si="54"/>
        <v>5.5233715069977663E-4</v>
      </c>
      <c r="AS54" s="264">
        <f t="shared" si="54"/>
        <v>4.2286245855159321E-4</v>
      </c>
      <c r="AT54" s="264">
        <f t="shared" si="54"/>
        <v>4.8326363094744002E-4</v>
      </c>
      <c r="AU54" s="266">
        <f t="shared" si="54"/>
        <v>5.0187795685304045E-4</v>
      </c>
      <c r="AV54" s="264">
        <f t="shared" si="54"/>
        <v>5.2655173130603341E-4</v>
      </c>
      <c r="AW54" s="264">
        <f t="shared" si="54"/>
        <v>6.1494873537191823E-4</v>
      </c>
      <c r="AX54" s="264">
        <f t="shared" si="54"/>
        <v>6.4340625043303402E-4</v>
      </c>
      <c r="AY54" s="264">
        <f t="shared" ref="AY54" si="62">AY26/AY$32</f>
        <v>5.5966887165716846E-4</v>
      </c>
    </row>
    <row r="55" spans="1:51" s="38" customFormat="1" ht="14.1" customHeight="1" x14ac:dyDescent="0.15">
      <c r="B55" s="95" t="s">
        <v>32</v>
      </c>
      <c r="C55" s="96" t="s">
        <v>24</v>
      </c>
      <c r="D55" s="97" t="s">
        <v>24</v>
      </c>
      <c r="E55" s="96" t="s">
        <v>24</v>
      </c>
      <c r="F55" s="96" t="s">
        <v>24</v>
      </c>
      <c r="G55" s="99" t="s">
        <v>24</v>
      </c>
      <c r="H55" s="109">
        <f t="shared" si="50"/>
        <v>3.7489174516902382E-3</v>
      </c>
      <c r="I55" s="109">
        <f t="shared" si="50"/>
        <v>3.3933696077137962E-3</v>
      </c>
      <c r="J55" s="109">
        <f t="shared" si="50"/>
        <v>3.3657589152100414E-3</v>
      </c>
      <c r="K55" s="109">
        <f t="shared" si="50"/>
        <v>3.4571972153241821E-3</v>
      </c>
      <c r="L55" s="111">
        <f t="shared" si="50"/>
        <v>3.4868496884586132E-3</v>
      </c>
      <c r="M55" s="109">
        <f t="shared" si="50"/>
        <v>3.3477606168614469E-3</v>
      </c>
      <c r="N55" s="109">
        <f t="shared" si="56"/>
        <v>3.5902206814647391E-3</v>
      </c>
      <c r="O55" s="264">
        <f t="shared" si="51"/>
        <v>2.8222226393023178E-3</v>
      </c>
      <c r="P55" s="264">
        <f t="shared" si="51"/>
        <v>3.7848803500005264E-3</v>
      </c>
      <c r="Q55" s="266">
        <f t="shared" si="51"/>
        <v>3.390594329327359E-3</v>
      </c>
      <c r="R55" s="264">
        <f t="shared" si="51"/>
        <v>4.8803115705964833E-3</v>
      </c>
      <c r="S55" s="264">
        <f t="shared" si="51"/>
        <v>3.6024629751333684E-3</v>
      </c>
      <c r="T55" s="264">
        <f t="shared" si="51"/>
        <v>2.5901316863697482E-3</v>
      </c>
      <c r="U55" s="264">
        <f t="shared" ref="U55:AD55" si="63">U27/U$32</f>
        <v>2.4858893997265316E-3</v>
      </c>
      <c r="V55" s="266">
        <f t="shared" si="63"/>
        <v>3.3497117250406981E-3</v>
      </c>
      <c r="W55" s="264">
        <f t="shared" si="63"/>
        <v>2.9844454004211087E-3</v>
      </c>
      <c r="X55" s="264">
        <f t="shared" si="63"/>
        <v>1.960400594450682E-3</v>
      </c>
      <c r="Y55" s="264">
        <f t="shared" si="63"/>
        <v>2.2556699777210305E-3</v>
      </c>
      <c r="Z55" s="264">
        <f t="shared" si="63"/>
        <v>2.4763543480841241E-3</v>
      </c>
      <c r="AA55" s="266">
        <f t="shared" si="63"/>
        <v>2.4524604545350702E-3</v>
      </c>
      <c r="AB55" s="264">
        <f t="shared" si="63"/>
        <v>2.7193351972596381E-3</v>
      </c>
      <c r="AC55" s="264">
        <f t="shared" si="63"/>
        <v>2.5600369221890681E-3</v>
      </c>
      <c r="AD55" s="264">
        <f t="shared" si="63"/>
        <v>2.9163353223593978E-3</v>
      </c>
      <c r="AE55" s="264">
        <f t="shared" si="58"/>
        <v>2.964218013249342E-3</v>
      </c>
      <c r="AF55" s="266">
        <f t="shared" si="58"/>
        <v>2.7940778777032719E-3</v>
      </c>
      <c r="AG55" s="264">
        <f t="shared" si="53"/>
        <v>2.6266242768730745E-3</v>
      </c>
      <c r="AH55" s="264">
        <f t="shared" si="53"/>
        <v>2.4319055836948388E-3</v>
      </c>
      <c r="AI55" s="264">
        <f t="shared" si="53"/>
        <v>3.7253804312880391E-3</v>
      </c>
      <c r="AJ55" s="264">
        <f t="shared" si="53"/>
        <v>4.3439431777664555E-3</v>
      </c>
      <c r="AK55" s="266">
        <f t="shared" si="53"/>
        <v>3.3193093929696194E-3</v>
      </c>
      <c r="AL55" s="264">
        <f t="shared" si="59"/>
        <v>4.0085095660907961E-3</v>
      </c>
      <c r="AM55" s="264">
        <f t="shared" si="59"/>
        <v>3.5723423544280165E-3</v>
      </c>
      <c r="AN55" s="264">
        <f t="shared" si="59"/>
        <v>3.8430691256632192E-3</v>
      </c>
      <c r="AO55" s="264">
        <f t="shared" si="59"/>
        <v>1.2123114479902857E-3</v>
      </c>
      <c r="AP55" s="266">
        <f t="shared" si="59"/>
        <v>3.1200956288786838E-3</v>
      </c>
      <c r="AQ55" s="264">
        <f t="shared" si="54"/>
        <v>2.9253261661312383E-3</v>
      </c>
      <c r="AR55" s="264">
        <f t="shared" si="54"/>
        <v>1.3873977446005779E-3</v>
      </c>
      <c r="AS55" s="264">
        <f t="shared" si="54"/>
        <v>2.7341035018800981E-3</v>
      </c>
      <c r="AT55" s="264">
        <f t="shared" si="54"/>
        <v>1.9633457543674678E-3</v>
      </c>
      <c r="AU55" s="266">
        <f t="shared" si="54"/>
        <v>2.239550893636449E-3</v>
      </c>
      <c r="AV55" s="264">
        <f t="shared" si="54"/>
        <v>1.2295647364655221E-3</v>
      </c>
      <c r="AW55" s="264">
        <f t="shared" si="54"/>
        <v>1.0138123132067856E-3</v>
      </c>
      <c r="AX55" s="264">
        <f t="shared" si="54"/>
        <v>7.0800283541340631E-4</v>
      </c>
      <c r="AY55" s="264">
        <f t="shared" ref="AY55" si="64">AY27/AY$32</f>
        <v>2.6054519356206399E-3</v>
      </c>
    </row>
    <row r="56" spans="1:51" s="38" customFormat="1" ht="14.1" customHeight="1" x14ac:dyDescent="0.15">
      <c r="B56" s="95" t="s">
        <v>33</v>
      </c>
      <c r="C56" s="96" t="s">
        <v>24</v>
      </c>
      <c r="D56" s="97" t="s">
        <v>24</v>
      </c>
      <c r="E56" s="96" t="s">
        <v>24</v>
      </c>
      <c r="F56" s="96" t="s">
        <v>24</v>
      </c>
      <c r="G56" s="99" t="s">
        <v>24</v>
      </c>
      <c r="H56" s="109">
        <f t="shared" si="50"/>
        <v>3.7433165866816798E-3</v>
      </c>
      <c r="I56" s="109">
        <f t="shared" si="50"/>
        <v>2.8718672138120433E-3</v>
      </c>
      <c r="J56" s="109">
        <f t="shared" si="50"/>
        <v>2.673022314261799E-3</v>
      </c>
      <c r="K56" s="109">
        <f t="shared" si="50"/>
        <v>3.7144378214542923E-3</v>
      </c>
      <c r="L56" s="111">
        <f t="shared" si="50"/>
        <v>3.2512543092235472E-3</v>
      </c>
      <c r="M56" s="109">
        <f t="shared" si="50"/>
        <v>6.6546137391033317E-3</v>
      </c>
      <c r="N56" s="109">
        <f t="shared" si="56"/>
        <v>7.1166176279587844E-3</v>
      </c>
      <c r="O56" s="264">
        <f t="shared" si="51"/>
        <v>7.0875129385291292E-3</v>
      </c>
      <c r="P56" s="264">
        <f t="shared" si="51"/>
        <v>7.3738814166149349E-3</v>
      </c>
      <c r="Q56" s="266">
        <f t="shared" si="51"/>
        <v>7.0666980203884355E-3</v>
      </c>
      <c r="R56" s="264">
        <f t="shared" si="51"/>
        <v>8.2769350335340358E-3</v>
      </c>
      <c r="S56" s="264">
        <f t="shared" si="51"/>
        <v>7.5757727869899712E-3</v>
      </c>
      <c r="T56" s="264">
        <f t="shared" si="51"/>
        <v>7.0612903466762524E-3</v>
      </c>
      <c r="U56" s="264">
        <f t="shared" ref="U56:AD56" si="65">U28/U$32</f>
        <v>6.0994506312042757E-3</v>
      </c>
      <c r="V56" s="266">
        <f t="shared" si="65"/>
        <v>7.2100072173226816E-3</v>
      </c>
      <c r="W56" s="264">
        <f t="shared" si="65"/>
        <v>8.4791238019581716E-3</v>
      </c>
      <c r="X56" s="264">
        <f t="shared" si="65"/>
        <v>6.0533279532141663E-3</v>
      </c>
      <c r="Y56" s="264">
        <f t="shared" si="65"/>
        <v>5.2238712658495045E-3</v>
      </c>
      <c r="Z56" s="264">
        <f t="shared" si="65"/>
        <v>5.1070487917542371E-3</v>
      </c>
      <c r="AA56" s="266">
        <f t="shared" si="65"/>
        <v>6.1021296068247298E-3</v>
      </c>
      <c r="AB56" s="264">
        <f t="shared" si="65"/>
        <v>5.8995737531148795E-3</v>
      </c>
      <c r="AC56" s="264">
        <f t="shared" si="65"/>
        <v>5.8112691774739695E-3</v>
      </c>
      <c r="AD56" s="264">
        <f t="shared" si="65"/>
        <v>6.4364568894782334E-3</v>
      </c>
      <c r="AE56" s="264">
        <f t="shared" si="58"/>
        <v>4.9684232811620186E-3</v>
      </c>
      <c r="AF56" s="266">
        <f t="shared" si="58"/>
        <v>5.7549005479435754E-3</v>
      </c>
      <c r="AG56" s="264">
        <f t="shared" si="53"/>
        <v>5.5486917112198908E-3</v>
      </c>
      <c r="AH56" s="264">
        <f t="shared" si="53"/>
        <v>6.0622224007520842E-3</v>
      </c>
      <c r="AI56" s="264">
        <f t="shared" si="53"/>
        <v>5.1160408090779865E-3</v>
      </c>
      <c r="AJ56" s="264">
        <f t="shared" si="53"/>
        <v>5.2530492092358674E-3</v>
      </c>
      <c r="AK56" s="266">
        <f t="shared" si="53"/>
        <v>5.4886011815985011E-3</v>
      </c>
      <c r="AL56" s="264">
        <f t="shared" si="59"/>
        <v>8.0477638430454853E-3</v>
      </c>
      <c r="AM56" s="264">
        <f t="shared" si="59"/>
        <v>6.4457474078866506E-3</v>
      </c>
      <c r="AN56" s="264">
        <f t="shared" si="59"/>
        <v>3.9533059247502658E-3</v>
      </c>
      <c r="AO56" s="264">
        <f t="shared" si="59"/>
        <v>4.9989700835582412E-3</v>
      </c>
      <c r="AP56" s="266">
        <f t="shared" si="59"/>
        <v>5.8486970914582766E-3</v>
      </c>
      <c r="AQ56" s="264">
        <f t="shared" si="54"/>
        <v>4.0663405423062458E-3</v>
      </c>
      <c r="AR56" s="264">
        <f t="shared" si="54"/>
        <v>5.6916558858936886E-3</v>
      </c>
      <c r="AS56" s="264">
        <f t="shared" si="54"/>
        <v>2.5830046735885828E-3</v>
      </c>
      <c r="AT56" s="264">
        <f t="shared" si="54"/>
        <v>2.1333445708342559E-3</v>
      </c>
      <c r="AU56" s="266">
        <f t="shared" si="54"/>
        <v>3.6058735975084879E-3</v>
      </c>
      <c r="AV56" s="264">
        <f t="shared" si="54"/>
        <v>5.6511631949453002E-3</v>
      </c>
      <c r="AW56" s="264">
        <f t="shared" si="54"/>
        <v>5.4468272359375408E-3</v>
      </c>
      <c r="AX56" s="264">
        <f t="shared" si="54"/>
        <v>5.3169300940516867E-3</v>
      </c>
      <c r="AY56" s="264">
        <f t="shared" ref="AY56" si="66">AY28/AY$32</f>
        <v>3.1027558097065293E-3</v>
      </c>
    </row>
    <row r="57" spans="1:51" s="38" customFormat="1" ht="14.1" customHeight="1" x14ac:dyDescent="0.15">
      <c r="B57" s="95" t="s">
        <v>34</v>
      </c>
      <c r="C57" s="96" t="s">
        <v>24</v>
      </c>
      <c r="D57" s="97" t="s">
        <v>24</v>
      </c>
      <c r="E57" s="96" t="s">
        <v>24</v>
      </c>
      <c r="F57" s="96" t="s">
        <v>24</v>
      </c>
      <c r="G57" s="99" t="s">
        <v>24</v>
      </c>
      <c r="H57" s="109">
        <f t="shared" si="50"/>
        <v>1.9868187362877951E-3</v>
      </c>
      <c r="I57" s="109">
        <f t="shared" si="50"/>
        <v>1.8300487454261125E-3</v>
      </c>
      <c r="J57" s="109">
        <f t="shared" si="50"/>
        <v>1.4233315286539731E-3</v>
      </c>
      <c r="K57" s="109">
        <f t="shared" si="50"/>
        <v>1.7584819507165442E-3</v>
      </c>
      <c r="L57" s="111">
        <f t="shared" si="50"/>
        <v>1.7451034165822427E-3</v>
      </c>
      <c r="M57" s="109">
        <f t="shared" si="50"/>
        <v>2.1822772147143208E-3</v>
      </c>
      <c r="N57" s="109">
        <f t="shared" si="56"/>
        <v>2.0424308595351753E-3</v>
      </c>
      <c r="O57" s="264">
        <f t="shared" si="51"/>
        <v>2.4009340692566347E-3</v>
      </c>
      <c r="P57" s="264">
        <f t="shared" si="51"/>
        <v>1.988174661052923E-3</v>
      </c>
      <c r="Q57" s="266">
        <f t="shared" si="51"/>
        <v>2.1514962453567524E-3</v>
      </c>
      <c r="R57" s="264">
        <f t="shared" si="51"/>
        <v>2.275411151185046E-3</v>
      </c>
      <c r="S57" s="264">
        <f t="shared" si="51"/>
        <v>4.2673339512641184E-4</v>
      </c>
      <c r="T57" s="264">
        <f t="shared" si="51"/>
        <v>4.1748770343703754E-4</v>
      </c>
      <c r="U57" s="264">
        <f t="shared" ref="U57:AD57" si="67">U29/U$32</f>
        <v>2.7630304819946047E-4</v>
      </c>
      <c r="V57" s="266">
        <f t="shared" si="67"/>
        <v>8.1958209101936708E-4</v>
      </c>
      <c r="W57" s="264">
        <f t="shared" si="67"/>
        <v>2.6398454132870645E-4</v>
      </c>
      <c r="X57" s="264">
        <f t="shared" si="67"/>
        <v>2.320985314550729E-4</v>
      </c>
      <c r="Y57" s="264">
        <f t="shared" si="67"/>
        <v>2.6646731800234098E-4</v>
      </c>
      <c r="Z57" s="264">
        <f t="shared" si="67"/>
        <v>3.8266104611226626E-4</v>
      </c>
      <c r="AA57" s="266">
        <f t="shared" si="67"/>
        <v>2.937914606584309E-4</v>
      </c>
      <c r="AB57" s="264">
        <f t="shared" si="67"/>
        <v>2.0469521773744815E-4</v>
      </c>
      <c r="AC57" s="264">
        <f t="shared" si="67"/>
        <v>1.371601057249487E-4</v>
      </c>
      <c r="AD57" s="264">
        <f t="shared" si="67"/>
        <v>1.2692332342781679E-4</v>
      </c>
      <c r="AE57" s="264">
        <f t="shared" si="58"/>
        <v>9.8405070932515128E-5</v>
      </c>
      <c r="AF57" s="266">
        <f t="shared" si="58"/>
        <v>1.406167807640646E-4</v>
      </c>
      <c r="AG57" s="264">
        <f t="shared" si="53"/>
        <v>1.0116549476618344E-4</v>
      </c>
      <c r="AH57" s="264">
        <f t="shared" si="53"/>
        <v>1.0179509561161269E-4</v>
      </c>
      <c r="AI57" s="264">
        <f t="shared" si="53"/>
        <v>2.0338866004658549E-3</v>
      </c>
      <c r="AJ57" s="264">
        <f t="shared" si="53"/>
        <v>2.0372116137487061E-3</v>
      </c>
      <c r="AK57" s="266">
        <f t="shared" si="53"/>
        <v>1.1110987316739665E-3</v>
      </c>
      <c r="AL57" s="264">
        <f t="shared" si="59"/>
        <v>2.4031863009650522E-3</v>
      </c>
      <c r="AM57" s="264">
        <f t="shared" si="59"/>
        <v>1.7858153021170448E-3</v>
      </c>
      <c r="AN57" s="264">
        <f t="shared" si="59"/>
        <v>1.6678866843716385E-3</v>
      </c>
      <c r="AO57" s="264">
        <f t="shared" si="59"/>
        <v>1.4243488185364302E-4</v>
      </c>
      <c r="AP57" s="266">
        <f t="shared" si="59"/>
        <v>1.472951433104198E-3</v>
      </c>
      <c r="AQ57" s="264">
        <f t="shared" si="54"/>
        <v>2.2687498705830978E-3</v>
      </c>
      <c r="AR57" s="264">
        <f t="shared" si="54"/>
        <v>2.0645047967347556E-4</v>
      </c>
      <c r="AS57" s="264">
        <f t="shared" si="54"/>
        <v>2.136022205470431E-3</v>
      </c>
      <c r="AT57" s="264">
        <f t="shared" si="54"/>
        <v>1.9156690708014082E-3</v>
      </c>
      <c r="AU57" s="266">
        <f t="shared" si="54"/>
        <v>1.6271622647489204E-3</v>
      </c>
      <c r="AV57" s="264">
        <f t="shared" si="54"/>
        <v>2.1550365473322114E-4</v>
      </c>
      <c r="AW57" s="264">
        <f t="shared" si="54"/>
        <v>1.9325545159566712E-4</v>
      </c>
      <c r="AX57" s="264">
        <f t="shared" si="54"/>
        <v>1.5920637267655531E-4</v>
      </c>
      <c r="AY57" s="264">
        <f t="shared" ref="AY57" si="68">AY29/AY$32</f>
        <v>2.43432772011508E-3</v>
      </c>
    </row>
    <row r="58" spans="1:51" s="38" customFormat="1" ht="14.1" customHeight="1" x14ac:dyDescent="0.15">
      <c r="B58" s="95" t="s">
        <v>87</v>
      </c>
      <c r="C58" s="96" t="s">
        <v>24</v>
      </c>
      <c r="D58" s="97" t="s">
        <v>24</v>
      </c>
      <c r="E58" s="96" t="s">
        <v>24</v>
      </c>
      <c r="F58" s="96" t="s">
        <v>24</v>
      </c>
      <c r="G58" s="99" t="s">
        <v>24</v>
      </c>
      <c r="H58" s="109">
        <f t="shared" si="50"/>
        <v>1.3324183687143827E-3</v>
      </c>
      <c r="I58" s="109">
        <f t="shared" si="50"/>
        <v>7.9723129358429633E-4</v>
      </c>
      <c r="J58" s="109">
        <f t="shared" si="50"/>
        <v>8.1781480655607761E-4</v>
      </c>
      <c r="K58" s="109">
        <f t="shared" si="50"/>
        <v>8.6107862927045685E-4</v>
      </c>
      <c r="L58" s="111">
        <f t="shared" si="50"/>
        <v>9.4500438240718236E-4</v>
      </c>
      <c r="M58" s="109">
        <f t="shared" si="50"/>
        <v>1.1814097860539379E-3</v>
      </c>
      <c r="N58" s="109">
        <f t="shared" si="56"/>
        <v>7.6000041963825041E-4</v>
      </c>
      <c r="O58" s="264">
        <f t="shared" si="51"/>
        <v>8.1746560671825145E-4</v>
      </c>
      <c r="P58" s="264">
        <f t="shared" si="51"/>
        <v>1.1537677377611987E-3</v>
      </c>
      <c r="Q58" s="266">
        <f t="shared" si="51"/>
        <v>9.7717964613535562E-4</v>
      </c>
      <c r="R58" s="264">
        <f t="shared" si="51"/>
        <v>9.4125297133614092E-4</v>
      </c>
      <c r="S58" s="264">
        <f t="shared" si="51"/>
        <v>3.7612770294069542E-3</v>
      </c>
      <c r="T58" s="264">
        <f t="shared" si="51"/>
        <v>2.9243261291991372E-3</v>
      </c>
      <c r="U58" s="264">
        <f t="shared" ref="U58:AD58" si="69">U30/U$32</f>
        <v>2.5164130516982211E-3</v>
      </c>
      <c r="V58" s="266">
        <f t="shared" si="69"/>
        <v>2.5488681920015415E-3</v>
      </c>
      <c r="W58" s="264">
        <f t="shared" si="69"/>
        <v>3.6895970159067418E-3</v>
      </c>
      <c r="X58" s="264">
        <f t="shared" si="69"/>
        <v>1.6975779813850453E-3</v>
      </c>
      <c r="Y58" s="264">
        <f t="shared" si="69"/>
        <v>2.1147140225814768E-3</v>
      </c>
      <c r="Z58" s="264">
        <f t="shared" si="69"/>
        <v>3.0583176176085906E-3</v>
      </c>
      <c r="AA58" s="266">
        <f t="shared" si="69"/>
        <v>2.7042103777950091E-3</v>
      </c>
      <c r="AB58" s="264">
        <f t="shared" si="69"/>
        <v>2.5363088319533705E-3</v>
      </c>
      <c r="AC58" s="264">
        <f t="shared" si="69"/>
        <v>2.7783708006948308E-3</v>
      </c>
      <c r="AD58" s="264">
        <f t="shared" si="69"/>
        <v>2.9492427627451517E-3</v>
      </c>
      <c r="AE58" s="264">
        <f t="shared" si="58"/>
        <v>2.2908680292269674E-3</v>
      </c>
      <c r="AF58" s="266">
        <f t="shared" si="58"/>
        <v>2.6285598090972457E-3</v>
      </c>
      <c r="AG58" s="264">
        <f t="shared" si="53"/>
        <v>2.9434165531444E-3</v>
      </c>
      <c r="AH58" s="264">
        <f t="shared" si="53"/>
        <v>2.8422453443791925E-3</v>
      </c>
      <c r="AI58" s="264">
        <f t="shared" si="53"/>
        <v>1.7987387170593256E-3</v>
      </c>
      <c r="AJ58" s="264">
        <f t="shared" si="53"/>
        <v>2.1574077930246183E-3</v>
      </c>
      <c r="AK58" s="266">
        <f t="shared" si="53"/>
        <v>2.4179185564821462E-3</v>
      </c>
      <c r="AL58" s="264">
        <f t="shared" si="59"/>
        <v>2.0829083224908045E-3</v>
      </c>
      <c r="AM58" s="264">
        <f t="shared" si="59"/>
        <v>2.1287394921016261E-3</v>
      </c>
      <c r="AN58" s="264">
        <f t="shared" si="59"/>
        <v>1.8375509153755378E-3</v>
      </c>
      <c r="AO58" s="264">
        <f t="shared" si="59"/>
        <v>4.2832752203999487E-3</v>
      </c>
      <c r="AP58" s="266">
        <f t="shared" si="59"/>
        <v>2.6167402641480353E-3</v>
      </c>
      <c r="AQ58" s="264">
        <f t="shared" si="54"/>
        <v>2.0899786802292966E-3</v>
      </c>
      <c r="AR58" s="264">
        <f t="shared" si="54"/>
        <v>4.1398751803405362E-3</v>
      </c>
      <c r="AS58" s="264">
        <f t="shared" si="54"/>
        <v>2.2286121079591295E-3</v>
      </c>
      <c r="AT58" s="264">
        <f t="shared" si="54"/>
        <v>3.1841983899109794E-3</v>
      </c>
      <c r="AU58" s="266">
        <f t="shared" si="54"/>
        <v>2.9263938305673434E-3</v>
      </c>
      <c r="AV58" s="264">
        <f t="shared" si="54"/>
        <v>5.1228681847577456E-3</v>
      </c>
      <c r="AW58" s="264">
        <f t="shared" si="54"/>
        <v>4.4135046362305998E-3</v>
      </c>
      <c r="AX58" s="264">
        <f t="shared" si="54"/>
        <v>4.8817612727798188E-3</v>
      </c>
      <c r="AY58" s="264">
        <f t="shared" ref="AY58" si="70">AY30/AY$32</f>
        <v>4.3742168207559721E-3</v>
      </c>
    </row>
    <row r="59" spans="1:51" s="38" customFormat="1" ht="14.1" customHeight="1" thickBot="1" x14ac:dyDescent="0.2">
      <c r="B59" s="112" t="s">
        <v>35</v>
      </c>
      <c r="C59" s="109">
        <f>C31/C$32</f>
        <v>5.1950672877370221E-2</v>
      </c>
      <c r="D59" s="113">
        <f>D31/D$32</f>
        <v>4.6031188060823902E-2</v>
      </c>
      <c r="E59" s="109">
        <f>E31/E$32</f>
        <v>3.8512545709873017E-2</v>
      </c>
      <c r="F59" s="109">
        <f>F31/F$32</f>
        <v>4.8105254587011016E-2</v>
      </c>
      <c r="G59" s="111">
        <f>G31/G$32</f>
        <v>4.7076213041725441E-2</v>
      </c>
      <c r="H59" s="109">
        <f t="shared" si="50"/>
        <v>2.9879048145133532E-2</v>
      </c>
      <c r="I59" s="109">
        <f t="shared" si="50"/>
        <v>3.0274665228217215E-2</v>
      </c>
      <c r="J59" s="109">
        <f t="shared" si="50"/>
        <v>3.151498364813414E-2</v>
      </c>
      <c r="K59" s="109">
        <f t="shared" si="50"/>
        <v>2.7466136949218241E-2</v>
      </c>
      <c r="L59" s="111">
        <f t="shared" si="50"/>
        <v>2.9744214092584886E-2</v>
      </c>
      <c r="M59" s="109">
        <f t="shared" si="50"/>
        <v>3.2974505353926716E-2</v>
      </c>
      <c r="N59" s="109">
        <f t="shared" si="56"/>
        <v>2.9951695418425042E-2</v>
      </c>
      <c r="O59" s="264">
        <f t="shared" si="51"/>
        <v>2.7020220226661881E-2</v>
      </c>
      <c r="P59" s="264">
        <f t="shared" si="51"/>
        <v>2.9118220588995096E-2</v>
      </c>
      <c r="Q59" s="266">
        <f t="shared" si="51"/>
        <v>2.9716109156148748E-2</v>
      </c>
      <c r="R59" s="264">
        <f t="shared" si="51"/>
        <v>2.970895835309742E-2</v>
      </c>
      <c r="S59" s="264">
        <f t="shared" si="51"/>
        <v>2.8025669160670202E-2</v>
      </c>
      <c r="T59" s="264">
        <f t="shared" si="51"/>
        <v>2.5658738214705521E-2</v>
      </c>
      <c r="U59" s="264">
        <f t="shared" ref="U59:AD59" si="71">U31/U$32</f>
        <v>2.7375341815372496E-2</v>
      </c>
      <c r="V59" s="266">
        <f t="shared" si="71"/>
        <v>2.7664981937608735E-2</v>
      </c>
      <c r="W59" s="264">
        <f t="shared" si="71"/>
        <v>2.9787780095255963E-2</v>
      </c>
      <c r="X59" s="264">
        <f t="shared" si="71"/>
        <v>2.2875370349025762E-2</v>
      </c>
      <c r="Y59" s="264">
        <f t="shared" si="71"/>
        <v>2.3707427288568447E-2</v>
      </c>
      <c r="Z59" s="264">
        <f t="shared" si="71"/>
        <v>2.2742415818518762E-2</v>
      </c>
      <c r="AA59" s="266">
        <f t="shared" si="71"/>
        <v>2.479102662247366E-2</v>
      </c>
      <c r="AB59" s="264">
        <f t="shared" si="71"/>
        <v>5.9930929364533196E-2</v>
      </c>
      <c r="AC59" s="264">
        <f t="shared" si="71"/>
        <v>2.2892764837419064E-2</v>
      </c>
      <c r="AD59" s="264">
        <f t="shared" si="71"/>
        <v>2.1800003355261405E-2</v>
      </c>
      <c r="AE59" s="264">
        <f t="shared" si="58"/>
        <v>2.1504149708224788E-2</v>
      </c>
      <c r="AF59" s="266">
        <f t="shared" si="58"/>
        <v>3.1259899098949002E-2</v>
      </c>
      <c r="AG59" s="264">
        <f t="shared" si="53"/>
        <v>1.9309063238417488E-2</v>
      </c>
      <c r="AH59" s="264">
        <f t="shared" si="53"/>
        <v>1.9378958285964507E-2</v>
      </c>
      <c r="AI59" s="264">
        <f t="shared" si="53"/>
        <v>1.9656032527918813E-2</v>
      </c>
      <c r="AJ59" s="264">
        <f t="shared" si="53"/>
        <v>1.8864616029590726E-2</v>
      </c>
      <c r="AK59" s="266">
        <f t="shared" si="53"/>
        <v>1.9292875856887333E-2</v>
      </c>
      <c r="AL59" s="264">
        <f t="shared" si="59"/>
        <v>2.1659786030416468E-2</v>
      </c>
      <c r="AM59" s="264">
        <f t="shared" si="59"/>
        <v>1.9378321411594783E-2</v>
      </c>
      <c r="AN59" s="264">
        <f t="shared" si="59"/>
        <v>1.8271090651754671E-2</v>
      </c>
      <c r="AO59" s="264">
        <f t="shared" si="59"/>
        <v>1.8198362045349682E-2</v>
      </c>
      <c r="AP59" s="266">
        <f t="shared" si="59"/>
        <v>1.9353318745175721E-2</v>
      </c>
      <c r="AQ59" s="264">
        <f t="shared" si="54"/>
        <v>1.9295163186897807E-2</v>
      </c>
      <c r="AR59" s="264">
        <f t="shared" si="54"/>
        <v>2.0178066991182974E-2</v>
      </c>
      <c r="AS59" s="264">
        <f t="shared" si="54"/>
        <v>2.0968040583773589E-2</v>
      </c>
      <c r="AT59" s="264">
        <f t="shared" si="54"/>
        <v>2.0425147020801188E-2</v>
      </c>
      <c r="AU59" s="266">
        <f t="shared" si="54"/>
        <v>2.0215876593044531E-2</v>
      </c>
      <c r="AV59" s="264">
        <f t="shared" si="54"/>
        <v>2.2535222440270345E-2</v>
      </c>
      <c r="AW59" s="264">
        <f t="shared" si="54"/>
        <v>2.2248040710518915E-2</v>
      </c>
      <c r="AX59" s="264">
        <f t="shared" si="54"/>
        <v>1.9641953438429414E-2</v>
      </c>
      <c r="AY59" s="264">
        <f t="shared" ref="AY59" si="72">AY31/AY$32</f>
        <v>1.9720054636372743E-2</v>
      </c>
    </row>
    <row r="60" spans="1:51" s="39" customFormat="1" ht="14.1" customHeight="1" thickBot="1" x14ac:dyDescent="0.2">
      <c r="B60" s="57" t="s">
        <v>36</v>
      </c>
      <c r="C60" s="114">
        <f t="shared" ref="C60:M60" si="73">SUM(C36:C59)</f>
        <v>0.99999999999999989</v>
      </c>
      <c r="D60" s="115">
        <f>SUM(D36:D59)</f>
        <v>1</v>
      </c>
      <c r="E60" s="114">
        <f t="shared" si="73"/>
        <v>1.0000000000000002</v>
      </c>
      <c r="F60" s="115">
        <f t="shared" si="73"/>
        <v>0.99999999999999989</v>
      </c>
      <c r="G60" s="114">
        <f t="shared" si="73"/>
        <v>1</v>
      </c>
      <c r="H60" s="114">
        <f t="shared" si="73"/>
        <v>1</v>
      </c>
      <c r="I60" s="114">
        <f t="shared" si="73"/>
        <v>1</v>
      </c>
      <c r="J60" s="114">
        <f t="shared" si="73"/>
        <v>0.99999999999999989</v>
      </c>
      <c r="K60" s="114">
        <f t="shared" si="73"/>
        <v>0.99999999999999989</v>
      </c>
      <c r="L60" s="114">
        <f t="shared" si="73"/>
        <v>1.0000000000000004</v>
      </c>
      <c r="M60" s="114">
        <f t="shared" si="73"/>
        <v>1.0000000000000004</v>
      </c>
      <c r="N60" s="114">
        <f t="shared" ref="N60:AB60" si="74">SUM(N36:N59)</f>
        <v>0.99999999999999978</v>
      </c>
      <c r="O60" s="265">
        <f t="shared" si="74"/>
        <v>0.99999999999999978</v>
      </c>
      <c r="P60" s="265">
        <f t="shared" si="74"/>
        <v>1.0000000000000002</v>
      </c>
      <c r="Q60" s="265">
        <f t="shared" si="74"/>
        <v>1.0000000000000002</v>
      </c>
      <c r="R60" s="265">
        <f t="shared" si="74"/>
        <v>1</v>
      </c>
      <c r="S60" s="265">
        <f t="shared" si="74"/>
        <v>0.99999999999999978</v>
      </c>
      <c r="T60" s="265">
        <f t="shared" si="74"/>
        <v>1</v>
      </c>
      <c r="U60" s="265">
        <f t="shared" si="74"/>
        <v>0.99999999999999989</v>
      </c>
      <c r="V60" s="265">
        <f t="shared" si="74"/>
        <v>1.0000000000000002</v>
      </c>
      <c r="W60" s="265">
        <f t="shared" si="74"/>
        <v>1</v>
      </c>
      <c r="X60" s="265">
        <f t="shared" si="74"/>
        <v>1.0000000000000002</v>
      </c>
      <c r="Y60" s="265">
        <f t="shared" si="74"/>
        <v>1.0000000000000002</v>
      </c>
      <c r="Z60" s="265">
        <f t="shared" si="74"/>
        <v>1</v>
      </c>
      <c r="AA60" s="265">
        <f t="shared" si="74"/>
        <v>1.0000000000000007</v>
      </c>
      <c r="AB60" s="265">
        <f t="shared" si="74"/>
        <v>0.99999999999999989</v>
      </c>
      <c r="AC60" s="265">
        <f t="shared" ref="AC60:AK60" si="75">SUM(AC36:AC59)</f>
        <v>1</v>
      </c>
      <c r="AD60" s="265">
        <f t="shared" si="75"/>
        <v>1</v>
      </c>
      <c r="AE60" s="265">
        <f t="shared" si="75"/>
        <v>1.0000000000000002</v>
      </c>
      <c r="AF60" s="265">
        <f>SUM(AF36:AF59)</f>
        <v>0.99999999999999967</v>
      </c>
      <c r="AG60" s="265">
        <f t="shared" si="75"/>
        <v>1</v>
      </c>
      <c r="AH60" s="265">
        <f t="shared" si="75"/>
        <v>1.0000000000000002</v>
      </c>
      <c r="AI60" s="265">
        <f t="shared" si="75"/>
        <v>1.0000000000000004</v>
      </c>
      <c r="AJ60" s="265">
        <f t="shared" si="75"/>
        <v>1.0000000000000004</v>
      </c>
      <c r="AK60" s="265">
        <f t="shared" si="75"/>
        <v>0.99999999999999967</v>
      </c>
      <c r="AL60" s="265">
        <f t="shared" ref="AL60:AP60" si="76">SUM(AL36:AL59)</f>
        <v>1.0000000000000004</v>
      </c>
      <c r="AM60" s="265">
        <f t="shared" si="76"/>
        <v>1</v>
      </c>
      <c r="AN60" s="265">
        <f t="shared" si="76"/>
        <v>1.0000000000000009</v>
      </c>
      <c r="AO60" s="265">
        <f t="shared" si="76"/>
        <v>1.0000000000000002</v>
      </c>
      <c r="AP60" s="265">
        <f t="shared" si="76"/>
        <v>1.0000000000000002</v>
      </c>
      <c r="AQ60" s="265">
        <f t="shared" si="54"/>
        <v>1</v>
      </c>
      <c r="AR60" s="265">
        <f t="shared" si="54"/>
        <v>1</v>
      </c>
      <c r="AS60" s="265">
        <f t="shared" si="54"/>
        <v>1</v>
      </c>
      <c r="AT60" s="265">
        <f t="shared" si="54"/>
        <v>1</v>
      </c>
      <c r="AU60" s="265">
        <f>AU32/AU$32</f>
        <v>1</v>
      </c>
      <c r="AV60" s="265">
        <f t="shared" si="54"/>
        <v>1</v>
      </c>
      <c r="AW60" s="265">
        <f t="shared" si="54"/>
        <v>1</v>
      </c>
      <c r="AX60" s="265">
        <f t="shared" si="54"/>
        <v>1</v>
      </c>
      <c r="AY60" s="265">
        <f t="shared" ref="AY60" si="77">AY32/AY$32</f>
        <v>1</v>
      </c>
    </row>
    <row r="61" spans="1:51" ht="19.5" hidden="1" customHeight="1" x14ac:dyDescent="0.2">
      <c r="A61" s="79"/>
      <c r="B61" s="116" t="s">
        <v>90</v>
      </c>
      <c r="C61" s="79"/>
      <c r="D61" s="80"/>
      <c r="E61" s="79"/>
      <c r="F61" s="79"/>
      <c r="G61" s="79"/>
      <c r="H61" s="80"/>
      <c r="I61" s="79"/>
      <c r="J61" s="79"/>
      <c r="K61" s="79"/>
      <c r="L61" s="79"/>
      <c r="M61" s="79"/>
      <c r="N61" s="79"/>
      <c r="O61" s="79"/>
      <c r="P61" s="79"/>
      <c r="Q61" s="79"/>
      <c r="S61" s="79"/>
      <c r="T61" s="79"/>
      <c r="U61" s="79"/>
      <c r="V61" s="79"/>
      <c r="X61" s="79"/>
      <c r="Y61" s="79"/>
      <c r="Z61" s="79"/>
      <c r="AA61" s="79"/>
    </row>
    <row r="62" spans="1:51" ht="15.95" customHeight="1" x14ac:dyDescent="0.2">
      <c r="B62" s="214" t="s">
        <v>38</v>
      </c>
    </row>
    <row r="63" spans="1:51" s="2" customFormat="1" ht="15.95" customHeight="1" x14ac:dyDescent="0.2">
      <c r="B63" s="78" t="s">
        <v>39</v>
      </c>
      <c r="D63" s="215"/>
      <c r="H63" s="215"/>
      <c r="S63" s="37"/>
      <c r="T63" s="37"/>
      <c r="X63" s="37"/>
      <c r="Y63" s="37"/>
    </row>
    <row r="64" spans="1:51" ht="15.95" customHeight="1" x14ac:dyDescent="0.2">
      <c r="B64" s="78" t="s">
        <v>40</v>
      </c>
    </row>
    <row r="65" s="37" customFormat="1" ht="15.95" customHeight="1" x14ac:dyDescent="0.2"/>
    <row r="66" s="37" customFormat="1" ht="15.95" customHeight="1" x14ac:dyDescent="0.2"/>
  </sheetData>
  <sheetProtection algorithmName="SHA-512" hashValue="axBvXhtn44KxK8XQENruv1SrKr131PyA+NKsyiEYSlVwSq4g1ELetelQoXyBIL/NFQHoUgvlH59XotFfB/rvKw==" saltValue="UlDdPnKpZ2S8pOE4AkNU8Q==" spinCount="100000" sheet="1" objects="1" scenarios="1"/>
  <phoneticPr fontId="40" type="noConversion"/>
  <pageMargins left="0.7" right="0.7" top="0.75" bottom="0.75" header="0.3" footer="0.3"/>
  <ignoredErrors>
    <ignoredError sqref="G23:G30" formulaRange="1"/>
  </ignoredError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Y39"/>
  <sheetViews>
    <sheetView workbookViewId="0"/>
  </sheetViews>
  <sheetFormatPr defaultColWidth="13.140625" defaultRowHeight="15.95" customHeight="1" x14ac:dyDescent="0.15"/>
  <cols>
    <col min="1" max="1" width="2.42578125" style="2" customWidth="1"/>
    <col min="2" max="2" width="27.7109375" style="2" customWidth="1"/>
    <col min="3" max="7" width="14.85546875" style="2" customWidth="1"/>
    <col min="8" max="11" width="14.85546875" style="2" hidden="1" customWidth="1"/>
    <col min="12" max="12" width="14.85546875" style="2" customWidth="1"/>
    <col min="13" max="14" width="14.42578125" style="2" hidden="1" customWidth="1"/>
    <col min="15" max="16" width="14.85546875" style="2" hidden="1" customWidth="1"/>
    <col min="17" max="17" width="14.85546875" style="2" customWidth="1"/>
    <col min="18" max="18" width="14.42578125" style="2" hidden="1" customWidth="1"/>
    <col min="19" max="21" width="14.85546875" style="2" hidden="1" customWidth="1"/>
    <col min="22" max="22" width="14.85546875" style="2" customWidth="1"/>
    <col min="23" max="24" width="14.42578125" style="2" hidden="1" customWidth="1"/>
    <col min="25" max="26" width="14.85546875" style="2" hidden="1" customWidth="1"/>
    <col min="27" max="27" width="14.85546875" style="2" customWidth="1"/>
    <col min="28" max="31" width="14.42578125" style="2" hidden="1" customWidth="1"/>
    <col min="32" max="32" width="14.85546875" style="2" bestFit="1" customWidth="1"/>
    <col min="33" max="36" width="14.42578125" style="2" customWidth="1"/>
    <col min="37" max="37" width="14.85546875" style="2" bestFit="1" customWidth="1"/>
    <col min="38" max="38" width="14.42578125" style="2" customWidth="1"/>
    <col min="39" max="39" width="14.85546875" style="2" bestFit="1" customWidth="1"/>
    <col min="40" max="40" width="14.85546875" style="2" customWidth="1"/>
    <col min="41" max="42" width="14.85546875" style="2" bestFit="1" customWidth="1"/>
    <col min="43" max="43" width="14.85546875" style="2" customWidth="1"/>
    <col min="44" max="51" width="15" style="2" customWidth="1"/>
    <col min="52" max="257" width="13.140625" style="2"/>
    <col min="258" max="258" width="2.42578125" style="2" customWidth="1"/>
    <col min="259" max="259" width="27.7109375" style="2" customWidth="1"/>
    <col min="260" max="273" width="14.85546875" style="2" customWidth="1"/>
    <col min="274" max="513" width="13.140625" style="2"/>
    <col min="514" max="514" width="2.42578125" style="2" customWidth="1"/>
    <col min="515" max="515" width="27.7109375" style="2" customWidth="1"/>
    <col min="516" max="529" width="14.85546875" style="2" customWidth="1"/>
    <col min="530" max="769" width="13.140625" style="2"/>
    <col min="770" max="770" width="2.42578125" style="2" customWidth="1"/>
    <col min="771" max="771" width="27.7109375" style="2" customWidth="1"/>
    <col min="772" max="785" width="14.85546875" style="2" customWidth="1"/>
    <col min="786" max="1025" width="13.140625" style="2"/>
    <col min="1026" max="1026" width="2.42578125" style="2" customWidth="1"/>
    <col min="1027" max="1027" width="27.7109375" style="2" customWidth="1"/>
    <col min="1028" max="1041" width="14.85546875" style="2" customWidth="1"/>
    <col min="1042" max="1281" width="13.140625" style="2"/>
    <col min="1282" max="1282" width="2.42578125" style="2" customWidth="1"/>
    <col min="1283" max="1283" width="27.7109375" style="2" customWidth="1"/>
    <col min="1284" max="1297" width="14.85546875" style="2" customWidth="1"/>
    <col min="1298" max="1537" width="13.140625" style="2"/>
    <col min="1538" max="1538" width="2.42578125" style="2" customWidth="1"/>
    <col min="1539" max="1539" width="27.7109375" style="2" customWidth="1"/>
    <col min="1540" max="1553" width="14.85546875" style="2" customWidth="1"/>
    <col min="1554" max="1793" width="13.140625" style="2"/>
    <col min="1794" max="1794" width="2.42578125" style="2" customWidth="1"/>
    <col min="1795" max="1795" width="27.7109375" style="2" customWidth="1"/>
    <col min="1796" max="1809" width="14.85546875" style="2" customWidth="1"/>
    <col min="1810" max="2049" width="13.140625" style="2"/>
    <col min="2050" max="2050" width="2.42578125" style="2" customWidth="1"/>
    <col min="2051" max="2051" width="27.7109375" style="2" customWidth="1"/>
    <col min="2052" max="2065" width="14.85546875" style="2" customWidth="1"/>
    <col min="2066" max="2305" width="13.140625" style="2"/>
    <col min="2306" max="2306" width="2.42578125" style="2" customWidth="1"/>
    <col min="2307" max="2307" width="27.7109375" style="2" customWidth="1"/>
    <col min="2308" max="2321" width="14.85546875" style="2" customWidth="1"/>
    <col min="2322" max="2561" width="13.140625" style="2"/>
    <col min="2562" max="2562" width="2.42578125" style="2" customWidth="1"/>
    <col min="2563" max="2563" width="27.7109375" style="2" customWidth="1"/>
    <col min="2564" max="2577" width="14.85546875" style="2" customWidth="1"/>
    <col min="2578" max="2817" width="13.140625" style="2"/>
    <col min="2818" max="2818" width="2.42578125" style="2" customWidth="1"/>
    <col min="2819" max="2819" width="27.7109375" style="2" customWidth="1"/>
    <col min="2820" max="2833" width="14.85546875" style="2" customWidth="1"/>
    <col min="2834" max="3073" width="13.140625" style="2"/>
    <col min="3074" max="3074" width="2.42578125" style="2" customWidth="1"/>
    <col min="3075" max="3075" width="27.7109375" style="2" customWidth="1"/>
    <col min="3076" max="3089" width="14.85546875" style="2" customWidth="1"/>
    <col min="3090" max="3329" width="13.140625" style="2"/>
    <col min="3330" max="3330" width="2.42578125" style="2" customWidth="1"/>
    <col min="3331" max="3331" width="27.7109375" style="2" customWidth="1"/>
    <col min="3332" max="3345" width="14.85546875" style="2" customWidth="1"/>
    <col min="3346" max="3585" width="13.140625" style="2"/>
    <col min="3586" max="3586" width="2.42578125" style="2" customWidth="1"/>
    <col min="3587" max="3587" width="27.7109375" style="2" customWidth="1"/>
    <col min="3588" max="3601" width="14.85546875" style="2" customWidth="1"/>
    <col min="3602" max="3841" width="13.140625" style="2"/>
    <col min="3842" max="3842" width="2.42578125" style="2" customWidth="1"/>
    <col min="3843" max="3843" width="27.7109375" style="2" customWidth="1"/>
    <col min="3844" max="3857" width="14.85546875" style="2" customWidth="1"/>
    <col min="3858" max="4097" width="13.140625" style="2"/>
    <col min="4098" max="4098" width="2.42578125" style="2" customWidth="1"/>
    <col min="4099" max="4099" width="27.7109375" style="2" customWidth="1"/>
    <col min="4100" max="4113" width="14.85546875" style="2" customWidth="1"/>
    <col min="4114" max="4353" width="13.140625" style="2"/>
    <col min="4354" max="4354" width="2.42578125" style="2" customWidth="1"/>
    <col min="4355" max="4355" width="27.7109375" style="2" customWidth="1"/>
    <col min="4356" max="4369" width="14.85546875" style="2" customWidth="1"/>
    <col min="4370" max="4609" width="13.140625" style="2"/>
    <col min="4610" max="4610" width="2.42578125" style="2" customWidth="1"/>
    <col min="4611" max="4611" width="27.7109375" style="2" customWidth="1"/>
    <col min="4612" max="4625" width="14.85546875" style="2" customWidth="1"/>
    <col min="4626" max="4865" width="13.140625" style="2"/>
    <col min="4866" max="4866" width="2.42578125" style="2" customWidth="1"/>
    <col min="4867" max="4867" width="27.7109375" style="2" customWidth="1"/>
    <col min="4868" max="4881" width="14.85546875" style="2" customWidth="1"/>
    <col min="4882" max="5121" width="13.140625" style="2"/>
    <col min="5122" max="5122" width="2.42578125" style="2" customWidth="1"/>
    <col min="5123" max="5123" width="27.7109375" style="2" customWidth="1"/>
    <col min="5124" max="5137" width="14.85546875" style="2" customWidth="1"/>
    <col min="5138" max="5377" width="13.140625" style="2"/>
    <col min="5378" max="5378" width="2.42578125" style="2" customWidth="1"/>
    <col min="5379" max="5379" width="27.7109375" style="2" customWidth="1"/>
    <col min="5380" max="5393" width="14.85546875" style="2" customWidth="1"/>
    <col min="5394" max="5633" width="13.140625" style="2"/>
    <col min="5634" max="5634" width="2.42578125" style="2" customWidth="1"/>
    <col min="5635" max="5635" width="27.7109375" style="2" customWidth="1"/>
    <col min="5636" max="5649" width="14.85546875" style="2" customWidth="1"/>
    <col min="5650" max="5889" width="13.140625" style="2"/>
    <col min="5890" max="5890" width="2.42578125" style="2" customWidth="1"/>
    <col min="5891" max="5891" width="27.7109375" style="2" customWidth="1"/>
    <col min="5892" max="5905" width="14.85546875" style="2" customWidth="1"/>
    <col min="5906" max="6145" width="13.140625" style="2"/>
    <col min="6146" max="6146" width="2.42578125" style="2" customWidth="1"/>
    <col min="6147" max="6147" width="27.7109375" style="2" customWidth="1"/>
    <col min="6148" max="6161" width="14.85546875" style="2" customWidth="1"/>
    <col min="6162" max="6401" width="13.140625" style="2"/>
    <col min="6402" max="6402" width="2.42578125" style="2" customWidth="1"/>
    <col min="6403" max="6403" width="27.7109375" style="2" customWidth="1"/>
    <col min="6404" max="6417" width="14.85546875" style="2" customWidth="1"/>
    <col min="6418" max="6657" width="13.140625" style="2"/>
    <col min="6658" max="6658" width="2.42578125" style="2" customWidth="1"/>
    <col min="6659" max="6659" width="27.7109375" style="2" customWidth="1"/>
    <col min="6660" max="6673" width="14.85546875" style="2" customWidth="1"/>
    <col min="6674" max="6913" width="13.140625" style="2"/>
    <col min="6914" max="6914" width="2.42578125" style="2" customWidth="1"/>
    <col min="6915" max="6915" width="27.7109375" style="2" customWidth="1"/>
    <col min="6916" max="6929" width="14.85546875" style="2" customWidth="1"/>
    <col min="6930" max="7169" width="13.140625" style="2"/>
    <col min="7170" max="7170" width="2.42578125" style="2" customWidth="1"/>
    <col min="7171" max="7171" width="27.7109375" style="2" customWidth="1"/>
    <col min="7172" max="7185" width="14.85546875" style="2" customWidth="1"/>
    <col min="7186" max="7425" width="13.140625" style="2"/>
    <col min="7426" max="7426" width="2.42578125" style="2" customWidth="1"/>
    <col min="7427" max="7427" width="27.7109375" style="2" customWidth="1"/>
    <col min="7428" max="7441" width="14.85546875" style="2" customWidth="1"/>
    <col min="7442" max="7681" width="13.140625" style="2"/>
    <col min="7682" max="7682" width="2.42578125" style="2" customWidth="1"/>
    <col min="7683" max="7683" width="27.7109375" style="2" customWidth="1"/>
    <col min="7684" max="7697" width="14.85546875" style="2" customWidth="1"/>
    <col min="7698" max="7937" width="13.140625" style="2"/>
    <col min="7938" max="7938" width="2.42578125" style="2" customWidth="1"/>
    <col min="7939" max="7939" width="27.7109375" style="2" customWidth="1"/>
    <col min="7940" max="7953" width="14.85546875" style="2" customWidth="1"/>
    <col min="7954" max="8193" width="13.140625" style="2"/>
    <col min="8194" max="8194" width="2.42578125" style="2" customWidth="1"/>
    <col min="8195" max="8195" width="27.7109375" style="2" customWidth="1"/>
    <col min="8196" max="8209" width="14.85546875" style="2" customWidth="1"/>
    <col min="8210" max="8449" width="13.140625" style="2"/>
    <col min="8450" max="8450" width="2.42578125" style="2" customWidth="1"/>
    <col min="8451" max="8451" width="27.7109375" style="2" customWidth="1"/>
    <col min="8452" max="8465" width="14.85546875" style="2" customWidth="1"/>
    <col min="8466" max="8705" width="13.140625" style="2"/>
    <col min="8706" max="8706" width="2.42578125" style="2" customWidth="1"/>
    <col min="8707" max="8707" width="27.7109375" style="2" customWidth="1"/>
    <col min="8708" max="8721" width="14.85546875" style="2" customWidth="1"/>
    <col min="8722" max="8961" width="13.140625" style="2"/>
    <col min="8962" max="8962" width="2.42578125" style="2" customWidth="1"/>
    <col min="8963" max="8963" width="27.7109375" style="2" customWidth="1"/>
    <col min="8964" max="8977" width="14.85546875" style="2" customWidth="1"/>
    <col min="8978" max="9217" width="13.140625" style="2"/>
    <col min="9218" max="9218" width="2.42578125" style="2" customWidth="1"/>
    <col min="9219" max="9219" width="27.7109375" style="2" customWidth="1"/>
    <col min="9220" max="9233" width="14.85546875" style="2" customWidth="1"/>
    <col min="9234" max="9473" width="13.140625" style="2"/>
    <col min="9474" max="9474" width="2.42578125" style="2" customWidth="1"/>
    <col min="9475" max="9475" width="27.7109375" style="2" customWidth="1"/>
    <col min="9476" max="9489" width="14.85546875" style="2" customWidth="1"/>
    <col min="9490" max="9729" width="13.140625" style="2"/>
    <col min="9730" max="9730" width="2.42578125" style="2" customWidth="1"/>
    <col min="9731" max="9731" width="27.7109375" style="2" customWidth="1"/>
    <col min="9732" max="9745" width="14.85546875" style="2" customWidth="1"/>
    <col min="9746" max="9985" width="13.140625" style="2"/>
    <col min="9986" max="9986" width="2.42578125" style="2" customWidth="1"/>
    <col min="9987" max="9987" width="27.7109375" style="2" customWidth="1"/>
    <col min="9988" max="10001" width="14.85546875" style="2" customWidth="1"/>
    <col min="10002" max="10241" width="13.140625" style="2"/>
    <col min="10242" max="10242" width="2.42578125" style="2" customWidth="1"/>
    <col min="10243" max="10243" width="27.7109375" style="2" customWidth="1"/>
    <col min="10244" max="10257" width="14.85546875" style="2" customWidth="1"/>
    <col min="10258" max="10497" width="13.140625" style="2"/>
    <col min="10498" max="10498" width="2.42578125" style="2" customWidth="1"/>
    <col min="10499" max="10499" width="27.7109375" style="2" customWidth="1"/>
    <col min="10500" max="10513" width="14.85546875" style="2" customWidth="1"/>
    <col min="10514" max="10753" width="13.140625" style="2"/>
    <col min="10754" max="10754" width="2.42578125" style="2" customWidth="1"/>
    <col min="10755" max="10755" width="27.7109375" style="2" customWidth="1"/>
    <col min="10756" max="10769" width="14.85546875" style="2" customWidth="1"/>
    <col min="10770" max="11009" width="13.140625" style="2"/>
    <col min="11010" max="11010" width="2.42578125" style="2" customWidth="1"/>
    <col min="11011" max="11011" width="27.7109375" style="2" customWidth="1"/>
    <col min="11012" max="11025" width="14.85546875" style="2" customWidth="1"/>
    <col min="11026" max="11265" width="13.140625" style="2"/>
    <col min="11266" max="11266" width="2.42578125" style="2" customWidth="1"/>
    <col min="11267" max="11267" width="27.7109375" style="2" customWidth="1"/>
    <col min="11268" max="11281" width="14.85546875" style="2" customWidth="1"/>
    <col min="11282" max="11521" width="13.140625" style="2"/>
    <col min="11522" max="11522" width="2.42578125" style="2" customWidth="1"/>
    <col min="11523" max="11523" width="27.7109375" style="2" customWidth="1"/>
    <col min="11524" max="11537" width="14.85546875" style="2" customWidth="1"/>
    <col min="11538" max="11777" width="13.140625" style="2"/>
    <col min="11778" max="11778" width="2.42578125" style="2" customWidth="1"/>
    <col min="11779" max="11779" width="27.7109375" style="2" customWidth="1"/>
    <col min="11780" max="11793" width="14.85546875" style="2" customWidth="1"/>
    <col min="11794" max="12033" width="13.140625" style="2"/>
    <col min="12034" max="12034" width="2.42578125" style="2" customWidth="1"/>
    <col min="12035" max="12035" width="27.7109375" style="2" customWidth="1"/>
    <col min="12036" max="12049" width="14.85546875" style="2" customWidth="1"/>
    <col min="12050" max="12289" width="13.140625" style="2"/>
    <col min="12290" max="12290" width="2.42578125" style="2" customWidth="1"/>
    <col min="12291" max="12291" width="27.7109375" style="2" customWidth="1"/>
    <col min="12292" max="12305" width="14.85546875" style="2" customWidth="1"/>
    <col min="12306" max="12545" width="13.140625" style="2"/>
    <col min="12546" max="12546" width="2.42578125" style="2" customWidth="1"/>
    <col min="12547" max="12547" width="27.7109375" style="2" customWidth="1"/>
    <col min="12548" max="12561" width="14.85546875" style="2" customWidth="1"/>
    <col min="12562" max="12801" width="13.140625" style="2"/>
    <col min="12802" max="12802" width="2.42578125" style="2" customWidth="1"/>
    <col min="12803" max="12803" width="27.7109375" style="2" customWidth="1"/>
    <col min="12804" max="12817" width="14.85546875" style="2" customWidth="1"/>
    <col min="12818" max="13057" width="13.140625" style="2"/>
    <col min="13058" max="13058" width="2.42578125" style="2" customWidth="1"/>
    <col min="13059" max="13059" width="27.7109375" style="2" customWidth="1"/>
    <col min="13060" max="13073" width="14.85546875" style="2" customWidth="1"/>
    <col min="13074" max="13313" width="13.140625" style="2"/>
    <col min="13314" max="13314" width="2.42578125" style="2" customWidth="1"/>
    <col min="13315" max="13315" width="27.7109375" style="2" customWidth="1"/>
    <col min="13316" max="13329" width="14.85546875" style="2" customWidth="1"/>
    <col min="13330" max="13569" width="13.140625" style="2"/>
    <col min="13570" max="13570" width="2.42578125" style="2" customWidth="1"/>
    <col min="13571" max="13571" width="27.7109375" style="2" customWidth="1"/>
    <col min="13572" max="13585" width="14.85546875" style="2" customWidth="1"/>
    <col min="13586" max="13825" width="13.140625" style="2"/>
    <col min="13826" max="13826" width="2.42578125" style="2" customWidth="1"/>
    <col min="13827" max="13827" width="27.7109375" style="2" customWidth="1"/>
    <col min="13828" max="13841" width="14.85546875" style="2" customWidth="1"/>
    <col min="13842" max="14081" width="13.140625" style="2"/>
    <col min="14082" max="14082" width="2.42578125" style="2" customWidth="1"/>
    <col min="14083" max="14083" width="27.7109375" style="2" customWidth="1"/>
    <col min="14084" max="14097" width="14.85546875" style="2" customWidth="1"/>
    <col min="14098" max="14337" width="13.140625" style="2"/>
    <col min="14338" max="14338" width="2.42578125" style="2" customWidth="1"/>
    <col min="14339" max="14339" width="27.7109375" style="2" customWidth="1"/>
    <col min="14340" max="14353" width="14.85546875" style="2" customWidth="1"/>
    <col min="14354" max="14593" width="13.140625" style="2"/>
    <col min="14594" max="14594" width="2.42578125" style="2" customWidth="1"/>
    <col min="14595" max="14595" width="27.7109375" style="2" customWidth="1"/>
    <col min="14596" max="14609" width="14.85546875" style="2" customWidth="1"/>
    <col min="14610" max="14849" width="13.140625" style="2"/>
    <col min="14850" max="14850" width="2.42578125" style="2" customWidth="1"/>
    <col min="14851" max="14851" width="27.7109375" style="2" customWidth="1"/>
    <col min="14852" max="14865" width="14.85546875" style="2" customWidth="1"/>
    <col min="14866" max="15105" width="13.140625" style="2"/>
    <col min="15106" max="15106" width="2.42578125" style="2" customWidth="1"/>
    <col min="15107" max="15107" width="27.7109375" style="2" customWidth="1"/>
    <col min="15108" max="15121" width="14.85546875" style="2" customWidth="1"/>
    <col min="15122" max="15361" width="13.140625" style="2"/>
    <col min="15362" max="15362" width="2.42578125" style="2" customWidth="1"/>
    <col min="15363" max="15363" width="27.7109375" style="2" customWidth="1"/>
    <col min="15364" max="15377" width="14.85546875" style="2" customWidth="1"/>
    <col min="15378" max="15617" width="13.140625" style="2"/>
    <col min="15618" max="15618" width="2.42578125" style="2" customWidth="1"/>
    <col min="15619" max="15619" width="27.7109375" style="2" customWidth="1"/>
    <col min="15620" max="15633" width="14.85546875" style="2" customWidth="1"/>
    <col min="15634" max="15873" width="13.140625" style="2"/>
    <col min="15874" max="15874" width="2.42578125" style="2" customWidth="1"/>
    <col min="15875" max="15875" width="27.7109375" style="2" customWidth="1"/>
    <col min="15876" max="15889" width="14.85546875" style="2" customWidth="1"/>
    <col min="15890" max="16129" width="13.140625" style="2"/>
    <col min="16130" max="16130" width="2.42578125" style="2" customWidth="1"/>
    <col min="16131" max="16131" width="27.7109375" style="2" customWidth="1"/>
    <col min="16132" max="16145" width="14.85546875" style="2" customWidth="1"/>
    <col min="16146" max="16384" width="13.140625" style="2"/>
  </cols>
  <sheetData>
    <row r="1" spans="1:51" ht="16.5" customHeight="1" x14ac:dyDescent="0.15">
      <c r="A1" s="2" t="s">
        <v>138</v>
      </c>
    </row>
    <row r="2" spans="1:51" ht="17.25" customHeight="1" x14ac:dyDescent="0.2">
      <c r="B2" s="9" t="s">
        <v>69</v>
      </c>
    </row>
    <row r="3" spans="1:51" ht="29.25" customHeight="1" thickBot="1" x14ac:dyDescent="0.25">
      <c r="B3" s="10" t="s">
        <v>70</v>
      </c>
      <c r="C3" s="10"/>
      <c r="D3" s="10"/>
    </row>
    <row r="4" spans="1:51" ht="15.95" customHeight="1" thickBot="1" x14ac:dyDescent="0.25">
      <c r="B4" s="81" t="s">
        <v>71</v>
      </c>
      <c r="C4" s="67"/>
      <c r="D4" s="67"/>
      <c r="E4" s="68"/>
      <c r="F4" s="67"/>
      <c r="G4" s="68"/>
      <c r="H4" s="67"/>
      <c r="I4" s="67"/>
      <c r="J4" s="67"/>
      <c r="K4" s="69"/>
      <c r="L4" s="69"/>
      <c r="M4" s="67"/>
      <c r="N4" s="67"/>
      <c r="O4" s="67"/>
      <c r="P4" s="69"/>
      <c r="Q4" s="69"/>
      <c r="R4" s="69"/>
      <c r="S4" s="69"/>
      <c r="T4" s="69"/>
      <c r="U4" s="69"/>
      <c r="V4" s="69"/>
      <c r="W4" s="67"/>
      <c r="X4" s="67"/>
      <c r="Y4" s="67"/>
      <c r="Z4" s="69"/>
      <c r="AA4" s="69"/>
      <c r="AB4" s="69"/>
      <c r="AC4" s="69"/>
      <c r="AD4" s="69"/>
      <c r="AE4" s="69"/>
      <c r="AF4" s="67"/>
      <c r="AG4" s="69"/>
      <c r="AH4" s="69"/>
      <c r="AI4" s="69"/>
      <c r="AJ4" s="69"/>
      <c r="AK4" s="67"/>
      <c r="AL4" s="68"/>
      <c r="AM4" s="68"/>
      <c r="AN4" s="68"/>
      <c r="AO4" s="69"/>
      <c r="AP4" s="67"/>
      <c r="AQ4" s="67"/>
      <c r="AR4" s="67"/>
      <c r="AS4" s="67"/>
      <c r="AT4" s="67"/>
      <c r="AU4" s="68"/>
      <c r="AV4" s="67"/>
      <c r="AW4" s="67"/>
      <c r="AX4" s="69"/>
      <c r="AY4" s="69"/>
    </row>
    <row r="5" spans="1:51" ht="15.95" customHeight="1" thickBot="1" x14ac:dyDescent="0.25">
      <c r="B5" s="153" t="s">
        <v>72</v>
      </c>
      <c r="C5" s="65" t="s">
        <v>5</v>
      </c>
      <c r="D5" s="71" t="s">
        <v>6</v>
      </c>
      <c r="E5" s="65" t="s">
        <v>7</v>
      </c>
      <c r="F5" s="65" t="s">
        <v>8</v>
      </c>
      <c r="G5" s="61" t="s">
        <v>9</v>
      </c>
      <c r="H5" s="62" t="s">
        <v>10</v>
      </c>
      <c r="I5" s="62" t="s">
        <v>11</v>
      </c>
      <c r="J5" s="72" t="s">
        <v>85</v>
      </c>
      <c r="K5" s="72" t="s">
        <v>88</v>
      </c>
      <c r="L5" s="73" t="s">
        <v>89</v>
      </c>
      <c r="M5" s="72" t="s">
        <v>91</v>
      </c>
      <c r="N5" s="241" t="s">
        <v>94</v>
      </c>
      <c r="O5" s="72" t="s">
        <v>95</v>
      </c>
      <c r="P5" s="72" t="s">
        <v>96</v>
      </c>
      <c r="Q5" s="73" t="s">
        <v>97</v>
      </c>
      <c r="R5" s="72" t="s">
        <v>98</v>
      </c>
      <c r="S5" s="72" t="s">
        <v>105</v>
      </c>
      <c r="T5" s="72" t="s">
        <v>104</v>
      </c>
      <c r="U5" s="72" t="s">
        <v>112</v>
      </c>
      <c r="V5" s="63" t="s">
        <v>114</v>
      </c>
      <c r="W5" s="72" t="s">
        <v>115</v>
      </c>
      <c r="X5" s="72" t="s">
        <v>116</v>
      </c>
      <c r="Y5" s="72" t="s">
        <v>117</v>
      </c>
      <c r="Z5" s="72" t="s">
        <v>113</v>
      </c>
      <c r="AA5" s="73" t="s">
        <v>118</v>
      </c>
      <c r="AB5" s="72" t="s">
        <v>119</v>
      </c>
      <c r="AC5" s="72" t="s">
        <v>123</v>
      </c>
      <c r="AD5" s="72" t="s">
        <v>124</v>
      </c>
      <c r="AE5" s="338" t="s">
        <v>126</v>
      </c>
      <c r="AF5" s="339" t="s">
        <v>127</v>
      </c>
      <c r="AG5" s="338" t="s">
        <v>130</v>
      </c>
      <c r="AH5" s="338" t="s">
        <v>132</v>
      </c>
      <c r="AI5" s="338" t="s">
        <v>134</v>
      </c>
      <c r="AJ5" s="338" t="s">
        <v>136</v>
      </c>
      <c r="AK5" s="339" t="s">
        <v>137</v>
      </c>
      <c r="AL5" s="338" t="s">
        <v>140</v>
      </c>
      <c r="AM5" s="338" t="s">
        <v>143</v>
      </c>
      <c r="AN5" s="338" t="s">
        <v>145</v>
      </c>
      <c r="AO5" s="338" t="s">
        <v>147</v>
      </c>
      <c r="AP5" s="339" t="s">
        <v>148</v>
      </c>
      <c r="AQ5" s="338" t="s">
        <v>154</v>
      </c>
      <c r="AR5" s="338" t="s">
        <v>227</v>
      </c>
      <c r="AS5" s="338" t="s">
        <v>228</v>
      </c>
      <c r="AT5" s="338" t="s">
        <v>229</v>
      </c>
      <c r="AU5" s="339" t="s">
        <v>230</v>
      </c>
      <c r="AV5" s="338" t="s">
        <v>231</v>
      </c>
      <c r="AW5" s="338" t="s">
        <v>232</v>
      </c>
      <c r="AX5" s="338" t="s">
        <v>233</v>
      </c>
      <c r="AY5" s="338" t="s">
        <v>250</v>
      </c>
    </row>
    <row r="6" spans="1:51" s="11" customFormat="1" ht="15.95" customHeight="1" thickBot="1" x14ac:dyDescent="0.2">
      <c r="B6" s="64" t="s">
        <v>62</v>
      </c>
      <c r="C6" s="168">
        <v>15330</v>
      </c>
      <c r="D6" s="154">
        <v>17772</v>
      </c>
      <c r="E6" s="154">
        <v>18707</v>
      </c>
      <c r="F6" s="152">
        <v>15944</v>
      </c>
      <c r="G6" s="156">
        <v>20955</v>
      </c>
      <c r="H6" s="155">
        <v>5497</v>
      </c>
      <c r="I6" s="155">
        <v>6089</v>
      </c>
      <c r="J6" s="155">
        <v>6792</v>
      </c>
      <c r="K6" s="155">
        <v>6486</v>
      </c>
      <c r="L6" s="157">
        <f>SUM(H6:K6)</f>
        <v>24864</v>
      </c>
      <c r="M6" s="155">
        <v>6148</v>
      </c>
      <c r="N6" s="242">
        <v>6594</v>
      </c>
      <c r="O6" s="155">
        <v>6775</v>
      </c>
      <c r="P6" s="155">
        <v>6809</v>
      </c>
      <c r="Q6" s="157">
        <f>SUM(M6:P6)</f>
        <v>26326</v>
      </c>
      <c r="R6" s="155">
        <v>6319</v>
      </c>
      <c r="S6" s="155">
        <v>7110</v>
      </c>
      <c r="T6" s="155">
        <v>7096</v>
      </c>
      <c r="U6" s="155">
        <v>6697</v>
      </c>
      <c r="V6" s="157">
        <f>SUM(R6:U6)</f>
        <v>27222</v>
      </c>
      <c r="W6" s="155">
        <v>6047</v>
      </c>
      <c r="X6" s="242">
        <v>4256</v>
      </c>
      <c r="Y6" s="155">
        <v>4862</v>
      </c>
      <c r="Z6" s="155">
        <v>5401</v>
      </c>
      <c r="AA6" s="157">
        <f>SUM(W6:Z6)</f>
        <v>20566</v>
      </c>
      <c r="AB6" s="155">
        <v>5695</v>
      </c>
      <c r="AC6" s="155">
        <v>5822</v>
      </c>
      <c r="AD6" s="155">
        <v>6414</v>
      </c>
      <c r="AE6" s="155">
        <v>6923</v>
      </c>
      <c r="AF6" s="157">
        <f>SUM(AB6:AE6)</f>
        <v>24854</v>
      </c>
      <c r="AG6" s="155">
        <f>'[25]Remittance Activities'!$B$31</f>
        <v>5799</v>
      </c>
      <c r="AH6" s="155">
        <v>6065</v>
      </c>
      <c r="AI6" s="155">
        <v>6705</v>
      </c>
      <c r="AJ6" s="155">
        <v>6636</v>
      </c>
      <c r="AK6" s="157">
        <f>SUM(AG6:AJ6)</f>
        <v>25205</v>
      </c>
      <c r="AL6" s="155">
        <v>6387</v>
      </c>
      <c r="AM6" s="155">
        <v>6546</v>
      </c>
      <c r="AN6" s="155">
        <v>7018</v>
      </c>
      <c r="AO6" s="155">
        <v>6609</v>
      </c>
      <c r="AP6" s="157">
        <v>26560</v>
      </c>
      <c r="AQ6" s="155">
        <v>6772</v>
      </c>
      <c r="AR6" s="155">
        <v>6865</v>
      </c>
      <c r="AS6" s="155">
        <v>6954</v>
      </c>
      <c r="AT6" s="155">
        <v>6730</v>
      </c>
      <c r="AU6" s="157">
        <v>27321</v>
      </c>
      <c r="AV6" s="155">
        <v>5808</v>
      </c>
      <c r="AW6" s="155">
        <v>6090</v>
      </c>
      <c r="AX6" s="155">
        <v>6366</v>
      </c>
      <c r="AY6" s="155">
        <v>6094</v>
      </c>
    </row>
    <row r="7" spans="1:51" s="11" customFormat="1" ht="18.95" customHeight="1" thickBot="1" x14ac:dyDescent="0.2">
      <c r="B7" s="74"/>
      <c r="C7" s="169"/>
      <c r="D7" s="169"/>
      <c r="F7" s="75"/>
      <c r="G7" s="75"/>
      <c r="H7" s="169"/>
      <c r="I7" s="169"/>
      <c r="J7" s="169"/>
    </row>
    <row r="8" spans="1:51" ht="15.95" customHeight="1" thickBot="1" x14ac:dyDescent="0.2">
      <c r="B8" s="64" t="s">
        <v>73</v>
      </c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9"/>
      <c r="Q8" s="69"/>
      <c r="R8" s="69"/>
      <c r="S8" s="69"/>
      <c r="T8" s="69"/>
      <c r="U8" s="67"/>
      <c r="V8" s="67"/>
      <c r="W8" s="67"/>
      <c r="X8" s="67"/>
      <c r="Y8" s="67"/>
      <c r="Z8" s="69"/>
      <c r="AA8" s="69"/>
      <c r="AB8" s="69"/>
      <c r="AC8" s="69"/>
      <c r="AD8" s="69"/>
      <c r="AE8" s="69"/>
      <c r="AF8" s="67"/>
      <c r="AG8" s="69"/>
      <c r="AH8" s="69"/>
      <c r="AI8" s="69"/>
      <c r="AJ8" s="69"/>
      <c r="AK8" s="67"/>
      <c r="AL8" s="68"/>
      <c r="AM8" s="68"/>
      <c r="AN8" s="68"/>
      <c r="AO8" s="69"/>
      <c r="AP8" s="67"/>
      <c r="AQ8" s="67"/>
      <c r="AR8" s="67"/>
      <c r="AS8" s="67"/>
      <c r="AT8" s="67"/>
      <c r="AU8" s="68"/>
      <c r="AV8" s="67"/>
      <c r="AW8" s="67"/>
      <c r="AX8" s="68"/>
      <c r="AY8" s="68"/>
    </row>
    <row r="9" spans="1:51" ht="15.95" customHeight="1" thickBot="1" x14ac:dyDescent="0.2">
      <c r="B9" s="70"/>
      <c r="C9" s="76"/>
      <c r="D9" s="77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226"/>
      <c r="Q9" s="226"/>
      <c r="R9" s="226"/>
      <c r="S9" s="226"/>
      <c r="T9" s="226"/>
      <c r="U9" s="76"/>
      <c r="V9" s="76"/>
      <c r="W9" s="76"/>
      <c r="X9" s="76"/>
      <c r="Y9" s="76"/>
      <c r="Z9" s="226"/>
      <c r="AA9" s="226"/>
      <c r="AB9" s="226"/>
      <c r="AC9" s="226"/>
      <c r="AD9" s="226"/>
      <c r="AE9" s="226"/>
      <c r="AF9" s="76"/>
      <c r="AG9" s="226"/>
      <c r="AH9" s="226"/>
      <c r="AI9" s="226"/>
      <c r="AJ9" s="226"/>
      <c r="AK9" s="76"/>
      <c r="AL9" s="365"/>
      <c r="AM9" s="365"/>
      <c r="AN9" s="365"/>
      <c r="AO9" s="226"/>
      <c r="AP9" s="76"/>
      <c r="AQ9" s="76"/>
      <c r="AR9" s="76"/>
      <c r="AS9" s="76"/>
      <c r="AT9" s="76"/>
      <c r="AU9" s="365"/>
      <c r="AV9" s="76"/>
      <c r="AW9" s="76"/>
      <c r="AX9" s="365"/>
      <c r="AY9" s="365"/>
    </row>
    <row r="10" spans="1:51" ht="15.95" customHeight="1" thickBot="1" x14ac:dyDescent="0.25">
      <c r="B10" s="58" t="s">
        <v>60</v>
      </c>
      <c r="C10" s="65" t="s">
        <v>5</v>
      </c>
      <c r="D10" s="66" t="s">
        <v>6</v>
      </c>
      <c r="E10" s="65" t="s">
        <v>7</v>
      </c>
      <c r="F10" s="66" t="s">
        <v>8</v>
      </c>
      <c r="G10" s="61" t="s">
        <v>9</v>
      </c>
      <c r="H10" s="62" t="s">
        <v>10</v>
      </c>
      <c r="I10" s="62" t="s">
        <v>11</v>
      </c>
      <c r="J10" s="62" t="s">
        <v>85</v>
      </c>
      <c r="K10" s="62" t="s">
        <v>88</v>
      </c>
      <c r="L10" s="63" t="s">
        <v>89</v>
      </c>
      <c r="M10" s="62" t="s">
        <v>91</v>
      </c>
      <c r="N10" s="223" t="s">
        <v>94</v>
      </c>
      <c r="O10" s="62" t="s">
        <v>95</v>
      </c>
      <c r="P10" s="62" t="s">
        <v>96</v>
      </c>
      <c r="Q10" s="63" t="s">
        <v>97</v>
      </c>
      <c r="R10" s="62" t="s">
        <v>98</v>
      </c>
      <c r="S10" s="62" t="s">
        <v>105</v>
      </c>
      <c r="T10" s="62" t="s">
        <v>104</v>
      </c>
      <c r="U10" s="62" t="s">
        <v>112</v>
      </c>
      <c r="V10" s="63" t="s">
        <v>114</v>
      </c>
      <c r="W10" s="72" t="s">
        <v>115</v>
      </c>
      <c r="X10" s="72" t="s">
        <v>116</v>
      </c>
      <c r="Y10" s="72" t="s">
        <v>117</v>
      </c>
      <c r="Z10" s="72" t="s">
        <v>113</v>
      </c>
      <c r="AA10" s="73" t="s">
        <v>118</v>
      </c>
      <c r="AB10" s="72" t="s">
        <v>119</v>
      </c>
      <c r="AC10" s="72" t="s">
        <v>123</v>
      </c>
      <c r="AD10" s="72" t="s">
        <v>124</v>
      </c>
      <c r="AE10" s="340" t="s">
        <v>126</v>
      </c>
      <c r="AF10" s="333" t="s">
        <v>127</v>
      </c>
      <c r="AG10" s="340" t="s">
        <v>130</v>
      </c>
      <c r="AH10" s="340" t="s">
        <v>132</v>
      </c>
      <c r="AI10" s="340" t="s">
        <v>134</v>
      </c>
      <c r="AJ10" s="340" t="s">
        <v>136</v>
      </c>
      <c r="AK10" s="333" t="s">
        <v>137</v>
      </c>
      <c r="AL10" s="340" t="s">
        <v>140</v>
      </c>
      <c r="AM10" s="340" t="s">
        <v>143</v>
      </c>
      <c r="AN10" s="340" t="s">
        <v>145</v>
      </c>
      <c r="AO10" s="340" t="s">
        <v>147</v>
      </c>
      <c r="AP10" s="333" t="s">
        <v>148</v>
      </c>
      <c r="AQ10" s="340" t="s">
        <v>154</v>
      </c>
      <c r="AR10" s="340" t="s">
        <v>227</v>
      </c>
      <c r="AS10" s="340" t="s">
        <v>228</v>
      </c>
      <c r="AT10" s="340" t="s">
        <v>229</v>
      </c>
      <c r="AU10" s="333" t="s">
        <v>230</v>
      </c>
      <c r="AV10" s="340" t="s">
        <v>231</v>
      </c>
      <c r="AW10" s="340" t="s">
        <v>232</v>
      </c>
      <c r="AX10" s="340" t="s">
        <v>233</v>
      </c>
      <c r="AY10" s="340" t="s">
        <v>250</v>
      </c>
    </row>
    <row r="11" spans="1:51" ht="14.1" customHeight="1" x14ac:dyDescent="0.15">
      <c r="B11" s="158" t="s">
        <v>12</v>
      </c>
      <c r="C11" s="170">
        <v>1259922</v>
      </c>
      <c r="D11" s="171">
        <v>1196086</v>
      </c>
      <c r="E11" s="159">
        <v>951576.57000000007</v>
      </c>
      <c r="F11" s="282">
        <v>825503</v>
      </c>
      <c r="G11" s="120">
        <v>748502.12</v>
      </c>
      <c r="H11" s="173">
        <v>230833</v>
      </c>
      <c r="I11" s="172">
        <v>221084.36</v>
      </c>
      <c r="J11" s="172">
        <v>229708.15</v>
      </c>
      <c r="K11" s="172">
        <v>249260.4</v>
      </c>
      <c r="L11" s="174">
        <f>SUM(H11:K11)</f>
        <v>930885.91</v>
      </c>
      <c r="M11" s="172">
        <v>245028.03</v>
      </c>
      <c r="N11" s="243">
        <v>277722.52</v>
      </c>
      <c r="O11" s="243">
        <v>240766</v>
      </c>
      <c r="P11" s="243">
        <v>277961.09999999998</v>
      </c>
      <c r="Q11" s="258">
        <f>SUM(M11:P11)</f>
        <v>1041477.65</v>
      </c>
      <c r="R11" s="243">
        <v>284080.31999999995</v>
      </c>
      <c r="S11" s="329">
        <v>233145.06</v>
      </c>
      <c r="T11" s="329">
        <v>258258.06</v>
      </c>
      <c r="U11" s="231">
        <v>175394.60142857145</v>
      </c>
      <c r="V11" s="174">
        <f>SUM(R11:U11)</f>
        <v>950878.04142857133</v>
      </c>
      <c r="W11" s="231">
        <v>167005.19</v>
      </c>
      <c r="X11" s="231">
        <v>87077.349999999991</v>
      </c>
      <c r="Y11" s="231">
        <v>161439.34</v>
      </c>
      <c r="Z11" s="243">
        <v>154287.10999999999</v>
      </c>
      <c r="AA11" s="258">
        <f>SUM(W11:Z11)</f>
        <v>569808.99</v>
      </c>
      <c r="AB11" s="244">
        <v>194338.05</v>
      </c>
      <c r="AC11" s="244">
        <v>260917.42</v>
      </c>
      <c r="AD11" s="244">
        <v>311606.2</v>
      </c>
      <c r="AE11" s="231">
        <v>338587.85000000003</v>
      </c>
      <c r="AF11" s="177">
        <f>SUM(AB11:AE11)</f>
        <v>1105449.52</v>
      </c>
      <c r="AG11" s="347">
        <f>'[25]Remittance Activities'!$E$31</f>
        <v>322030.19</v>
      </c>
      <c r="AH11" s="347">
        <v>348499.85</v>
      </c>
      <c r="AI11" s="231">
        <v>370678.19487804879</v>
      </c>
      <c r="AJ11" s="231">
        <v>425086.05853658536</v>
      </c>
      <c r="AK11" s="177">
        <f>SUM(AG11:AJ11)</f>
        <v>1466294.2934146342</v>
      </c>
      <c r="AL11" s="347">
        <v>379820.76195121941</v>
      </c>
      <c r="AM11" s="347">
        <v>337541.90073170734</v>
      </c>
      <c r="AN11" s="347">
        <v>384203.80414634134</v>
      </c>
      <c r="AO11" s="231">
        <v>389551.93804878055</v>
      </c>
      <c r="AP11" s="177">
        <v>1491118.4048780487</v>
      </c>
      <c r="AQ11" s="347">
        <v>331585.90456445992</v>
      </c>
      <c r="AR11" s="347">
        <v>359485.5979558652</v>
      </c>
      <c r="AS11" s="347">
        <v>358001.21006968647</v>
      </c>
      <c r="AT11" s="347">
        <v>371451.41190476192</v>
      </c>
      <c r="AU11" s="177">
        <v>1420524.1244947733</v>
      </c>
      <c r="AV11" s="347">
        <v>293637.23907664919</v>
      </c>
      <c r="AW11" s="347">
        <v>334997.74761904764</v>
      </c>
      <c r="AX11" s="347">
        <v>338239.64571428573</v>
      </c>
      <c r="AY11" s="347">
        <v>249453.88</v>
      </c>
    </row>
    <row r="12" spans="1:51" ht="14.1" customHeight="1" x14ac:dyDescent="0.15">
      <c r="B12" s="160" t="s">
        <v>13</v>
      </c>
      <c r="C12" s="175">
        <v>122361</v>
      </c>
      <c r="D12" s="171">
        <v>129767</v>
      </c>
      <c r="E12" s="159">
        <v>105945.43000000001</v>
      </c>
      <c r="F12" s="282">
        <v>85267</v>
      </c>
      <c r="G12" s="120">
        <v>112709.09</v>
      </c>
      <c r="H12" s="173">
        <v>27469</v>
      </c>
      <c r="I12" s="173">
        <v>21409.35</v>
      </c>
      <c r="J12" s="173">
        <v>25656.21</v>
      </c>
      <c r="K12" s="173">
        <v>30752.61</v>
      </c>
      <c r="L12" s="177">
        <f>SUM(H12:K12)</f>
        <v>105287.17</v>
      </c>
      <c r="M12" s="173">
        <v>32478.68</v>
      </c>
      <c r="N12" s="244">
        <v>21200.77</v>
      </c>
      <c r="O12" s="244">
        <v>26840</v>
      </c>
      <c r="P12" s="244">
        <v>31622.81</v>
      </c>
      <c r="Q12" s="256">
        <f>SUM(M12:P12)</f>
        <v>112142.26</v>
      </c>
      <c r="R12" s="244">
        <v>27809.8</v>
      </c>
      <c r="S12" s="231">
        <v>25895.83</v>
      </c>
      <c r="T12" s="231">
        <v>26781.239999999998</v>
      </c>
      <c r="U12" s="231">
        <v>35088.548571428568</v>
      </c>
      <c r="V12" s="177">
        <f>SUM(R12:U12)</f>
        <v>115575.41857142857</v>
      </c>
      <c r="W12" s="231">
        <v>29188.229999999996</v>
      </c>
      <c r="X12" s="231">
        <v>4834.63</v>
      </c>
      <c r="Y12" s="231">
        <v>13147.03</v>
      </c>
      <c r="Z12" s="244">
        <v>9106.48</v>
      </c>
      <c r="AA12" s="256">
        <f>SUM(W12:Z12)</f>
        <v>56276.369999999995</v>
      </c>
      <c r="AB12" s="244">
        <v>19735.300000000003</v>
      </c>
      <c r="AC12" s="244">
        <v>33746.339999999997</v>
      </c>
      <c r="AD12" s="244">
        <v>32921.97</v>
      </c>
      <c r="AE12" s="231">
        <v>27857.769999999997</v>
      </c>
      <c r="AF12" s="177">
        <f t="shared" ref="AF12:AF34" si="0">SUM(AB12:AE12)</f>
        <v>114261.38</v>
      </c>
      <c r="AG12" s="347">
        <f>'[25]Remittance Activities'!$F$31</f>
        <v>22325.46</v>
      </c>
      <c r="AH12" s="347">
        <v>22043.65</v>
      </c>
      <c r="AI12" s="231">
        <v>20473.768536585365</v>
      </c>
      <c r="AJ12" s="231">
        <v>34948.291219512197</v>
      </c>
      <c r="AK12" s="177">
        <f t="shared" ref="AK12:AK34" si="1">SUM(AG12:AJ12)</f>
        <v>99791.169756097574</v>
      </c>
      <c r="AL12" s="347">
        <v>31745.388536585371</v>
      </c>
      <c r="AM12" s="347">
        <v>29140.394146341459</v>
      </c>
      <c r="AN12" s="347">
        <v>34322.46</v>
      </c>
      <c r="AO12" s="231">
        <v>39303.54</v>
      </c>
      <c r="AP12" s="177">
        <v>134511.78268292683</v>
      </c>
      <c r="AQ12" s="347">
        <v>22214.879047619048</v>
      </c>
      <c r="AR12" s="347">
        <v>25641.226190476191</v>
      </c>
      <c r="AS12" s="347">
        <v>29351.147619047617</v>
      </c>
      <c r="AT12" s="347">
        <v>23745.370000000003</v>
      </c>
      <c r="AU12" s="177">
        <v>100952.62285714285</v>
      </c>
      <c r="AV12" s="347">
        <v>19515.307717685162</v>
      </c>
      <c r="AW12" s="347">
        <v>35858.329523809523</v>
      </c>
      <c r="AX12" s="347">
        <v>31388.926666666666</v>
      </c>
      <c r="AY12" s="347">
        <v>21893.01</v>
      </c>
    </row>
    <row r="13" spans="1:51" ht="14.1" customHeight="1" x14ac:dyDescent="0.15">
      <c r="B13" s="160" t="s">
        <v>14</v>
      </c>
      <c r="C13" s="175">
        <v>75979</v>
      </c>
      <c r="D13" s="171">
        <v>81026</v>
      </c>
      <c r="E13" s="159">
        <v>79820.17</v>
      </c>
      <c r="F13" s="282">
        <v>92836</v>
      </c>
      <c r="G13" s="120">
        <v>136908.62</v>
      </c>
      <c r="H13" s="173">
        <v>37152</v>
      </c>
      <c r="I13" s="173">
        <v>22185.32</v>
      </c>
      <c r="J13" s="173">
        <v>30648.41</v>
      </c>
      <c r="K13" s="173">
        <v>36748.93</v>
      </c>
      <c r="L13" s="177">
        <f t="shared" ref="L13:L33" si="2">SUM(H13:K13)</f>
        <v>126734.66</v>
      </c>
      <c r="M13" s="173">
        <v>33065.729999999996</v>
      </c>
      <c r="N13" s="244">
        <v>41536.720000000001</v>
      </c>
      <c r="O13" s="244">
        <v>32465</v>
      </c>
      <c r="P13" s="244">
        <v>44586.75</v>
      </c>
      <c r="Q13" s="256">
        <f t="shared" ref="Q13:Q33" si="3">SUM(M13:P13)</f>
        <v>151654.20000000001</v>
      </c>
      <c r="R13" s="244">
        <v>46080.990000000005</v>
      </c>
      <c r="S13" s="231">
        <v>49111.03</v>
      </c>
      <c r="T13" s="231">
        <v>70772.22</v>
      </c>
      <c r="U13" s="231">
        <v>83640.899999999994</v>
      </c>
      <c r="V13" s="177">
        <f t="shared" ref="V13:V33" si="4">SUM(R13:U13)</f>
        <v>249605.13999999998</v>
      </c>
      <c r="W13" s="231">
        <v>57007.12000000001</v>
      </c>
      <c r="X13" s="231">
        <v>4638.79</v>
      </c>
      <c r="Y13" s="231">
        <v>9809.869999999999</v>
      </c>
      <c r="Z13" s="244">
        <v>23032.699999999997</v>
      </c>
      <c r="AA13" s="256">
        <f t="shared" ref="AA13:AA33" si="5">SUM(W13:Z13)</f>
        <v>94488.48000000001</v>
      </c>
      <c r="AB13" s="244">
        <v>24869.13</v>
      </c>
      <c r="AC13" s="244">
        <v>26961.269999999997</v>
      </c>
      <c r="AD13" s="244">
        <v>43064.509999999995</v>
      </c>
      <c r="AE13" s="231">
        <v>62152.7</v>
      </c>
      <c r="AF13" s="177">
        <f t="shared" si="0"/>
        <v>157047.60999999999</v>
      </c>
      <c r="AG13" s="347">
        <f>'[25]Remittance Activities'!$G$31</f>
        <v>74619.45</v>
      </c>
      <c r="AH13" s="347">
        <v>59637.119999999995</v>
      </c>
      <c r="AI13" s="231">
        <v>78739.555121951213</v>
      </c>
      <c r="AJ13" s="231">
        <v>72764.22024390244</v>
      </c>
      <c r="AK13" s="177">
        <f t="shared" si="1"/>
        <v>285760.34536585363</v>
      </c>
      <c r="AL13" s="347">
        <v>87732.689024390245</v>
      </c>
      <c r="AM13" s="347">
        <v>68751.27</v>
      </c>
      <c r="AN13" s="347">
        <v>68950.429999999993</v>
      </c>
      <c r="AO13" s="231">
        <v>67800.850000000006</v>
      </c>
      <c r="AP13" s="177">
        <v>293235.23902439023</v>
      </c>
      <c r="AQ13" s="347">
        <v>51040.14</v>
      </c>
      <c r="AR13" s="347">
        <v>51151.19</v>
      </c>
      <c r="AS13" s="347">
        <v>60463.650952380951</v>
      </c>
      <c r="AT13" s="347">
        <v>57882.69</v>
      </c>
      <c r="AU13" s="177">
        <v>220537.67095238095</v>
      </c>
      <c r="AV13" s="347">
        <v>28587.964428457777</v>
      </c>
      <c r="AW13" s="347">
        <v>37689.748571428572</v>
      </c>
      <c r="AX13" s="347">
        <v>36644.46</v>
      </c>
      <c r="AY13" s="347">
        <v>16753.010000000002</v>
      </c>
    </row>
    <row r="14" spans="1:51" ht="14.1" customHeight="1" x14ac:dyDescent="0.15">
      <c r="B14" s="160" t="s">
        <v>15</v>
      </c>
      <c r="C14" s="175">
        <v>41199</v>
      </c>
      <c r="D14" s="171">
        <v>50279</v>
      </c>
      <c r="E14" s="159">
        <v>40527.22</v>
      </c>
      <c r="F14" s="282">
        <v>52365</v>
      </c>
      <c r="G14" s="120">
        <v>79713.48</v>
      </c>
      <c r="H14" s="173">
        <v>6744</v>
      </c>
      <c r="I14" s="173">
        <v>3066.29</v>
      </c>
      <c r="J14" s="173">
        <v>11581.84</v>
      </c>
      <c r="K14" s="173">
        <v>6238.52</v>
      </c>
      <c r="L14" s="177">
        <f t="shared" si="2"/>
        <v>27630.65</v>
      </c>
      <c r="M14" s="173">
        <v>5194.01</v>
      </c>
      <c r="N14" s="244">
        <v>3841.3199999999997</v>
      </c>
      <c r="O14" s="244">
        <v>6145</v>
      </c>
      <c r="P14" s="244">
        <v>10189.870000000001</v>
      </c>
      <c r="Q14" s="256">
        <f t="shared" si="3"/>
        <v>25370.2</v>
      </c>
      <c r="R14" s="244">
        <v>7476.0300000000007</v>
      </c>
      <c r="S14" s="231">
        <v>14083.76</v>
      </c>
      <c r="T14" s="231">
        <v>14322.68</v>
      </c>
      <c r="U14" s="231">
        <v>11419.14</v>
      </c>
      <c r="V14" s="177">
        <f t="shared" si="4"/>
        <v>47301.61</v>
      </c>
      <c r="W14" s="231">
        <v>9994.41</v>
      </c>
      <c r="X14" s="231">
        <v>0</v>
      </c>
      <c r="Y14" s="231">
        <v>3456.18</v>
      </c>
      <c r="Z14" s="244">
        <v>1569.45</v>
      </c>
      <c r="AA14" s="256">
        <f t="shared" si="5"/>
        <v>15020.04</v>
      </c>
      <c r="AB14" s="244">
        <v>4737.91</v>
      </c>
      <c r="AC14" s="244">
        <v>6315.41</v>
      </c>
      <c r="AD14" s="244">
        <v>6756.380000000001</v>
      </c>
      <c r="AE14" s="231">
        <v>5657.9299999999994</v>
      </c>
      <c r="AF14" s="177">
        <f t="shared" si="0"/>
        <v>23467.63</v>
      </c>
      <c r="AG14" s="347">
        <f>'[25]Remittance Activities'!$H$31</f>
        <v>18979.599999999999</v>
      </c>
      <c r="AH14" s="347">
        <v>10762.88</v>
      </c>
      <c r="AI14" s="231">
        <v>13580.27</v>
      </c>
      <c r="AJ14" s="231">
        <v>8640.0400000000009</v>
      </c>
      <c r="AK14" s="177">
        <f t="shared" si="1"/>
        <v>51962.79</v>
      </c>
      <c r="AL14" s="347">
        <v>12655.42</v>
      </c>
      <c r="AM14" s="347">
        <v>14797.949999999999</v>
      </c>
      <c r="AN14" s="347">
        <v>10637.810000000001</v>
      </c>
      <c r="AO14" s="231">
        <v>14442.210000000001</v>
      </c>
      <c r="AP14" s="177">
        <v>52533.39</v>
      </c>
      <c r="AQ14" s="347">
        <v>13041</v>
      </c>
      <c r="AR14" s="347">
        <v>12427.099999999999</v>
      </c>
      <c r="AS14" s="347">
        <v>9381.27</v>
      </c>
      <c r="AT14" s="347">
        <v>14652.63</v>
      </c>
      <c r="AU14" s="177">
        <v>49501.999999999993</v>
      </c>
      <c r="AV14" s="347">
        <v>7289.4215530923011</v>
      </c>
      <c r="AW14" s="347">
        <v>8272.73</v>
      </c>
      <c r="AX14" s="347">
        <v>17707.34</v>
      </c>
      <c r="AY14" s="347">
        <v>8299.8900000000012</v>
      </c>
    </row>
    <row r="15" spans="1:51" ht="14.1" customHeight="1" x14ac:dyDescent="0.15">
      <c r="B15" s="161" t="s">
        <v>16</v>
      </c>
      <c r="C15" s="175">
        <v>32879</v>
      </c>
      <c r="D15" s="171">
        <v>36665</v>
      </c>
      <c r="E15" s="159">
        <v>24351.23</v>
      </c>
      <c r="F15" s="282">
        <v>25789</v>
      </c>
      <c r="G15" s="120">
        <v>17128.36</v>
      </c>
      <c r="H15" s="173">
        <v>2795</v>
      </c>
      <c r="I15" s="173">
        <v>3344.72</v>
      </c>
      <c r="J15" s="173">
        <v>4087.84</v>
      </c>
      <c r="K15" s="173">
        <v>4297.4799999999996</v>
      </c>
      <c r="L15" s="177">
        <f t="shared" si="2"/>
        <v>14525.039999999999</v>
      </c>
      <c r="M15" s="173">
        <v>6119.18</v>
      </c>
      <c r="N15" s="244">
        <v>2296.2600000000002</v>
      </c>
      <c r="O15" s="244">
        <v>9029</v>
      </c>
      <c r="P15" s="244">
        <v>7730.47</v>
      </c>
      <c r="Q15" s="256">
        <f t="shared" si="3"/>
        <v>25174.910000000003</v>
      </c>
      <c r="R15" s="244">
        <v>10902.060000000001</v>
      </c>
      <c r="S15" s="231">
        <v>8016.01</v>
      </c>
      <c r="T15" s="231">
        <v>19878.16</v>
      </c>
      <c r="U15" s="231">
        <v>15670.7</v>
      </c>
      <c r="V15" s="177">
        <f t="shared" si="4"/>
        <v>54466.929999999993</v>
      </c>
      <c r="W15" s="231">
        <v>3183.15</v>
      </c>
      <c r="X15" s="231">
        <v>91.42</v>
      </c>
      <c r="Y15" s="231">
        <v>606.69000000000005</v>
      </c>
      <c r="Z15" s="244">
        <v>2871.2</v>
      </c>
      <c r="AA15" s="256">
        <f t="shared" si="5"/>
        <v>6752.46</v>
      </c>
      <c r="AB15" s="244">
        <v>3507</v>
      </c>
      <c r="AC15" s="244">
        <v>6228.2199999999993</v>
      </c>
      <c r="AD15" s="244">
        <v>6084.1299999999992</v>
      </c>
      <c r="AE15" s="231">
        <v>4437.18</v>
      </c>
      <c r="AF15" s="177">
        <f t="shared" si="0"/>
        <v>20256.53</v>
      </c>
      <c r="AG15" s="347">
        <f>'[25]Remittance Activities'!$I$31</f>
        <v>3924.61</v>
      </c>
      <c r="AH15" s="347">
        <v>10556.25</v>
      </c>
      <c r="AI15" s="231">
        <v>9429.4700000000012</v>
      </c>
      <c r="AJ15" s="231">
        <v>12805.32</v>
      </c>
      <c r="AK15" s="177">
        <f t="shared" si="1"/>
        <v>36715.65</v>
      </c>
      <c r="AL15" s="347">
        <v>9302.7799999999988</v>
      </c>
      <c r="AM15" s="347">
        <v>8631.619999999999</v>
      </c>
      <c r="AN15" s="347">
        <v>5611.75</v>
      </c>
      <c r="AO15" s="231">
        <v>10717.509999999998</v>
      </c>
      <c r="AP15" s="177">
        <v>34263.659999999996</v>
      </c>
      <c r="AQ15" s="347">
        <v>5773.15</v>
      </c>
      <c r="AR15" s="347">
        <v>7826.6399999999994</v>
      </c>
      <c r="AS15" s="347">
        <v>10408.040000000001</v>
      </c>
      <c r="AT15" s="347">
        <v>8161.63</v>
      </c>
      <c r="AU15" s="177">
        <v>32169.460000000003</v>
      </c>
      <c r="AV15" s="347">
        <v>6514.3281028850088</v>
      </c>
      <c r="AW15" s="347">
        <v>7575.8</v>
      </c>
      <c r="AX15" s="347">
        <v>13190.45</v>
      </c>
      <c r="AY15" s="347">
        <v>7271.74</v>
      </c>
    </row>
    <row r="16" spans="1:51" ht="14.1" customHeight="1" x14ac:dyDescent="0.15">
      <c r="B16" s="161" t="s">
        <v>17</v>
      </c>
      <c r="C16" s="175">
        <v>73122</v>
      </c>
      <c r="D16" s="171">
        <v>97018</v>
      </c>
      <c r="E16" s="159">
        <v>75808.27</v>
      </c>
      <c r="F16" s="282">
        <v>28687</v>
      </c>
      <c r="G16" s="120">
        <v>21958.29</v>
      </c>
      <c r="H16" s="173">
        <v>5676</v>
      </c>
      <c r="I16" s="173">
        <v>19805.05</v>
      </c>
      <c r="J16" s="173">
        <v>7576.71</v>
      </c>
      <c r="K16" s="173">
        <v>12743.72</v>
      </c>
      <c r="L16" s="177">
        <f t="shared" si="2"/>
        <v>45801.48</v>
      </c>
      <c r="M16" s="173">
        <v>20923.72</v>
      </c>
      <c r="N16" s="244">
        <v>9886.9</v>
      </c>
      <c r="O16" s="244">
        <v>20307</v>
      </c>
      <c r="P16" s="244">
        <v>13969.14</v>
      </c>
      <c r="Q16" s="256">
        <f t="shared" si="3"/>
        <v>65086.76</v>
      </c>
      <c r="R16" s="244">
        <v>4660.84</v>
      </c>
      <c r="S16" s="231">
        <v>4542.1500000000005</v>
      </c>
      <c r="T16" s="231">
        <v>6123.54</v>
      </c>
      <c r="U16" s="231">
        <v>8881.09</v>
      </c>
      <c r="V16" s="177">
        <f t="shared" si="4"/>
        <v>24207.620000000003</v>
      </c>
      <c r="W16" s="231">
        <v>4257.13</v>
      </c>
      <c r="X16" s="231">
        <v>2700.1</v>
      </c>
      <c r="Y16" s="231">
        <v>9133.2000000000007</v>
      </c>
      <c r="Z16" s="244">
        <v>17045.34</v>
      </c>
      <c r="AA16" s="256">
        <f t="shared" si="5"/>
        <v>33135.770000000004</v>
      </c>
      <c r="AB16" s="244">
        <v>5957.74</v>
      </c>
      <c r="AC16" s="244">
        <v>11874.73</v>
      </c>
      <c r="AD16" s="244">
        <v>10882.55</v>
      </c>
      <c r="AE16" s="231">
        <v>11109.99</v>
      </c>
      <c r="AF16" s="177">
        <f t="shared" si="0"/>
        <v>39825.01</v>
      </c>
      <c r="AG16" s="347">
        <f>'[25]Remittance Activities'!$J$31</f>
        <v>5502.5400000000009</v>
      </c>
      <c r="AH16" s="347">
        <v>6203.4</v>
      </c>
      <c r="AI16" s="231">
        <v>8121.32</v>
      </c>
      <c r="AJ16" s="231">
        <v>3841.96</v>
      </c>
      <c r="AK16" s="177">
        <f t="shared" si="1"/>
        <v>23669.22</v>
      </c>
      <c r="AL16" s="347">
        <v>5875.93</v>
      </c>
      <c r="AM16" s="347">
        <v>4127.59</v>
      </c>
      <c r="AN16" s="347">
        <v>3951.16</v>
      </c>
      <c r="AO16" s="231">
        <v>5339.3600000000006</v>
      </c>
      <c r="AP16" s="177">
        <v>19294.04</v>
      </c>
      <c r="AQ16" s="347">
        <v>4073.0599999999995</v>
      </c>
      <c r="AR16" s="347">
        <v>2850.04</v>
      </c>
      <c r="AS16" s="347">
        <v>4835.7199999999993</v>
      </c>
      <c r="AT16" s="347">
        <v>6307.8899999999994</v>
      </c>
      <c r="AU16" s="177">
        <v>18066.71</v>
      </c>
      <c r="AV16" s="347">
        <v>4358.7532779219582</v>
      </c>
      <c r="AW16" s="347">
        <v>7028.65</v>
      </c>
      <c r="AX16" s="347">
        <v>8011.1671428571435</v>
      </c>
      <c r="AY16" s="347">
        <v>17343.52</v>
      </c>
    </row>
    <row r="17" spans="2:51" ht="14.1" customHeight="1" x14ac:dyDescent="0.15">
      <c r="B17" s="161" t="s">
        <v>18</v>
      </c>
      <c r="C17" s="175">
        <v>11719</v>
      </c>
      <c r="D17" s="171">
        <v>14391</v>
      </c>
      <c r="E17" s="159">
        <v>16574.13</v>
      </c>
      <c r="F17" s="282">
        <v>7918</v>
      </c>
      <c r="G17" s="120">
        <v>20873.3</v>
      </c>
      <c r="H17" s="173">
        <v>8908</v>
      </c>
      <c r="I17" s="173">
        <v>3253.61</v>
      </c>
      <c r="J17" s="173">
        <v>5076.71</v>
      </c>
      <c r="K17" s="173">
        <v>12693.18</v>
      </c>
      <c r="L17" s="177">
        <f t="shared" si="2"/>
        <v>29931.5</v>
      </c>
      <c r="M17" s="173">
        <v>3936.2999999999997</v>
      </c>
      <c r="N17" s="244">
        <v>4425.03</v>
      </c>
      <c r="O17" s="244">
        <v>3624</v>
      </c>
      <c r="P17" s="244">
        <v>2805.41</v>
      </c>
      <c r="Q17" s="256">
        <f t="shared" si="3"/>
        <v>14790.74</v>
      </c>
      <c r="R17" s="244">
        <v>3158.3300000000004</v>
      </c>
      <c r="S17" s="231">
        <v>11281.45</v>
      </c>
      <c r="T17" s="231">
        <v>3425.21</v>
      </c>
      <c r="U17" s="231">
        <v>2742.6538095238093</v>
      </c>
      <c r="V17" s="177">
        <f t="shared" si="4"/>
        <v>20607.643809523812</v>
      </c>
      <c r="W17" s="231">
        <v>3197.6400000000003</v>
      </c>
      <c r="X17" s="231">
        <v>592.22</v>
      </c>
      <c r="Y17" s="231">
        <v>1149.3800000000001</v>
      </c>
      <c r="Z17" s="244">
        <v>2174.8999999999996</v>
      </c>
      <c r="AA17" s="256">
        <f t="shared" si="5"/>
        <v>7114.14</v>
      </c>
      <c r="AB17" s="244">
        <v>2004.67</v>
      </c>
      <c r="AC17" s="244">
        <v>1490.96</v>
      </c>
      <c r="AD17" s="244">
        <v>791.91</v>
      </c>
      <c r="AE17" s="231">
        <v>3098.59</v>
      </c>
      <c r="AF17" s="177">
        <f t="shared" si="0"/>
        <v>7386.13</v>
      </c>
      <c r="AG17" s="347">
        <f>'[25]Remittance Activities'!$K$31</f>
        <v>1864.6</v>
      </c>
      <c r="AH17" s="347">
        <v>6284.9700000000012</v>
      </c>
      <c r="AI17" s="231">
        <v>2539.733902439024</v>
      </c>
      <c r="AJ17" s="231">
        <v>3679.6529268292643</v>
      </c>
      <c r="AK17" s="177">
        <f t="shared" si="1"/>
        <v>14368.956829268289</v>
      </c>
      <c r="AL17" s="347">
        <v>4936.1687804878002</v>
      </c>
      <c r="AM17" s="347">
        <v>4956.4100000000008</v>
      </c>
      <c r="AN17" s="347">
        <v>5807.64</v>
      </c>
      <c r="AO17" s="231">
        <v>6193.4400000000005</v>
      </c>
      <c r="AP17" s="177">
        <v>21893.6587804878</v>
      </c>
      <c r="AQ17" s="347">
        <v>10262.746190476191</v>
      </c>
      <c r="AR17" s="347">
        <v>6610.577619047619</v>
      </c>
      <c r="AS17" s="347">
        <v>11834.137619047619</v>
      </c>
      <c r="AT17" s="347">
        <v>6570.7276190476196</v>
      </c>
      <c r="AU17" s="177">
        <v>35278.189047619053</v>
      </c>
      <c r="AV17" s="347">
        <v>7083.4957178814602</v>
      </c>
      <c r="AW17" s="347">
        <v>15287.534761904761</v>
      </c>
      <c r="AX17" s="347">
        <v>4436.1861904761909</v>
      </c>
      <c r="AY17" s="347">
        <v>5383.63</v>
      </c>
    </row>
    <row r="18" spans="2:51" ht="14.1" customHeight="1" x14ac:dyDescent="0.15">
      <c r="B18" s="161" t="s">
        <v>19</v>
      </c>
      <c r="C18" s="175">
        <v>38308</v>
      </c>
      <c r="D18" s="171">
        <v>69897</v>
      </c>
      <c r="E18" s="159">
        <v>79862.399999999994</v>
      </c>
      <c r="F18" s="282">
        <v>83189</v>
      </c>
      <c r="G18" s="120">
        <v>48797.29</v>
      </c>
      <c r="H18" s="173">
        <v>13416</v>
      </c>
      <c r="I18" s="173">
        <v>20915.27</v>
      </c>
      <c r="J18" s="173">
        <v>14862.3</v>
      </c>
      <c r="K18" s="173">
        <v>25256.51</v>
      </c>
      <c r="L18" s="177">
        <f t="shared" si="2"/>
        <v>74450.080000000002</v>
      </c>
      <c r="M18" s="173">
        <v>20260.829999999998</v>
      </c>
      <c r="N18" s="244">
        <v>17741.3</v>
      </c>
      <c r="O18" s="244">
        <v>17354</v>
      </c>
      <c r="P18" s="244">
        <v>20932.38</v>
      </c>
      <c r="Q18" s="256">
        <f t="shared" si="3"/>
        <v>76288.509999999995</v>
      </c>
      <c r="R18" s="244">
        <v>11279.470000000001</v>
      </c>
      <c r="S18" s="231">
        <v>27056.149999999998</v>
      </c>
      <c r="T18" s="231">
        <v>30304.079999999998</v>
      </c>
      <c r="U18" s="231">
        <v>13689.178571428572</v>
      </c>
      <c r="V18" s="177">
        <f t="shared" si="4"/>
        <v>82328.878571428562</v>
      </c>
      <c r="W18" s="231">
        <v>20238.939999999999</v>
      </c>
      <c r="X18" s="231">
        <v>3912.56</v>
      </c>
      <c r="Y18" s="231">
        <v>8744.92</v>
      </c>
      <c r="Z18" s="244">
        <v>6705.96</v>
      </c>
      <c r="AA18" s="256">
        <f t="shared" si="5"/>
        <v>39602.379999999997</v>
      </c>
      <c r="AB18" s="244">
        <v>5915.3899999999994</v>
      </c>
      <c r="AC18" s="244">
        <v>15199.600000000002</v>
      </c>
      <c r="AD18" s="244">
        <v>18043.45</v>
      </c>
      <c r="AE18" s="231">
        <v>13549.470000000001</v>
      </c>
      <c r="AF18" s="177">
        <f t="shared" si="0"/>
        <v>52707.91</v>
      </c>
      <c r="AG18" s="347">
        <f>'[25]Remittance Activities'!$L$31</f>
        <v>13301.54</v>
      </c>
      <c r="AH18" s="347">
        <v>19127.939999999999</v>
      </c>
      <c r="AI18" s="231">
        <v>17557.406829268293</v>
      </c>
      <c r="AJ18" s="231">
        <v>12913.460243902435</v>
      </c>
      <c r="AK18" s="177">
        <f t="shared" si="1"/>
        <v>62900.34707317072</v>
      </c>
      <c r="AL18" s="347">
        <v>12371.009999999998</v>
      </c>
      <c r="AM18" s="347">
        <v>13317.210975609756</v>
      </c>
      <c r="AN18" s="347">
        <v>10329.27</v>
      </c>
      <c r="AO18" s="231">
        <v>14648.140000000001</v>
      </c>
      <c r="AP18" s="177">
        <v>50665.630975609754</v>
      </c>
      <c r="AQ18" s="347">
        <v>26682.763333333336</v>
      </c>
      <c r="AR18" s="347">
        <v>11161.276666666668</v>
      </c>
      <c r="AS18" s="347">
        <v>12644.181428571428</v>
      </c>
      <c r="AT18" s="347">
        <v>14776.317142857144</v>
      </c>
      <c r="AU18" s="177">
        <v>65264.53857142858</v>
      </c>
      <c r="AV18" s="347">
        <v>17112.685844209569</v>
      </c>
      <c r="AW18" s="347">
        <v>12410.5</v>
      </c>
      <c r="AX18" s="347">
        <v>11416.153333333334</v>
      </c>
      <c r="AY18" s="347">
        <v>12003.77</v>
      </c>
    </row>
    <row r="19" spans="2:51" ht="14.1" customHeight="1" x14ac:dyDescent="0.15">
      <c r="B19" s="161" t="s">
        <v>20</v>
      </c>
      <c r="C19" s="178">
        <v>0</v>
      </c>
      <c r="D19" s="171">
        <v>0</v>
      </c>
      <c r="E19" s="159">
        <v>0</v>
      </c>
      <c r="F19" s="282">
        <v>0</v>
      </c>
      <c r="G19" s="120">
        <v>0</v>
      </c>
      <c r="H19" s="173">
        <v>0</v>
      </c>
      <c r="I19" s="179">
        <v>0</v>
      </c>
      <c r="J19" s="179">
        <v>0</v>
      </c>
      <c r="K19" s="179">
        <v>0</v>
      </c>
      <c r="L19" s="177">
        <f t="shared" si="2"/>
        <v>0</v>
      </c>
      <c r="M19" s="173">
        <v>0</v>
      </c>
      <c r="N19" s="244">
        <v>0</v>
      </c>
      <c r="O19" s="244">
        <v>0</v>
      </c>
      <c r="P19" s="244">
        <v>0</v>
      </c>
      <c r="Q19" s="256">
        <f t="shared" si="3"/>
        <v>0</v>
      </c>
      <c r="R19" s="244">
        <v>0</v>
      </c>
      <c r="S19" s="231">
        <v>0</v>
      </c>
      <c r="T19" s="231">
        <v>0</v>
      </c>
      <c r="U19" s="231">
        <v>0</v>
      </c>
      <c r="V19" s="177">
        <f t="shared" si="4"/>
        <v>0</v>
      </c>
      <c r="W19" s="231">
        <v>0</v>
      </c>
      <c r="X19" s="231">
        <v>0</v>
      </c>
      <c r="Y19" s="231">
        <v>0</v>
      </c>
      <c r="Z19" s="244">
        <v>0</v>
      </c>
      <c r="AA19" s="256">
        <f t="shared" si="5"/>
        <v>0</v>
      </c>
      <c r="AB19" s="244">
        <v>0</v>
      </c>
      <c r="AC19" s="244">
        <v>0</v>
      </c>
      <c r="AD19" s="244">
        <v>0</v>
      </c>
      <c r="AE19" s="231">
        <v>0</v>
      </c>
      <c r="AF19" s="177">
        <f t="shared" si="0"/>
        <v>0</v>
      </c>
      <c r="AG19" s="347">
        <f>'[25]Remittance Activities'!$E$37</f>
        <v>1687.08</v>
      </c>
      <c r="AH19" s="347">
        <v>0</v>
      </c>
      <c r="AI19" s="231">
        <v>0</v>
      </c>
      <c r="AJ19" s="231">
        <v>0</v>
      </c>
      <c r="AK19" s="177">
        <f t="shared" si="1"/>
        <v>1687.08</v>
      </c>
      <c r="AL19" s="347">
        <v>0</v>
      </c>
      <c r="AM19" s="347">
        <v>0</v>
      </c>
      <c r="AN19" s="347">
        <v>0</v>
      </c>
      <c r="AO19" s="231">
        <v>0</v>
      </c>
      <c r="AP19" s="177">
        <v>0</v>
      </c>
      <c r="AQ19" s="347">
        <v>0</v>
      </c>
      <c r="AR19" s="347">
        <v>0</v>
      </c>
      <c r="AS19" s="347">
        <v>0</v>
      </c>
      <c r="AT19" s="347">
        <v>0</v>
      </c>
      <c r="AU19" s="177">
        <v>0</v>
      </c>
      <c r="AV19" s="347">
        <v>0</v>
      </c>
      <c r="AW19" s="347">
        <v>0</v>
      </c>
      <c r="AX19" s="347">
        <v>0</v>
      </c>
      <c r="AY19" s="347">
        <v>0</v>
      </c>
    </row>
    <row r="20" spans="2:51" ht="14.1" customHeight="1" x14ac:dyDescent="0.15">
      <c r="B20" s="161" t="s">
        <v>21</v>
      </c>
      <c r="C20" s="175">
        <v>463743</v>
      </c>
      <c r="D20" s="171">
        <v>667883</v>
      </c>
      <c r="E20" s="159">
        <v>547945.42999999993</v>
      </c>
      <c r="F20" s="282">
        <v>448071</v>
      </c>
      <c r="G20" s="120">
        <v>506693.41999999993</v>
      </c>
      <c r="H20" s="173">
        <v>105298</v>
      </c>
      <c r="I20" s="179">
        <v>110998.57</v>
      </c>
      <c r="J20" s="179">
        <v>148668.78</v>
      </c>
      <c r="K20" s="179">
        <v>157810.25</v>
      </c>
      <c r="L20" s="177">
        <f t="shared" si="2"/>
        <v>522775.6</v>
      </c>
      <c r="M20" s="173">
        <v>98614.599999999991</v>
      </c>
      <c r="N20" s="244">
        <v>120751.28</v>
      </c>
      <c r="O20" s="244">
        <v>136301</v>
      </c>
      <c r="P20" s="244">
        <v>152147.88</v>
      </c>
      <c r="Q20" s="256">
        <f t="shared" si="3"/>
        <v>507814.76</v>
      </c>
      <c r="R20" s="244">
        <v>108992.42000000001</v>
      </c>
      <c r="S20" s="231">
        <v>118533.94</v>
      </c>
      <c r="T20" s="231">
        <v>115487.81999999999</v>
      </c>
      <c r="U20" s="231">
        <v>106942.62809523809</v>
      </c>
      <c r="V20" s="177">
        <f t="shared" si="4"/>
        <v>449956.80809523806</v>
      </c>
      <c r="W20" s="231">
        <v>86290.459999999992</v>
      </c>
      <c r="X20" s="231">
        <v>81595.460000000006</v>
      </c>
      <c r="Y20" s="231">
        <v>99091.58</v>
      </c>
      <c r="Z20" s="244">
        <v>208283.26</v>
      </c>
      <c r="AA20" s="256">
        <f t="shared" si="5"/>
        <v>475260.76</v>
      </c>
      <c r="AB20" s="244">
        <v>151172.56</v>
      </c>
      <c r="AC20" s="244">
        <v>124943.95999999999</v>
      </c>
      <c r="AD20" s="244">
        <v>243637.99999999997</v>
      </c>
      <c r="AE20" s="231">
        <v>177326.34</v>
      </c>
      <c r="AF20" s="177">
        <f t="shared" si="0"/>
        <v>697080.86</v>
      </c>
      <c r="AG20" s="347">
        <f>'[25]Remittance Activities'!$F$37</f>
        <v>183405.6</v>
      </c>
      <c r="AH20" s="347">
        <v>170971.22999999998</v>
      </c>
      <c r="AI20" s="231">
        <v>158000.49634146344</v>
      </c>
      <c r="AJ20" s="231">
        <v>145538.19170731708</v>
      </c>
      <c r="AK20" s="177">
        <f t="shared" si="1"/>
        <v>657915.5180487805</v>
      </c>
      <c r="AL20" s="347">
        <v>142231.12317073171</v>
      </c>
      <c r="AM20" s="347">
        <v>142540.94926829269</v>
      </c>
      <c r="AN20" s="347">
        <v>185860.66658536583</v>
      </c>
      <c r="AO20" s="231">
        <v>172372.96512195122</v>
      </c>
      <c r="AP20" s="177">
        <v>643005.70414634142</v>
      </c>
      <c r="AQ20" s="347">
        <v>144526.3196515679</v>
      </c>
      <c r="AR20" s="347">
        <v>147582.5998954704</v>
      </c>
      <c r="AS20" s="347">
        <v>131446.44436701509</v>
      </c>
      <c r="AT20" s="347">
        <v>134175.28999999998</v>
      </c>
      <c r="AU20" s="177">
        <v>557730.65391405334</v>
      </c>
      <c r="AV20" s="347">
        <v>129463.70101701637</v>
      </c>
      <c r="AW20" s="347">
        <v>146487.18095238096</v>
      </c>
      <c r="AX20" s="347">
        <v>162518.70428571431</v>
      </c>
      <c r="AY20" s="347">
        <v>133358.62</v>
      </c>
    </row>
    <row r="21" spans="2:51" ht="14.1" customHeight="1" x14ac:dyDescent="0.15">
      <c r="B21" s="161" t="s">
        <v>22</v>
      </c>
      <c r="C21" s="175">
        <v>2415709</v>
      </c>
      <c r="D21" s="171">
        <v>3077253</v>
      </c>
      <c r="E21" s="159">
        <v>3021535.9000000004</v>
      </c>
      <c r="F21" s="282">
        <v>3252040</v>
      </c>
      <c r="G21" s="120">
        <v>3311120.05</v>
      </c>
      <c r="H21" s="173">
        <v>861903</v>
      </c>
      <c r="I21" s="173">
        <v>938460.03</v>
      </c>
      <c r="J21" s="173">
        <v>1029044.9</v>
      </c>
      <c r="K21" s="173">
        <v>1022723.01</v>
      </c>
      <c r="L21" s="177">
        <f t="shared" si="2"/>
        <v>3852130.9400000004</v>
      </c>
      <c r="M21" s="173">
        <v>901495.40999999992</v>
      </c>
      <c r="N21" s="244">
        <v>1018760.93</v>
      </c>
      <c r="O21" s="244">
        <v>1015652</v>
      </c>
      <c r="P21" s="244">
        <v>1002645.31</v>
      </c>
      <c r="Q21" s="256">
        <f t="shared" si="3"/>
        <v>3938553.65</v>
      </c>
      <c r="R21" s="244">
        <v>912357.91999999993</v>
      </c>
      <c r="S21" s="231">
        <v>973212.81</v>
      </c>
      <c r="T21" s="231">
        <v>966859.66</v>
      </c>
      <c r="U21" s="231">
        <v>927513.16333333345</v>
      </c>
      <c r="V21" s="177">
        <f t="shared" si="4"/>
        <v>3779943.5533333337</v>
      </c>
      <c r="W21" s="231">
        <v>787139.47</v>
      </c>
      <c r="X21" s="231">
        <v>710077.82000000007</v>
      </c>
      <c r="Y21" s="231">
        <v>896532.98</v>
      </c>
      <c r="Z21" s="244">
        <v>1001397.03</v>
      </c>
      <c r="AA21" s="256">
        <f t="shared" si="5"/>
        <v>3395147.3</v>
      </c>
      <c r="AB21" s="244">
        <v>1134948.8</v>
      </c>
      <c r="AC21" s="244">
        <v>1226358.1800000002</v>
      </c>
      <c r="AD21" s="244">
        <v>1271690.8999999999</v>
      </c>
      <c r="AE21" s="231">
        <v>1432107.9100000001</v>
      </c>
      <c r="AF21" s="177">
        <f t="shared" si="0"/>
        <v>5065105.790000001</v>
      </c>
      <c r="AG21" s="347">
        <f>'[25]Remittance Activities'!$G$37</f>
        <v>1054496.0900000001</v>
      </c>
      <c r="AH21" s="347">
        <v>1304980.3899999999</v>
      </c>
      <c r="AI21" s="231">
        <v>1488487.8256097559</v>
      </c>
      <c r="AJ21" s="231">
        <v>1459870.9339024387</v>
      </c>
      <c r="AK21" s="177">
        <f t="shared" si="1"/>
        <v>5307835.2395121949</v>
      </c>
      <c r="AL21" s="347">
        <v>1307278.7039024387</v>
      </c>
      <c r="AM21" s="347">
        <v>1349697.2492682929</v>
      </c>
      <c r="AN21" s="347">
        <v>1430796.5234146346</v>
      </c>
      <c r="AO21" s="231">
        <v>1321387.2173170731</v>
      </c>
      <c r="AP21" s="177">
        <v>5409159.6939024394</v>
      </c>
      <c r="AQ21" s="347">
        <v>1269721.3924041812</v>
      </c>
      <c r="AR21" s="347">
        <v>1313749.7375377468</v>
      </c>
      <c r="AS21" s="347">
        <v>1357235.9887688735</v>
      </c>
      <c r="AT21" s="347">
        <v>1297855.408095238</v>
      </c>
      <c r="AU21" s="177">
        <v>5238562.5268060397</v>
      </c>
      <c r="AV21" s="347">
        <v>1008095.054851254</v>
      </c>
      <c r="AW21" s="347">
        <v>1249714.0714285714</v>
      </c>
      <c r="AX21" s="347">
        <v>1267764.9323809524</v>
      </c>
      <c r="AY21" s="347">
        <v>1281585.8700000001</v>
      </c>
    </row>
    <row r="22" spans="2:51" ht="14.1" customHeight="1" x14ac:dyDescent="0.15">
      <c r="B22" s="160" t="s">
        <v>23</v>
      </c>
      <c r="C22" s="180" t="s">
        <v>24</v>
      </c>
      <c r="D22" s="171">
        <v>687246</v>
      </c>
      <c r="E22" s="159">
        <v>689183.28</v>
      </c>
      <c r="F22" s="282">
        <v>517747</v>
      </c>
      <c r="G22" s="120">
        <v>459812.17</v>
      </c>
      <c r="H22" s="173">
        <v>122252</v>
      </c>
      <c r="I22" s="173">
        <v>152390.51</v>
      </c>
      <c r="J22" s="173">
        <v>124816.5</v>
      </c>
      <c r="K22" s="173">
        <v>114608.85</v>
      </c>
      <c r="L22" s="177">
        <f t="shared" si="2"/>
        <v>514067.86</v>
      </c>
      <c r="M22" s="173">
        <v>99524.160000000003</v>
      </c>
      <c r="N22" s="244">
        <v>113091.54</v>
      </c>
      <c r="O22" s="244">
        <v>150817</v>
      </c>
      <c r="P22" s="244">
        <v>124095.75</v>
      </c>
      <c r="Q22" s="256">
        <f t="shared" si="3"/>
        <v>487528.45</v>
      </c>
      <c r="R22" s="244">
        <v>118840.62</v>
      </c>
      <c r="S22" s="231">
        <v>137877.18000000002</v>
      </c>
      <c r="T22" s="231">
        <v>136705.95000000001</v>
      </c>
      <c r="U22" s="231">
        <v>113743.75809523811</v>
      </c>
      <c r="V22" s="177">
        <f t="shared" si="4"/>
        <v>507167.50809523812</v>
      </c>
      <c r="W22" s="231">
        <v>108641.37999999999</v>
      </c>
      <c r="X22" s="231">
        <v>78968.31</v>
      </c>
      <c r="Y22" s="231">
        <v>95154.549999999988</v>
      </c>
      <c r="Z22" s="244">
        <v>119887.47</v>
      </c>
      <c r="AA22" s="256">
        <f t="shared" si="5"/>
        <v>402651.70999999996</v>
      </c>
      <c r="AB22" s="244">
        <v>162161.17000000001</v>
      </c>
      <c r="AC22" s="244">
        <v>124120.28</v>
      </c>
      <c r="AD22" s="244">
        <v>155838.28</v>
      </c>
      <c r="AE22" s="231">
        <v>154687.94</v>
      </c>
      <c r="AF22" s="177">
        <f t="shared" si="0"/>
        <v>596807.66999999993</v>
      </c>
      <c r="AG22" s="347">
        <f>'[25]Remittance Activities'!$H$37</f>
        <v>162591.47999999998</v>
      </c>
      <c r="AH22" s="347">
        <v>139630.44999999998</v>
      </c>
      <c r="AI22" s="231">
        <v>126451.40853658538</v>
      </c>
      <c r="AJ22" s="231">
        <v>145289.35390243903</v>
      </c>
      <c r="AK22" s="177">
        <f t="shared" si="1"/>
        <v>573962.69243902434</v>
      </c>
      <c r="AL22" s="347">
        <v>130784.91853658538</v>
      </c>
      <c r="AM22" s="347">
        <v>145033.77707317073</v>
      </c>
      <c r="AN22" s="347">
        <v>160396.64609756097</v>
      </c>
      <c r="AO22" s="231">
        <v>148853.9287804878</v>
      </c>
      <c r="AP22" s="177">
        <v>585069.2704878049</v>
      </c>
      <c r="AQ22" s="347">
        <v>142590.04361207897</v>
      </c>
      <c r="AR22" s="347">
        <v>147640.86765389083</v>
      </c>
      <c r="AS22" s="347">
        <v>164160.35929152148</v>
      </c>
      <c r="AT22" s="347">
        <v>131975.66333333333</v>
      </c>
      <c r="AU22" s="177">
        <v>586366.93389082467</v>
      </c>
      <c r="AV22" s="347">
        <v>90175.794322799135</v>
      </c>
      <c r="AW22" s="347">
        <v>131142.04047619048</v>
      </c>
      <c r="AX22" s="347">
        <v>121688.42571428571</v>
      </c>
      <c r="AY22" s="347">
        <v>120948.22</v>
      </c>
    </row>
    <row r="23" spans="2:51" ht="14.1" customHeight="1" x14ac:dyDescent="0.15">
      <c r="B23" s="160" t="s">
        <v>25</v>
      </c>
      <c r="C23" s="180" t="s">
        <v>24</v>
      </c>
      <c r="D23" s="171">
        <v>19887</v>
      </c>
      <c r="E23" s="159">
        <v>26075.329999999998</v>
      </c>
      <c r="F23" s="282">
        <v>17578</v>
      </c>
      <c r="G23" s="120">
        <v>9562.68</v>
      </c>
      <c r="H23" s="173">
        <v>446</v>
      </c>
      <c r="I23" s="173">
        <v>6608.6</v>
      </c>
      <c r="J23" s="173">
        <v>2627.77</v>
      </c>
      <c r="K23" s="173">
        <v>7582.92</v>
      </c>
      <c r="L23" s="177">
        <f t="shared" si="2"/>
        <v>17265.29</v>
      </c>
      <c r="M23" s="173">
        <v>5029.08</v>
      </c>
      <c r="N23" s="244">
        <v>1842.65</v>
      </c>
      <c r="O23" s="244">
        <v>5668</v>
      </c>
      <c r="P23" s="244">
        <v>3163.31</v>
      </c>
      <c r="Q23" s="256">
        <f t="shared" si="3"/>
        <v>15703.039999999999</v>
      </c>
      <c r="R23" s="244">
        <v>2663.27</v>
      </c>
      <c r="S23" s="231">
        <v>3518.93</v>
      </c>
      <c r="T23" s="231">
        <v>3030</v>
      </c>
      <c r="U23" s="231">
        <v>4715.76</v>
      </c>
      <c r="V23" s="177">
        <f t="shared" si="4"/>
        <v>13927.960000000001</v>
      </c>
      <c r="W23" s="231">
        <v>0</v>
      </c>
      <c r="X23" s="231">
        <v>4119.1099999999997</v>
      </c>
      <c r="Y23" s="231">
        <v>585.24</v>
      </c>
      <c r="Z23" s="244">
        <v>100</v>
      </c>
      <c r="AA23" s="256">
        <f t="shared" si="5"/>
        <v>4804.3499999999995</v>
      </c>
      <c r="AB23" s="244">
        <v>7592.4900000000007</v>
      </c>
      <c r="AC23" s="244">
        <v>3261.49</v>
      </c>
      <c r="AD23" s="244">
        <v>1523.73</v>
      </c>
      <c r="AE23" s="231">
        <v>498.96</v>
      </c>
      <c r="AF23" s="177">
        <f t="shared" si="0"/>
        <v>12876.669999999998</v>
      </c>
      <c r="AG23" s="347">
        <f>'[25]Remittance Activities'!$I$37</f>
        <v>3574.44</v>
      </c>
      <c r="AH23" s="347">
        <v>1927.5300000000002</v>
      </c>
      <c r="AI23" s="231">
        <v>4994.0200000000004</v>
      </c>
      <c r="AJ23" s="231">
        <v>1918.56</v>
      </c>
      <c r="AK23" s="177">
        <f t="shared" si="1"/>
        <v>12414.550000000001</v>
      </c>
      <c r="AL23" s="347">
        <v>2663</v>
      </c>
      <c r="AM23" s="347">
        <v>905</v>
      </c>
      <c r="AN23" s="347">
        <v>4367.8500000000004</v>
      </c>
      <c r="AO23" s="231">
        <v>3195.21</v>
      </c>
      <c r="AP23" s="177">
        <v>11131.060000000001</v>
      </c>
      <c r="AQ23" s="347">
        <v>5249.29</v>
      </c>
      <c r="AR23" s="347">
        <v>1397.48</v>
      </c>
      <c r="AS23" s="347">
        <v>128.69999999999999</v>
      </c>
      <c r="AT23" s="347">
        <v>1508.4980952380952</v>
      </c>
      <c r="AU23" s="177">
        <v>8283.968095238095</v>
      </c>
      <c r="AV23" s="347">
        <v>5019.3544202937583</v>
      </c>
      <c r="AW23" s="347">
        <v>3067.26</v>
      </c>
      <c r="AX23" s="347">
        <v>3097.58</v>
      </c>
      <c r="AY23" s="347">
        <v>6440.45</v>
      </c>
    </row>
    <row r="24" spans="2:51" ht="14.1" customHeight="1" x14ac:dyDescent="0.15">
      <c r="B24" s="160" t="s">
        <v>26</v>
      </c>
      <c r="C24" s="180" t="s">
        <v>24</v>
      </c>
      <c r="D24" s="171">
        <v>52558</v>
      </c>
      <c r="E24" s="159">
        <v>27565.370000000003</v>
      </c>
      <c r="F24" s="282">
        <v>18038</v>
      </c>
      <c r="G24" s="120">
        <v>17155.54</v>
      </c>
      <c r="H24" s="173">
        <v>7000</v>
      </c>
      <c r="I24" s="173">
        <v>3384.29</v>
      </c>
      <c r="J24" s="173">
        <v>11870.38</v>
      </c>
      <c r="K24" s="173">
        <v>15761.25</v>
      </c>
      <c r="L24" s="177">
        <f t="shared" si="2"/>
        <v>38015.919999999998</v>
      </c>
      <c r="M24" s="173">
        <v>3348.97</v>
      </c>
      <c r="N24" s="244">
        <v>2867.72</v>
      </c>
      <c r="O24" s="244">
        <v>2141</v>
      </c>
      <c r="P24" s="244">
        <v>4795.6499999999996</v>
      </c>
      <c r="Q24" s="256">
        <f t="shared" si="3"/>
        <v>13153.339999999998</v>
      </c>
      <c r="R24" s="244">
        <v>6826.3700000000008</v>
      </c>
      <c r="S24" s="231">
        <v>7265.73</v>
      </c>
      <c r="T24" s="231">
        <v>6264.64</v>
      </c>
      <c r="U24" s="231">
        <v>5265.3099999999995</v>
      </c>
      <c r="V24" s="177">
        <f t="shared" si="4"/>
        <v>25622.050000000003</v>
      </c>
      <c r="W24" s="231">
        <v>8212.2999999999993</v>
      </c>
      <c r="X24" s="231">
        <v>0</v>
      </c>
      <c r="Y24" s="231">
        <v>3384.57</v>
      </c>
      <c r="Z24" s="244">
        <v>1063.82</v>
      </c>
      <c r="AA24" s="256">
        <f t="shared" si="5"/>
        <v>12660.689999999999</v>
      </c>
      <c r="AB24" s="244">
        <v>13155.77</v>
      </c>
      <c r="AC24" s="244">
        <v>4878.59</v>
      </c>
      <c r="AD24" s="244">
        <v>3855.2200000000003</v>
      </c>
      <c r="AE24" s="231">
        <v>7144.1900000000005</v>
      </c>
      <c r="AF24" s="177">
        <f t="shared" si="0"/>
        <v>29033.770000000004</v>
      </c>
      <c r="AG24" s="347">
        <f>'[25]Remittance Activities'!$J$37</f>
        <v>10638.130000000001</v>
      </c>
      <c r="AH24" s="347">
        <v>1960.56</v>
      </c>
      <c r="AI24" s="231">
        <v>15420.02</v>
      </c>
      <c r="AJ24" s="231">
        <v>13370.612195121948</v>
      </c>
      <c r="AK24" s="177">
        <f t="shared" si="1"/>
        <v>41389.322195121946</v>
      </c>
      <c r="AL24" s="347">
        <v>4432.6419512195098</v>
      </c>
      <c r="AM24" s="347">
        <v>1857.94</v>
      </c>
      <c r="AN24" s="347">
        <v>10026.780000000001</v>
      </c>
      <c r="AO24" s="231">
        <v>4559.84</v>
      </c>
      <c r="AP24" s="177">
        <v>20877.201951219511</v>
      </c>
      <c r="AQ24" s="347">
        <v>2374.2976190476193</v>
      </c>
      <c r="AR24" s="347">
        <v>2998.75</v>
      </c>
      <c r="AS24" s="347">
        <v>4943.0499999999993</v>
      </c>
      <c r="AT24" s="347">
        <v>7976.3399999999992</v>
      </c>
      <c r="AU24" s="177">
        <v>18292.437619047618</v>
      </c>
      <c r="AV24" s="347">
        <v>10174.926926181726</v>
      </c>
      <c r="AW24" s="347">
        <v>4604.18</v>
      </c>
      <c r="AX24" s="347">
        <v>11365.848571428571</v>
      </c>
      <c r="AY24" s="347">
        <v>4957.95</v>
      </c>
    </row>
    <row r="25" spans="2:51" ht="14.1" customHeight="1" x14ac:dyDescent="0.15">
      <c r="B25" s="161" t="s">
        <v>27</v>
      </c>
      <c r="C25" s="180" t="s">
        <v>24</v>
      </c>
      <c r="D25" s="176">
        <v>12376</v>
      </c>
      <c r="E25" s="162">
        <v>17126.41</v>
      </c>
      <c r="F25" s="283">
        <v>9892</v>
      </c>
      <c r="G25" s="124">
        <v>13079.929999999998</v>
      </c>
      <c r="H25" s="173">
        <v>5587</v>
      </c>
      <c r="I25" s="173">
        <v>4816.05</v>
      </c>
      <c r="J25" s="173">
        <v>3751.05</v>
      </c>
      <c r="K25" s="173">
        <v>6391.08</v>
      </c>
      <c r="L25" s="177">
        <f t="shared" si="2"/>
        <v>20545.18</v>
      </c>
      <c r="M25" s="173">
        <v>10764.11</v>
      </c>
      <c r="N25" s="244">
        <v>6789.64</v>
      </c>
      <c r="O25" s="244">
        <v>9798</v>
      </c>
      <c r="P25" s="244">
        <v>5929.95</v>
      </c>
      <c r="Q25" s="256">
        <f t="shared" si="3"/>
        <v>33281.699999999997</v>
      </c>
      <c r="R25" s="244">
        <v>9668.4699999999993</v>
      </c>
      <c r="S25" s="231">
        <v>11676.470000000001</v>
      </c>
      <c r="T25" s="231">
        <v>15046.33</v>
      </c>
      <c r="U25" s="231">
        <v>4463.3261904761912</v>
      </c>
      <c r="V25" s="177">
        <f t="shared" si="4"/>
        <v>40854.596190476193</v>
      </c>
      <c r="W25" s="231">
        <v>9068.59</v>
      </c>
      <c r="X25" s="231">
        <v>4783.5499999999993</v>
      </c>
      <c r="Y25" s="231">
        <v>4595.1299999999992</v>
      </c>
      <c r="Z25" s="244">
        <v>2714.4</v>
      </c>
      <c r="AA25" s="256">
        <f t="shared" si="5"/>
        <v>21161.67</v>
      </c>
      <c r="AB25" s="244">
        <v>578.5</v>
      </c>
      <c r="AC25" s="244">
        <v>242.35999999999999</v>
      </c>
      <c r="AD25" s="244">
        <v>1495.62</v>
      </c>
      <c r="AE25" s="231">
        <v>2009.55</v>
      </c>
      <c r="AF25" s="177">
        <f t="shared" si="0"/>
        <v>4326.03</v>
      </c>
      <c r="AG25" s="347">
        <f>'[25]Remittance Activities'!$K$37</f>
        <v>8131.8200000000006</v>
      </c>
      <c r="AH25" s="347">
        <v>1249.5999999999999</v>
      </c>
      <c r="AI25" s="231">
        <v>291</v>
      </c>
      <c r="AJ25" s="231">
        <v>1839.279268292682</v>
      </c>
      <c r="AK25" s="177">
        <f t="shared" si="1"/>
        <v>11511.699268292683</v>
      </c>
      <c r="AL25" s="347">
        <v>2629.7390243902441</v>
      </c>
      <c r="AM25" s="347">
        <v>2109.078780487805</v>
      </c>
      <c r="AN25" s="347">
        <v>4738</v>
      </c>
      <c r="AO25" s="231">
        <v>3516.7</v>
      </c>
      <c r="AP25" s="177">
        <v>12993.517804878051</v>
      </c>
      <c r="AQ25" s="347">
        <v>3169.86</v>
      </c>
      <c r="AR25" s="347">
        <v>1984.1</v>
      </c>
      <c r="AS25" s="347">
        <v>252.2</v>
      </c>
      <c r="AT25" s="347">
        <v>480.15</v>
      </c>
      <c r="AU25" s="177">
        <v>5886.3099999999995</v>
      </c>
      <c r="AV25" s="347">
        <v>562.21218148726155</v>
      </c>
      <c r="AW25" s="347">
        <v>2017.6</v>
      </c>
      <c r="AX25" s="347">
        <v>5695.3600000000006</v>
      </c>
      <c r="AY25" s="347">
        <v>873</v>
      </c>
    </row>
    <row r="26" spans="2:51" ht="14.1" customHeight="1" x14ac:dyDescent="0.15">
      <c r="B26" s="163" t="s">
        <v>28</v>
      </c>
      <c r="C26" s="180" t="s">
        <v>24</v>
      </c>
      <c r="D26" s="181" t="s">
        <v>24</v>
      </c>
      <c r="E26" s="181" t="s">
        <v>24</v>
      </c>
      <c r="F26" s="181" t="s">
        <v>24</v>
      </c>
      <c r="G26" s="182" t="s">
        <v>24</v>
      </c>
      <c r="H26" s="173">
        <v>895</v>
      </c>
      <c r="I26" s="173">
        <v>1139.28</v>
      </c>
      <c r="J26" s="173">
        <v>4294.9399999999996</v>
      </c>
      <c r="K26" s="173">
        <v>918.05</v>
      </c>
      <c r="L26" s="177">
        <f t="shared" si="2"/>
        <v>7247.2699999999995</v>
      </c>
      <c r="M26" s="173">
        <v>2019.9099999999999</v>
      </c>
      <c r="N26" s="244">
        <v>1571.27</v>
      </c>
      <c r="O26" s="244">
        <v>2903</v>
      </c>
      <c r="P26" s="244">
        <v>1276.3</v>
      </c>
      <c r="Q26" s="256">
        <f t="shared" si="3"/>
        <v>7770.4800000000005</v>
      </c>
      <c r="R26" s="244">
        <v>3539.51</v>
      </c>
      <c r="S26" s="231">
        <v>1783.5099999999998</v>
      </c>
      <c r="T26" s="231">
        <v>1649.99</v>
      </c>
      <c r="U26" s="231">
        <v>4280.45</v>
      </c>
      <c r="V26" s="177">
        <f t="shared" si="4"/>
        <v>11253.46</v>
      </c>
      <c r="W26" s="231">
        <v>4188.87</v>
      </c>
      <c r="X26" s="231">
        <v>659.22</v>
      </c>
      <c r="Y26" s="231">
        <v>1257.8599999999999</v>
      </c>
      <c r="Z26" s="244">
        <v>2034.9399999999998</v>
      </c>
      <c r="AA26" s="256">
        <f t="shared" si="5"/>
        <v>8140.8899999999994</v>
      </c>
      <c r="AB26" s="244">
        <v>918.07999999999993</v>
      </c>
      <c r="AC26" s="244">
        <v>2631.37</v>
      </c>
      <c r="AD26" s="244">
        <v>672.91</v>
      </c>
      <c r="AE26" s="231">
        <v>313.32</v>
      </c>
      <c r="AF26" s="177">
        <f t="shared" si="0"/>
        <v>4535.6799999999994</v>
      </c>
      <c r="AG26" s="347">
        <f>'[25]Remittance Activities'!$L$37</f>
        <v>1250.6399999999999</v>
      </c>
      <c r="AH26" s="347">
        <v>1075.27</v>
      </c>
      <c r="AI26" s="231">
        <v>870.03</v>
      </c>
      <c r="AJ26" s="231">
        <v>2435.6331707317072</v>
      </c>
      <c r="AK26" s="177">
        <f t="shared" si="1"/>
        <v>5631.5731707317063</v>
      </c>
      <c r="AL26" s="347">
        <v>2550.921219512195</v>
      </c>
      <c r="AM26" s="347">
        <v>1497.0700000000002</v>
      </c>
      <c r="AN26" s="347">
        <v>1538.08</v>
      </c>
      <c r="AO26" s="231">
        <v>725.01</v>
      </c>
      <c r="AP26" s="177">
        <v>6311.0812195121953</v>
      </c>
      <c r="AQ26" s="347">
        <v>3032.2999999999997</v>
      </c>
      <c r="AR26" s="347">
        <v>1714.44</v>
      </c>
      <c r="AS26" s="347">
        <v>1628.65</v>
      </c>
      <c r="AT26" s="347">
        <v>2244.73</v>
      </c>
      <c r="AU26" s="177">
        <v>8620.119999999999</v>
      </c>
      <c r="AV26" s="347">
        <v>1392.9388496534684</v>
      </c>
      <c r="AW26" s="347">
        <v>961.3</v>
      </c>
      <c r="AX26" s="347">
        <v>2485.69</v>
      </c>
      <c r="AY26" s="347">
        <v>2200.6</v>
      </c>
    </row>
    <row r="27" spans="2:51" ht="14.1" customHeight="1" x14ac:dyDescent="0.15">
      <c r="B27" s="163" t="s">
        <v>29</v>
      </c>
      <c r="C27" s="180" t="s">
        <v>24</v>
      </c>
      <c r="D27" s="181" t="s">
        <v>24</v>
      </c>
      <c r="E27" s="181" t="s">
        <v>24</v>
      </c>
      <c r="F27" s="181" t="s">
        <v>24</v>
      </c>
      <c r="G27" s="182" t="s">
        <v>24</v>
      </c>
      <c r="H27" s="173">
        <v>611</v>
      </c>
      <c r="I27" s="173">
        <v>5505.72</v>
      </c>
      <c r="J27" s="173">
        <v>0</v>
      </c>
      <c r="K27" s="173">
        <v>317.45</v>
      </c>
      <c r="L27" s="177">
        <f t="shared" si="2"/>
        <v>6434.17</v>
      </c>
      <c r="M27" s="173">
        <v>197.8</v>
      </c>
      <c r="N27" s="244">
        <v>378.79</v>
      </c>
      <c r="O27" s="244">
        <v>757</v>
      </c>
      <c r="P27" s="244">
        <v>1186.8</v>
      </c>
      <c r="Q27" s="256">
        <f t="shared" si="3"/>
        <v>2520.3900000000003</v>
      </c>
      <c r="R27" s="244">
        <v>0</v>
      </c>
      <c r="S27" s="231">
        <v>692.3</v>
      </c>
      <c r="T27" s="231">
        <v>1341.08</v>
      </c>
      <c r="U27" s="231">
        <v>2541.7399999999998</v>
      </c>
      <c r="V27" s="177">
        <f t="shared" si="4"/>
        <v>4575.12</v>
      </c>
      <c r="W27" s="231">
        <v>100</v>
      </c>
      <c r="X27" s="231">
        <v>0</v>
      </c>
      <c r="Y27" s="231">
        <v>486</v>
      </c>
      <c r="Z27" s="244">
        <v>0</v>
      </c>
      <c r="AA27" s="256">
        <f t="shared" si="5"/>
        <v>586</v>
      </c>
      <c r="AB27" s="244">
        <v>0</v>
      </c>
      <c r="AC27" s="244">
        <v>476.19</v>
      </c>
      <c r="AD27" s="244">
        <v>0</v>
      </c>
      <c r="AE27" s="231">
        <v>0</v>
      </c>
      <c r="AF27" s="177">
        <f t="shared" si="0"/>
        <v>476.19</v>
      </c>
      <c r="AG27" s="347">
        <f>'[25]Remittance Activities'!$E$43</f>
        <v>0</v>
      </c>
      <c r="AH27" s="347">
        <v>1305.6399999999999</v>
      </c>
      <c r="AI27" s="231">
        <v>0</v>
      </c>
      <c r="AJ27" s="231">
        <v>0</v>
      </c>
      <c r="AK27" s="177">
        <f t="shared" si="1"/>
        <v>1305.6399999999999</v>
      </c>
      <c r="AL27" s="347">
        <v>0</v>
      </c>
      <c r="AM27" s="347">
        <v>0</v>
      </c>
      <c r="AN27" s="347">
        <v>0</v>
      </c>
      <c r="AO27" s="231">
        <v>1977.01</v>
      </c>
      <c r="AP27" s="177">
        <v>1977.01</v>
      </c>
      <c r="AQ27" s="347">
        <v>2521.9499999999998</v>
      </c>
      <c r="AR27" s="347">
        <v>0</v>
      </c>
      <c r="AS27" s="347">
        <v>0</v>
      </c>
      <c r="AT27" s="347">
        <v>0</v>
      </c>
      <c r="AU27" s="177">
        <v>2521.9499999999998</v>
      </c>
      <c r="AV27" s="347">
        <v>0</v>
      </c>
      <c r="AW27" s="347">
        <v>0</v>
      </c>
      <c r="AX27" s="347">
        <v>0</v>
      </c>
      <c r="AY27" s="347">
        <v>0</v>
      </c>
    </row>
    <row r="28" spans="2:51" ht="14.1" customHeight="1" x14ac:dyDescent="0.15">
      <c r="B28" s="163" t="s">
        <v>30</v>
      </c>
      <c r="C28" s="180" t="s">
        <v>24</v>
      </c>
      <c r="D28" s="181" t="s">
        <v>24</v>
      </c>
      <c r="E28" s="181" t="s">
        <v>24</v>
      </c>
      <c r="F28" s="181" t="s">
        <v>24</v>
      </c>
      <c r="G28" s="182" t="s">
        <v>24</v>
      </c>
      <c r="H28" s="173">
        <v>0</v>
      </c>
      <c r="I28" s="179">
        <v>0</v>
      </c>
      <c r="J28" s="179">
        <v>0</v>
      </c>
      <c r="K28" s="179">
        <v>0</v>
      </c>
      <c r="L28" s="177">
        <f t="shared" si="2"/>
        <v>0</v>
      </c>
      <c r="M28" s="173">
        <v>0</v>
      </c>
      <c r="N28" s="244">
        <v>0</v>
      </c>
      <c r="O28" s="244">
        <v>0</v>
      </c>
      <c r="P28" s="244">
        <v>0</v>
      </c>
      <c r="Q28" s="256">
        <f t="shared" si="3"/>
        <v>0</v>
      </c>
      <c r="R28" s="244">
        <v>0</v>
      </c>
      <c r="S28" s="231">
        <v>0</v>
      </c>
      <c r="T28" s="231">
        <v>0</v>
      </c>
      <c r="U28" s="231">
        <v>0</v>
      </c>
      <c r="V28" s="177">
        <f t="shared" si="4"/>
        <v>0</v>
      </c>
      <c r="W28" s="231">
        <v>0</v>
      </c>
      <c r="X28" s="231">
        <v>0</v>
      </c>
      <c r="Y28" s="231">
        <v>0</v>
      </c>
      <c r="Z28" s="244">
        <v>0</v>
      </c>
      <c r="AA28" s="256">
        <f t="shared" si="5"/>
        <v>0</v>
      </c>
      <c r="AB28" s="244">
        <v>0</v>
      </c>
      <c r="AC28" s="244">
        <v>0</v>
      </c>
      <c r="AD28" s="244">
        <v>0</v>
      </c>
      <c r="AE28" s="231">
        <v>0</v>
      </c>
      <c r="AF28" s="177">
        <f t="shared" si="0"/>
        <v>0</v>
      </c>
      <c r="AG28" s="347">
        <f>'[25]Remittance Activities'!$F$43</f>
        <v>0</v>
      </c>
      <c r="AH28" s="347">
        <v>0</v>
      </c>
      <c r="AI28" s="231">
        <v>0</v>
      </c>
      <c r="AJ28" s="231">
        <v>0</v>
      </c>
      <c r="AK28" s="177">
        <f t="shared" si="1"/>
        <v>0</v>
      </c>
      <c r="AL28" s="347">
        <v>0</v>
      </c>
      <c r="AM28" s="347">
        <v>0</v>
      </c>
      <c r="AN28" s="347">
        <v>0</v>
      </c>
      <c r="AO28" s="231">
        <v>0</v>
      </c>
      <c r="AP28" s="177">
        <v>0</v>
      </c>
      <c r="AQ28" s="347">
        <v>0</v>
      </c>
      <c r="AR28" s="347">
        <v>0</v>
      </c>
      <c r="AS28" s="347">
        <v>0</v>
      </c>
      <c r="AT28" s="347">
        <v>0</v>
      </c>
      <c r="AU28" s="177">
        <v>0</v>
      </c>
      <c r="AV28" s="347">
        <v>0</v>
      </c>
      <c r="AW28" s="347">
        <v>0</v>
      </c>
      <c r="AX28" s="347">
        <v>0</v>
      </c>
      <c r="AY28" s="347">
        <v>0</v>
      </c>
    </row>
    <row r="29" spans="2:51" ht="14.1" customHeight="1" x14ac:dyDescent="0.15">
      <c r="B29" s="163" t="s">
        <v>31</v>
      </c>
      <c r="C29" s="180" t="s">
        <v>24</v>
      </c>
      <c r="D29" s="181" t="s">
        <v>24</v>
      </c>
      <c r="E29" s="181" t="s">
        <v>24</v>
      </c>
      <c r="F29" s="181" t="s">
        <v>24</v>
      </c>
      <c r="G29" s="182" t="s">
        <v>24</v>
      </c>
      <c r="H29" s="173">
        <v>0</v>
      </c>
      <c r="I29" s="179">
        <v>3399.59</v>
      </c>
      <c r="J29" s="179">
        <v>101.21</v>
      </c>
      <c r="K29" s="179">
        <v>4022.19</v>
      </c>
      <c r="L29" s="177">
        <f t="shared" si="2"/>
        <v>7522.99</v>
      </c>
      <c r="M29" s="173">
        <v>3636.44</v>
      </c>
      <c r="N29" s="244">
        <v>150</v>
      </c>
      <c r="O29" s="244">
        <v>1115</v>
      </c>
      <c r="P29" s="244">
        <v>1165.19</v>
      </c>
      <c r="Q29" s="256">
        <f t="shared" si="3"/>
        <v>6066.630000000001</v>
      </c>
      <c r="R29" s="244">
        <v>533.76</v>
      </c>
      <c r="S29" s="231">
        <v>203.29</v>
      </c>
      <c r="T29" s="231">
        <v>8898.77</v>
      </c>
      <c r="U29" s="231">
        <v>274.89</v>
      </c>
      <c r="V29" s="177">
        <f t="shared" si="4"/>
        <v>9910.7099999999991</v>
      </c>
      <c r="W29" s="231">
        <v>239.7</v>
      </c>
      <c r="X29" s="231">
        <v>0</v>
      </c>
      <c r="Y29" s="231">
        <v>3285.59</v>
      </c>
      <c r="Z29" s="244">
        <v>3110.25</v>
      </c>
      <c r="AA29" s="256">
        <f t="shared" si="5"/>
        <v>6635.54</v>
      </c>
      <c r="AB29" s="244">
        <v>0</v>
      </c>
      <c r="AC29" s="244">
        <v>0</v>
      </c>
      <c r="AD29" s="244">
        <v>2566.7799999999997</v>
      </c>
      <c r="AE29" s="231">
        <v>4348.4799999999996</v>
      </c>
      <c r="AF29" s="177">
        <f t="shared" si="0"/>
        <v>6915.2599999999993</v>
      </c>
      <c r="AG29" s="347">
        <f>'[25]Remittance Activities'!$G$43</f>
        <v>684.63</v>
      </c>
      <c r="AH29" s="347">
        <v>0</v>
      </c>
      <c r="AI29" s="231">
        <v>2107.33</v>
      </c>
      <c r="AJ29" s="231">
        <v>7704.74</v>
      </c>
      <c r="AK29" s="177">
        <f t="shared" si="1"/>
        <v>10496.7</v>
      </c>
      <c r="AL29" s="347">
        <v>1690.36</v>
      </c>
      <c r="AM29" s="347">
        <v>2594.66</v>
      </c>
      <c r="AN29" s="347">
        <v>1300.92</v>
      </c>
      <c r="AO29" s="231">
        <v>846.09</v>
      </c>
      <c r="AP29" s="177">
        <v>6432.03</v>
      </c>
      <c r="AQ29" s="347">
        <v>179.38</v>
      </c>
      <c r="AR29" s="347">
        <v>3363.58</v>
      </c>
      <c r="AS29" s="347">
        <v>2397.8200000000002</v>
      </c>
      <c r="AT29" s="347">
        <v>3633.9</v>
      </c>
      <c r="AU29" s="177">
        <v>9574.68</v>
      </c>
      <c r="AV29" s="347">
        <v>1511.3200878680207</v>
      </c>
      <c r="AW29" s="347">
        <v>1011.9</v>
      </c>
      <c r="AX29" s="347">
        <v>0</v>
      </c>
      <c r="AY29" s="347">
        <v>706.88</v>
      </c>
    </row>
    <row r="30" spans="2:51" ht="14.1" customHeight="1" x14ac:dyDescent="0.15">
      <c r="B30" s="163" t="s">
        <v>32</v>
      </c>
      <c r="C30" s="180" t="s">
        <v>24</v>
      </c>
      <c r="D30" s="181" t="s">
        <v>24</v>
      </c>
      <c r="E30" s="181" t="s">
        <v>24</v>
      </c>
      <c r="F30" s="181" t="s">
        <v>24</v>
      </c>
      <c r="G30" s="182" t="s">
        <v>24</v>
      </c>
      <c r="H30" s="173">
        <v>5601</v>
      </c>
      <c r="I30" s="173">
        <v>404.91</v>
      </c>
      <c r="J30" s="173">
        <v>0</v>
      </c>
      <c r="K30" s="173">
        <v>2411</v>
      </c>
      <c r="L30" s="177">
        <f t="shared" si="2"/>
        <v>8416.91</v>
      </c>
      <c r="M30" s="173">
        <v>3398.85</v>
      </c>
      <c r="N30" s="244">
        <v>0</v>
      </c>
      <c r="O30" s="244">
        <v>2521</v>
      </c>
      <c r="P30" s="244">
        <v>0</v>
      </c>
      <c r="Q30" s="256">
        <f t="shared" si="3"/>
        <v>5919.85</v>
      </c>
      <c r="R30" s="244">
        <v>2279.77</v>
      </c>
      <c r="S30" s="231">
        <v>0</v>
      </c>
      <c r="T30" s="231">
        <v>0</v>
      </c>
      <c r="U30" s="231">
        <v>552.94000000000005</v>
      </c>
      <c r="V30" s="177">
        <f t="shared" si="4"/>
        <v>2832.71</v>
      </c>
      <c r="W30" s="231">
        <v>0</v>
      </c>
      <c r="X30" s="231">
        <v>700.92</v>
      </c>
      <c r="Y30" s="231">
        <v>595.23</v>
      </c>
      <c r="Z30" s="244">
        <v>0</v>
      </c>
      <c r="AA30" s="256">
        <f t="shared" si="5"/>
        <v>1296.1500000000001</v>
      </c>
      <c r="AB30" s="244">
        <v>0</v>
      </c>
      <c r="AC30" s="244">
        <v>50</v>
      </c>
      <c r="AD30" s="244">
        <v>0</v>
      </c>
      <c r="AE30" s="231">
        <v>1673.8200000000002</v>
      </c>
      <c r="AF30" s="177">
        <f t="shared" si="0"/>
        <v>1723.8200000000002</v>
      </c>
      <c r="AG30" s="347">
        <f>'[25]Remittance Activities'!$H$43</f>
        <v>0</v>
      </c>
      <c r="AH30" s="347">
        <v>204.68</v>
      </c>
      <c r="AI30" s="231">
        <v>1244.81</v>
      </c>
      <c r="AJ30" s="231">
        <v>1065.26</v>
      </c>
      <c r="AK30" s="177">
        <f t="shared" si="1"/>
        <v>2514.75</v>
      </c>
      <c r="AL30" s="347">
        <v>845.65</v>
      </c>
      <c r="AM30" s="347">
        <v>0</v>
      </c>
      <c r="AN30" s="347">
        <v>416.67</v>
      </c>
      <c r="AO30" s="231">
        <v>2017.97</v>
      </c>
      <c r="AP30" s="177">
        <v>3280.29</v>
      </c>
      <c r="AQ30" s="347">
        <v>448.07</v>
      </c>
      <c r="AR30" s="347">
        <v>0</v>
      </c>
      <c r="AS30" s="347">
        <v>3146.704285714286</v>
      </c>
      <c r="AT30" s="347">
        <v>0</v>
      </c>
      <c r="AU30" s="177">
        <v>3594.7742857142862</v>
      </c>
      <c r="AV30" s="347">
        <v>0</v>
      </c>
      <c r="AW30" s="347">
        <v>0</v>
      </c>
      <c r="AX30" s="347">
        <v>312.71428571428567</v>
      </c>
      <c r="AY30" s="347">
        <v>1073.4000000000001</v>
      </c>
    </row>
    <row r="31" spans="2:51" ht="14.1" customHeight="1" x14ac:dyDescent="0.15">
      <c r="B31" s="163" t="s">
        <v>33</v>
      </c>
      <c r="C31" s="180" t="s">
        <v>24</v>
      </c>
      <c r="D31" s="181" t="s">
        <v>24</v>
      </c>
      <c r="E31" s="181" t="s">
        <v>24</v>
      </c>
      <c r="F31" s="181" t="s">
        <v>24</v>
      </c>
      <c r="G31" s="182" t="s">
        <v>24</v>
      </c>
      <c r="H31" s="173">
        <v>0</v>
      </c>
      <c r="I31" s="173">
        <v>0</v>
      </c>
      <c r="J31" s="173">
        <v>0</v>
      </c>
      <c r="K31" s="173">
        <v>0</v>
      </c>
      <c r="L31" s="177">
        <f t="shared" si="2"/>
        <v>0</v>
      </c>
      <c r="M31" s="173">
        <v>0</v>
      </c>
      <c r="N31" s="244">
        <v>0</v>
      </c>
      <c r="O31" s="244">
        <v>0</v>
      </c>
      <c r="P31" s="244">
        <v>0</v>
      </c>
      <c r="Q31" s="256">
        <f t="shared" si="3"/>
        <v>0</v>
      </c>
      <c r="R31" s="244">
        <v>0</v>
      </c>
      <c r="S31" s="231">
        <v>145.5</v>
      </c>
      <c r="T31" s="231">
        <v>1639.76</v>
      </c>
      <c r="U31" s="231">
        <v>2840.8</v>
      </c>
      <c r="V31" s="177">
        <f t="shared" si="4"/>
        <v>4626.0600000000004</v>
      </c>
      <c r="W31" s="231">
        <v>9668.33</v>
      </c>
      <c r="X31" s="231">
        <v>145.5</v>
      </c>
      <c r="Y31" s="231">
        <v>3260.42</v>
      </c>
      <c r="Z31" s="244">
        <v>1755.7</v>
      </c>
      <c r="AA31" s="256">
        <f t="shared" si="5"/>
        <v>14829.95</v>
      </c>
      <c r="AB31" s="244">
        <v>2716</v>
      </c>
      <c r="AC31" s="244">
        <v>1309.5</v>
      </c>
      <c r="AD31" s="244">
        <v>3065.2</v>
      </c>
      <c r="AE31" s="231">
        <v>5003.41</v>
      </c>
      <c r="AF31" s="177">
        <f t="shared" si="0"/>
        <v>12094.11</v>
      </c>
      <c r="AG31" s="347">
        <f>'[25]Remittance Activities'!$I$43</f>
        <v>388</v>
      </c>
      <c r="AH31" s="347">
        <v>1195.32</v>
      </c>
      <c r="AI31" s="231">
        <v>0</v>
      </c>
      <c r="AJ31" s="231">
        <v>0</v>
      </c>
      <c r="AK31" s="177">
        <f t="shared" si="1"/>
        <v>1583.32</v>
      </c>
      <c r="AL31" s="347">
        <v>0</v>
      </c>
      <c r="AM31" s="347">
        <v>0</v>
      </c>
      <c r="AN31" s="347">
        <v>0</v>
      </c>
      <c r="AO31" s="231">
        <v>0</v>
      </c>
      <c r="AP31" s="177">
        <v>0</v>
      </c>
      <c r="AQ31" s="347">
        <v>0</v>
      </c>
      <c r="AR31" s="347">
        <v>5289.38</v>
      </c>
      <c r="AS31" s="347">
        <v>0</v>
      </c>
      <c r="AT31" s="347">
        <v>7561.13</v>
      </c>
      <c r="AU31" s="177">
        <v>12850.51</v>
      </c>
      <c r="AV31" s="347">
        <v>4391.3198175584139</v>
      </c>
      <c r="AW31" s="347">
        <v>2395.9</v>
      </c>
      <c r="AX31" s="347">
        <v>1212.5</v>
      </c>
      <c r="AY31" s="347">
        <v>0</v>
      </c>
    </row>
    <row r="32" spans="2:51" ht="14.1" customHeight="1" x14ac:dyDescent="0.15">
      <c r="B32" s="163" t="s">
        <v>34</v>
      </c>
      <c r="C32" s="180" t="s">
        <v>24</v>
      </c>
      <c r="D32" s="181" t="s">
        <v>24</v>
      </c>
      <c r="E32" s="181" t="s">
        <v>24</v>
      </c>
      <c r="F32" s="181" t="s">
        <v>24</v>
      </c>
      <c r="G32" s="182" t="s">
        <v>24</v>
      </c>
      <c r="H32" s="173">
        <v>2311</v>
      </c>
      <c r="I32" s="173">
        <v>2854.83</v>
      </c>
      <c r="J32" s="173">
        <v>0</v>
      </c>
      <c r="K32" s="173">
        <v>500</v>
      </c>
      <c r="L32" s="177">
        <f t="shared" si="2"/>
        <v>5665.83</v>
      </c>
      <c r="M32" s="173">
        <v>6928.75</v>
      </c>
      <c r="N32" s="244">
        <v>2790.79</v>
      </c>
      <c r="O32" s="244">
        <v>1000</v>
      </c>
      <c r="P32" s="244">
        <v>4535.3</v>
      </c>
      <c r="Q32" s="256">
        <f t="shared" si="3"/>
        <v>15254.84</v>
      </c>
      <c r="R32" s="244">
        <v>776</v>
      </c>
      <c r="S32" s="231">
        <v>300</v>
      </c>
      <c r="T32" s="231">
        <v>0</v>
      </c>
      <c r="U32" s="231">
        <v>0</v>
      </c>
      <c r="V32" s="177">
        <f t="shared" si="4"/>
        <v>1076</v>
      </c>
      <c r="W32" s="231">
        <v>300</v>
      </c>
      <c r="X32" s="231">
        <v>0</v>
      </c>
      <c r="Y32" s="231">
        <v>0</v>
      </c>
      <c r="Z32" s="244">
        <v>0</v>
      </c>
      <c r="AA32" s="256">
        <f t="shared" si="5"/>
        <v>300</v>
      </c>
      <c r="AB32" s="244">
        <v>0</v>
      </c>
      <c r="AC32" s="244">
        <v>0</v>
      </c>
      <c r="AD32" s="244">
        <v>0</v>
      </c>
      <c r="AE32" s="231">
        <v>0</v>
      </c>
      <c r="AF32" s="177">
        <f t="shared" si="0"/>
        <v>0</v>
      </c>
      <c r="AG32" s="347">
        <f>'[25]Remittance Activities'!$J$43</f>
        <v>0</v>
      </c>
      <c r="AH32" s="347">
        <v>0</v>
      </c>
      <c r="AI32" s="231">
        <v>514.57999999999993</v>
      </c>
      <c r="AJ32" s="231">
        <v>485</v>
      </c>
      <c r="AK32" s="177">
        <f t="shared" si="1"/>
        <v>999.57999999999993</v>
      </c>
      <c r="AL32" s="347">
        <v>1226.19</v>
      </c>
      <c r="AM32" s="347">
        <v>1733.02</v>
      </c>
      <c r="AN32" s="347">
        <v>4413.1099999999997</v>
      </c>
      <c r="AO32" s="231">
        <v>4268.7299999999996</v>
      </c>
      <c r="AP32" s="177">
        <v>11641.05</v>
      </c>
      <c r="AQ32" s="347">
        <v>2463.8000000000002</v>
      </c>
      <c r="AR32" s="347">
        <v>1331.8100000000002</v>
      </c>
      <c r="AS32" s="347">
        <v>2953.44</v>
      </c>
      <c r="AT32" s="347">
        <v>577.15</v>
      </c>
      <c r="AU32" s="177">
        <v>7326.2000000000007</v>
      </c>
      <c r="AV32" s="347">
        <v>162.96005260500337</v>
      </c>
      <c r="AW32" s="347">
        <v>2517.44</v>
      </c>
      <c r="AX32" s="347">
        <v>97</v>
      </c>
      <c r="AY32" s="347">
        <v>3998.3</v>
      </c>
    </row>
    <row r="33" spans="2:51" ht="14.1" customHeight="1" x14ac:dyDescent="0.15">
      <c r="B33" s="164" t="s">
        <v>87</v>
      </c>
      <c r="C33" s="180" t="s">
        <v>24</v>
      </c>
      <c r="D33" s="181" t="s">
        <v>24</v>
      </c>
      <c r="E33" s="181" t="s">
        <v>24</v>
      </c>
      <c r="F33" s="181" t="s">
        <v>24</v>
      </c>
      <c r="G33" s="182" t="s">
        <v>24</v>
      </c>
      <c r="H33" s="173">
        <v>776</v>
      </c>
      <c r="I33" s="173">
        <v>620.79999999999995</v>
      </c>
      <c r="J33" s="173">
        <v>0</v>
      </c>
      <c r="K33" s="173">
        <v>0</v>
      </c>
      <c r="L33" s="177">
        <f t="shared" si="2"/>
        <v>1396.8</v>
      </c>
      <c r="M33" s="173">
        <v>0</v>
      </c>
      <c r="N33" s="244">
        <v>1066.04</v>
      </c>
      <c r="O33" s="244">
        <v>0</v>
      </c>
      <c r="P33" s="244">
        <v>0</v>
      </c>
      <c r="Q33" s="256">
        <f t="shared" si="3"/>
        <v>1066.04</v>
      </c>
      <c r="R33" s="244">
        <v>38.799999999999997</v>
      </c>
      <c r="S33" s="231">
        <v>34.520000000000003</v>
      </c>
      <c r="T33" s="231">
        <v>1404.45</v>
      </c>
      <c r="U33" s="231">
        <v>575.47</v>
      </c>
      <c r="V33" s="177">
        <f t="shared" si="4"/>
        <v>2053.2399999999998</v>
      </c>
      <c r="W33" s="231">
        <v>2045.75</v>
      </c>
      <c r="X33" s="231">
        <v>1208.0900000000001</v>
      </c>
      <c r="Y33" s="231">
        <v>502.53999999999996</v>
      </c>
      <c r="Z33" s="244">
        <v>2073.7200000000003</v>
      </c>
      <c r="AA33" s="256">
        <f t="shared" si="5"/>
        <v>5830.1</v>
      </c>
      <c r="AB33" s="244">
        <v>765.32999999999993</v>
      </c>
      <c r="AC33" s="244">
        <v>442.15000000000003</v>
      </c>
      <c r="AD33" s="244">
        <v>2232.6400000000003</v>
      </c>
      <c r="AE33" s="231">
        <v>176.88</v>
      </c>
      <c r="AF33" s="177">
        <f t="shared" si="0"/>
        <v>3617.0000000000005</v>
      </c>
      <c r="AG33" s="347">
        <f>'[25]Remittance Activities'!$K$43</f>
        <v>1354.18</v>
      </c>
      <c r="AH33" s="347">
        <v>119.43</v>
      </c>
      <c r="AI33" s="231">
        <v>0</v>
      </c>
      <c r="AJ33" s="231">
        <v>0</v>
      </c>
      <c r="AK33" s="177">
        <f t="shared" si="1"/>
        <v>1473.6100000000001</v>
      </c>
      <c r="AL33" s="347">
        <v>929.26</v>
      </c>
      <c r="AM33" s="347">
        <v>485</v>
      </c>
      <c r="AN33" s="347">
        <v>929.25</v>
      </c>
      <c r="AO33" s="231">
        <v>97</v>
      </c>
      <c r="AP33" s="177">
        <v>2440.5100000000002</v>
      </c>
      <c r="AQ33" s="347">
        <v>2311.92</v>
      </c>
      <c r="AR33" s="347">
        <v>3399.43</v>
      </c>
      <c r="AS33" s="347">
        <v>0</v>
      </c>
      <c r="AT33" s="347">
        <v>1173.6199999999999</v>
      </c>
      <c r="AU33" s="177">
        <v>6884.97</v>
      </c>
      <c r="AV33" s="347">
        <v>83</v>
      </c>
      <c r="AW33" s="347">
        <v>511.01380952380953</v>
      </c>
      <c r="AX33" s="347">
        <v>420</v>
      </c>
      <c r="AY33" s="347">
        <v>3673.71</v>
      </c>
    </row>
    <row r="34" spans="2:51" ht="13.5" customHeight="1" thickBot="1" x14ac:dyDescent="0.2">
      <c r="B34" s="165" t="s">
        <v>35</v>
      </c>
      <c r="C34" s="183">
        <v>1347765</v>
      </c>
      <c r="D34" s="184">
        <v>1009527</v>
      </c>
      <c r="E34" s="166">
        <v>782515</v>
      </c>
      <c r="F34" s="283">
        <v>608091</v>
      </c>
      <c r="G34" s="167">
        <v>1027951.83</v>
      </c>
      <c r="H34" s="173">
        <v>241134</v>
      </c>
      <c r="I34" s="173">
        <v>342980.69</v>
      </c>
      <c r="J34" s="173">
        <v>436575.87</v>
      </c>
      <c r="K34" s="173">
        <v>391292.59</v>
      </c>
      <c r="L34" s="177">
        <f>SUM(H34:K34)</f>
        <v>1411983.15</v>
      </c>
      <c r="M34" s="173">
        <v>347938.15</v>
      </c>
      <c r="N34" s="244">
        <v>384084.89</v>
      </c>
      <c r="O34" s="244">
        <v>372861</v>
      </c>
      <c r="P34" s="244">
        <v>393038.61</v>
      </c>
      <c r="Q34" s="256">
        <f>SUM(M34:P34)</f>
        <v>1497922.65</v>
      </c>
      <c r="R34" s="244">
        <v>353974.61</v>
      </c>
      <c r="S34" s="231">
        <v>434665.31999999995</v>
      </c>
      <c r="T34" s="231">
        <v>458998.93000000005</v>
      </c>
      <c r="U34" s="231">
        <v>477910.79</v>
      </c>
      <c r="V34" s="177">
        <f>SUM(R34:U34)</f>
        <v>1725549.65</v>
      </c>
      <c r="W34" s="231">
        <v>406674.74</v>
      </c>
      <c r="X34" s="231">
        <v>188053.65000000002</v>
      </c>
      <c r="Y34" s="231">
        <v>337698.3</v>
      </c>
      <c r="Z34" s="244">
        <v>269113.02000000008</v>
      </c>
      <c r="AA34" s="256">
        <f>SUM(W34:Z34)</f>
        <v>1201539.71</v>
      </c>
      <c r="AB34" s="244">
        <v>259086.66</v>
      </c>
      <c r="AC34" s="244">
        <v>363657.92</v>
      </c>
      <c r="AD34" s="244">
        <v>355979.26000000007</v>
      </c>
      <c r="AE34" s="231">
        <v>423489.44000000012</v>
      </c>
      <c r="AF34" s="177">
        <f t="shared" si="0"/>
        <v>1402213.2800000003</v>
      </c>
      <c r="AG34" s="347">
        <f>'[25]Remittance Activities'!$L$43</f>
        <v>444420.44999999995</v>
      </c>
      <c r="AH34" s="347">
        <v>273988.69</v>
      </c>
      <c r="AI34" s="231">
        <v>285685.81</v>
      </c>
      <c r="AJ34" s="231">
        <v>296259.99390243914</v>
      </c>
      <c r="AK34" s="177">
        <f t="shared" si="1"/>
        <v>1300354.943902439</v>
      </c>
      <c r="AL34" s="347">
        <v>260524.91268292681</v>
      </c>
      <c r="AM34" s="347">
        <v>263656.20463414607</v>
      </c>
      <c r="AN34" s="347">
        <v>326198.71999999962</v>
      </c>
      <c r="AO34" s="231">
        <v>261306.36000000007</v>
      </c>
      <c r="AP34" s="177">
        <v>1111686.1973170727</v>
      </c>
      <c r="AQ34" s="347">
        <v>375825.10333333345</v>
      </c>
      <c r="AR34" s="347">
        <v>349145.62188571435</v>
      </c>
      <c r="AS34" s="347">
        <v>329108.34382619045</v>
      </c>
      <c r="AT34" s="347">
        <v>299798.29714285716</v>
      </c>
      <c r="AU34" s="177">
        <v>1353877.3661880954</v>
      </c>
      <c r="AV34" s="347">
        <v>319580.53736338997</v>
      </c>
      <c r="AW34" s="347">
        <v>368409.86523809523</v>
      </c>
      <c r="AX34" s="347">
        <v>348200.34190476179</v>
      </c>
      <c r="AY34" s="347">
        <v>414623.32999999996</v>
      </c>
    </row>
    <row r="35" spans="2:51" s="11" customFormat="1" ht="15.95" customHeight="1" thickBot="1" x14ac:dyDescent="0.2">
      <c r="B35" s="64" t="s">
        <v>74</v>
      </c>
      <c r="C35" s="185">
        <f t="shared" ref="C35:R35" si="6">SUM(C11:C34)</f>
        <v>5882706</v>
      </c>
      <c r="D35" s="186">
        <f t="shared" si="6"/>
        <v>7201859</v>
      </c>
      <c r="E35" s="187">
        <f t="shared" si="6"/>
        <v>6486412.1400000006</v>
      </c>
      <c r="F35" s="284">
        <f t="shared" si="6"/>
        <v>6073011</v>
      </c>
      <c r="G35" s="188">
        <f t="shared" si="6"/>
        <v>6531966.169999999</v>
      </c>
      <c r="H35" s="185">
        <f t="shared" si="6"/>
        <v>1686807</v>
      </c>
      <c r="I35" s="185">
        <f t="shared" si="6"/>
        <v>1888627.84</v>
      </c>
      <c r="J35" s="185">
        <f t="shared" si="6"/>
        <v>2090949.5699999998</v>
      </c>
      <c r="K35" s="185">
        <f t="shared" si="6"/>
        <v>2102329.9899999998</v>
      </c>
      <c r="L35" s="189">
        <f t="shared" si="6"/>
        <v>7768714.4000000004</v>
      </c>
      <c r="M35" s="185">
        <f t="shared" si="6"/>
        <v>1849902.71</v>
      </c>
      <c r="N35" s="185">
        <f t="shared" si="6"/>
        <v>2032796.3600000003</v>
      </c>
      <c r="O35" s="260">
        <f t="shared" si="6"/>
        <v>2058064</v>
      </c>
      <c r="P35" s="260">
        <f t="shared" si="6"/>
        <v>2103777.98</v>
      </c>
      <c r="Q35" s="254">
        <f t="shared" si="6"/>
        <v>8044541.0499999989</v>
      </c>
      <c r="R35" s="260">
        <f t="shared" si="6"/>
        <v>1915939.3599999999</v>
      </c>
      <c r="S35" s="330">
        <f t="shared" ref="S35:X35" si="7">SUM(S11:S34)</f>
        <v>2063040.94</v>
      </c>
      <c r="T35" s="330">
        <f t="shared" si="7"/>
        <v>2147192.5699999998</v>
      </c>
      <c r="U35" s="185">
        <f t="shared" si="7"/>
        <v>1998147.8380952382</v>
      </c>
      <c r="V35" s="189">
        <f t="shared" si="7"/>
        <v>8124320.7080952376</v>
      </c>
      <c r="W35" s="185">
        <f t="shared" si="7"/>
        <v>1716641.4000000001</v>
      </c>
      <c r="X35" s="185">
        <f t="shared" si="7"/>
        <v>1174158.7000000002</v>
      </c>
      <c r="Y35" s="260">
        <f t="shared" ref="Y35:AD35" si="8">SUM(Y11:Y34)</f>
        <v>1653916.6</v>
      </c>
      <c r="Z35" s="260">
        <f t="shared" si="8"/>
        <v>1828326.75</v>
      </c>
      <c r="AA35" s="254">
        <f t="shared" si="8"/>
        <v>6373043.4499999993</v>
      </c>
      <c r="AB35" s="260">
        <f t="shared" si="8"/>
        <v>1994160.55</v>
      </c>
      <c r="AC35" s="260">
        <f t="shared" si="8"/>
        <v>2215105.9400000004</v>
      </c>
      <c r="AD35" s="260">
        <f t="shared" si="8"/>
        <v>2472709.6400000006</v>
      </c>
      <c r="AE35" s="185">
        <f>SUM(AE11:AE34)</f>
        <v>2675231.7199999997</v>
      </c>
      <c r="AF35" s="189">
        <f>SUM(AF11:AF34)</f>
        <v>9357207.8500000015</v>
      </c>
      <c r="AG35" s="185">
        <f>SUM(AG11:AG34)</f>
        <v>2335170.5299999993</v>
      </c>
      <c r="AH35" s="185">
        <v>2381724.85</v>
      </c>
      <c r="AI35" s="185">
        <v>2605187.0497560999</v>
      </c>
      <c r="AJ35" s="185">
        <v>2650456.5612195125</v>
      </c>
      <c r="AK35" s="189">
        <f>SUM(AG35:AJ35)</f>
        <v>9972538.9909756109</v>
      </c>
      <c r="AL35" s="185">
        <v>2402227.5687804874</v>
      </c>
      <c r="AM35" s="185">
        <v>2393374.2948780488</v>
      </c>
      <c r="AN35" s="185">
        <v>2654797.5402439022</v>
      </c>
      <c r="AO35" s="185">
        <v>2473121.019268292</v>
      </c>
      <c r="AP35" s="189">
        <v>9923520.4231707323</v>
      </c>
      <c r="AQ35" s="185">
        <v>2419087.3697560974</v>
      </c>
      <c r="AR35" s="185">
        <v>2456751.4454048779</v>
      </c>
      <c r="AS35" s="185">
        <v>2494321.058228049</v>
      </c>
      <c r="AT35" s="185">
        <v>2392508.8433333333</v>
      </c>
      <c r="AU35" s="189">
        <v>9762668.716722358</v>
      </c>
      <c r="AV35" s="185">
        <v>1954712.3156088898</v>
      </c>
      <c r="AW35" s="185">
        <v>2371960.7923809523</v>
      </c>
      <c r="AX35" s="185">
        <v>2385893.4261904764</v>
      </c>
      <c r="AY35" s="185">
        <v>2312842.7799999998</v>
      </c>
    </row>
    <row r="36" spans="2:51" s="12" customFormat="1" ht="14.1" customHeight="1" x14ac:dyDescent="0.2">
      <c r="B36" s="55" t="s">
        <v>67</v>
      </c>
      <c r="AY36" s="2"/>
    </row>
    <row r="37" spans="2:51" ht="14.1" customHeight="1" x14ac:dyDescent="0.15">
      <c r="B37" s="78" t="s">
        <v>68</v>
      </c>
    </row>
    <row r="38" spans="2:51" ht="14.1" customHeight="1" x14ac:dyDescent="0.15">
      <c r="B38" s="78" t="s">
        <v>39</v>
      </c>
    </row>
    <row r="39" spans="2:51" ht="15.95" customHeight="1" x14ac:dyDescent="0.15">
      <c r="B39" s="11"/>
    </row>
  </sheetData>
  <sheetProtection algorithmName="SHA-512" hashValue="4OUeGtsBZFubDJkMNWl9jXQvjsWroKIck26L7pD52TRoIpYvJG4M9KlOAvdduNA9l0u927IXaOqnLhJFg2fBWA==" saltValue="VIX7BynU57caxzr4iQEktA==" spinCount="100000" sheet="1" objects="1" scenarios="1"/>
  <phoneticPr fontId="40" type="noConversion"/>
  <pageMargins left="0.7" right="0.7" top="0.75" bottom="0.75" header="0.3" footer="0.3"/>
  <pageSetup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Y67"/>
  <sheetViews>
    <sheetView workbookViewId="0">
      <selection activeCell="AI32" sqref="AI32"/>
    </sheetView>
  </sheetViews>
  <sheetFormatPr defaultRowHeight="15.95" customHeight="1" x14ac:dyDescent="0.2"/>
  <cols>
    <col min="1" max="1" width="4.7109375" style="37" customWidth="1"/>
    <col min="2" max="2" width="30.7109375" style="37" customWidth="1"/>
    <col min="3" max="3" width="15.85546875" style="37" customWidth="1"/>
    <col min="4" max="4" width="16.5703125" style="37" customWidth="1"/>
    <col min="5" max="7" width="15.7109375" style="37" customWidth="1"/>
    <col min="8" max="8" width="14.7109375" style="37" hidden="1" customWidth="1"/>
    <col min="9" max="9" width="14.28515625" style="37" hidden="1" customWidth="1"/>
    <col min="10" max="11" width="14.7109375" style="37" hidden="1" customWidth="1"/>
    <col min="12" max="12" width="15.7109375" style="37" customWidth="1"/>
    <col min="13" max="15" width="14.7109375" style="37" hidden="1" customWidth="1"/>
    <col min="16" max="16" width="16.85546875" style="37" hidden="1" customWidth="1"/>
    <col min="17" max="17" width="15.7109375" style="37" customWidth="1"/>
    <col min="18" max="20" width="14.7109375" style="37" hidden="1" customWidth="1"/>
    <col min="21" max="21" width="16.85546875" style="37" hidden="1" customWidth="1"/>
    <col min="22" max="22" width="15.7109375" style="37" customWidth="1"/>
    <col min="23" max="25" width="14.7109375" style="37" hidden="1" customWidth="1"/>
    <col min="26" max="26" width="14.28515625" style="37" hidden="1" customWidth="1"/>
    <col min="27" max="27" width="15.7109375" style="37" customWidth="1"/>
    <col min="28" max="31" width="14.7109375" style="37" hidden="1" customWidth="1"/>
    <col min="32" max="32" width="15.42578125" style="37" bestFit="1" customWidth="1"/>
    <col min="33" max="36" width="14.7109375" style="37" customWidth="1"/>
    <col min="37" max="37" width="15.42578125" style="37" bestFit="1" customWidth="1"/>
    <col min="38" max="38" width="14.7109375" style="37" customWidth="1"/>
    <col min="39" max="39" width="14.28515625" style="37" bestFit="1" customWidth="1"/>
    <col min="40" max="40" width="14.28515625" style="37" customWidth="1"/>
    <col min="41" max="41" width="14.28515625" style="37" bestFit="1" customWidth="1"/>
    <col min="42" max="42" width="15.42578125" style="37" bestFit="1" customWidth="1"/>
    <col min="43" max="43" width="14.7109375" style="37" customWidth="1"/>
    <col min="44" max="44" width="14.28515625" style="37" bestFit="1" customWidth="1"/>
    <col min="45" max="45" width="14.28515625" style="37" customWidth="1"/>
    <col min="46" max="46" width="14.28515625" style="37" bestFit="1" customWidth="1"/>
    <col min="47" max="47" width="15.42578125" style="37" bestFit="1" customWidth="1"/>
    <col min="48" max="51" width="14.28515625" style="37" customWidth="1"/>
    <col min="52" max="268" width="9.140625" style="37"/>
    <col min="269" max="269" width="4.7109375" style="37" customWidth="1"/>
    <col min="270" max="270" width="30.7109375" style="37" customWidth="1"/>
    <col min="271" max="271" width="15.85546875" style="37" customWidth="1"/>
    <col min="272" max="272" width="16.5703125" style="37" customWidth="1"/>
    <col min="273" max="274" width="15.7109375" style="37" customWidth="1"/>
    <col min="275" max="278" width="14.7109375" style="37" customWidth="1"/>
    <col min="279" max="279" width="15.7109375" style="37" customWidth="1"/>
    <col min="280" max="280" width="14.7109375" style="37" customWidth="1"/>
    <col min="281" max="281" width="14.28515625" style="37" customWidth="1"/>
    <col min="282" max="283" width="14.7109375" style="37" customWidth="1"/>
    <col min="284" max="284" width="15.7109375" style="37" customWidth="1"/>
    <col min="285" max="524" width="9.140625" style="37"/>
    <col min="525" max="525" width="4.7109375" style="37" customWidth="1"/>
    <col min="526" max="526" width="30.7109375" style="37" customWidth="1"/>
    <col min="527" max="527" width="15.85546875" style="37" customWidth="1"/>
    <col min="528" max="528" width="16.5703125" style="37" customWidth="1"/>
    <col min="529" max="530" width="15.7109375" style="37" customWidth="1"/>
    <col min="531" max="534" width="14.7109375" style="37" customWidth="1"/>
    <col min="535" max="535" width="15.7109375" style="37" customWidth="1"/>
    <col min="536" max="536" width="14.7109375" style="37" customWidth="1"/>
    <col min="537" max="537" width="14.28515625" style="37" customWidth="1"/>
    <col min="538" max="539" width="14.7109375" style="37" customWidth="1"/>
    <col min="540" max="540" width="15.7109375" style="37" customWidth="1"/>
    <col min="541" max="780" width="9.140625" style="37"/>
    <col min="781" max="781" width="4.7109375" style="37" customWidth="1"/>
    <col min="782" max="782" width="30.7109375" style="37" customWidth="1"/>
    <col min="783" max="783" width="15.85546875" style="37" customWidth="1"/>
    <col min="784" max="784" width="16.5703125" style="37" customWidth="1"/>
    <col min="785" max="786" width="15.7109375" style="37" customWidth="1"/>
    <col min="787" max="790" width="14.7109375" style="37" customWidth="1"/>
    <col min="791" max="791" width="15.7109375" style="37" customWidth="1"/>
    <col min="792" max="792" width="14.7109375" style="37" customWidth="1"/>
    <col min="793" max="793" width="14.28515625" style="37" customWidth="1"/>
    <col min="794" max="795" width="14.7109375" style="37" customWidth="1"/>
    <col min="796" max="796" width="15.7109375" style="37" customWidth="1"/>
    <col min="797" max="1036" width="9.140625" style="37"/>
    <col min="1037" max="1037" width="4.7109375" style="37" customWidth="1"/>
    <col min="1038" max="1038" width="30.7109375" style="37" customWidth="1"/>
    <col min="1039" max="1039" width="15.85546875" style="37" customWidth="1"/>
    <col min="1040" max="1040" width="16.5703125" style="37" customWidth="1"/>
    <col min="1041" max="1042" width="15.7109375" style="37" customWidth="1"/>
    <col min="1043" max="1046" width="14.7109375" style="37" customWidth="1"/>
    <col min="1047" max="1047" width="15.7109375" style="37" customWidth="1"/>
    <col min="1048" max="1048" width="14.7109375" style="37" customWidth="1"/>
    <col min="1049" max="1049" width="14.28515625" style="37" customWidth="1"/>
    <col min="1050" max="1051" width="14.7109375" style="37" customWidth="1"/>
    <col min="1052" max="1052" width="15.7109375" style="37" customWidth="1"/>
    <col min="1053" max="1292" width="9.140625" style="37"/>
    <col min="1293" max="1293" width="4.7109375" style="37" customWidth="1"/>
    <col min="1294" max="1294" width="30.7109375" style="37" customWidth="1"/>
    <col min="1295" max="1295" width="15.85546875" style="37" customWidth="1"/>
    <col min="1296" max="1296" width="16.5703125" style="37" customWidth="1"/>
    <col min="1297" max="1298" width="15.7109375" style="37" customWidth="1"/>
    <col min="1299" max="1302" width="14.7109375" style="37" customWidth="1"/>
    <col min="1303" max="1303" width="15.7109375" style="37" customWidth="1"/>
    <col min="1304" max="1304" width="14.7109375" style="37" customWidth="1"/>
    <col min="1305" max="1305" width="14.28515625" style="37" customWidth="1"/>
    <col min="1306" max="1307" width="14.7109375" style="37" customWidth="1"/>
    <col min="1308" max="1308" width="15.7109375" style="37" customWidth="1"/>
    <col min="1309" max="1548" width="9.140625" style="37"/>
    <col min="1549" max="1549" width="4.7109375" style="37" customWidth="1"/>
    <col min="1550" max="1550" width="30.7109375" style="37" customWidth="1"/>
    <col min="1551" max="1551" width="15.85546875" style="37" customWidth="1"/>
    <col min="1552" max="1552" width="16.5703125" style="37" customWidth="1"/>
    <col min="1553" max="1554" width="15.7109375" style="37" customWidth="1"/>
    <col min="1555" max="1558" width="14.7109375" style="37" customWidth="1"/>
    <col min="1559" max="1559" width="15.7109375" style="37" customWidth="1"/>
    <col min="1560" max="1560" width="14.7109375" style="37" customWidth="1"/>
    <col min="1561" max="1561" width="14.28515625" style="37" customWidth="1"/>
    <col min="1562" max="1563" width="14.7109375" style="37" customWidth="1"/>
    <col min="1564" max="1564" width="15.7109375" style="37" customWidth="1"/>
    <col min="1565" max="1804" width="9.140625" style="37"/>
    <col min="1805" max="1805" width="4.7109375" style="37" customWidth="1"/>
    <col min="1806" max="1806" width="30.7109375" style="37" customWidth="1"/>
    <col min="1807" max="1807" width="15.85546875" style="37" customWidth="1"/>
    <col min="1808" max="1808" width="16.5703125" style="37" customWidth="1"/>
    <col min="1809" max="1810" width="15.7109375" style="37" customWidth="1"/>
    <col min="1811" max="1814" width="14.7109375" style="37" customWidth="1"/>
    <col min="1815" max="1815" width="15.7109375" style="37" customWidth="1"/>
    <col min="1816" max="1816" width="14.7109375" style="37" customWidth="1"/>
    <col min="1817" max="1817" width="14.28515625" style="37" customWidth="1"/>
    <col min="1818" max="1819" width="14.7109375" style="37" customWidth="1"/>
    <col min="1820" max="1820" width="15.7109375" style="37" customWidth="1"/>
    <col min="1821" max="2060" width="9.140625" style="37"/>
    <col min="2061" max="2061" width="4.7109375" style="37" customWidth="1"/>
    <col min="2062" max="2062" width="30.7109375" style="37" customWidth="1"/>
    <col min="2063" max="2063" width="15.85546875" style="37" customWidth="1"/>
    <col min="2064" max="2064" width="16.5703125" style="37" customWidth="1"/>
    <col min="2065" max="2066" width="15.7109375" style="37" customWidth="1"/>
    <col min="2067" max="2070" width="14.7109375" style="37" customWidth="1"/>
    <col min="2071" max="2071" width="15.7109375" style="37" customWidth="1"/>
    <col min="2072" max="2072" width="14.7109375" style="37" customWidth="1"/>
    <col min="2073" max="2073" width="14.28515625" style="37" customWidth="1"/>
    <col min="2074" max="2075" width="14.7109375" style="37" customWidth="1"/>
    <col min="2076" max="2076" width="15.7109375" style="37" customWidth="1"/>
    <col min="2077" max="2316" width="9.140625" style="37"/>
    <col min="2317" max="2317" width="4.7109375" style="37" customWidth="1"/>
    <col min="2318" max="2318" width="30.7109375" style="37" customWidth="1"/>
    <col min="2319" max="2319" width="15.85546875" style="37" customWidth="1"/>
    <col min="2320" max="2320" width="16.5703125" style="37" customWidth="1"/>
    <col min="2321" max="2322" width="15.7109375" style="37" customWidth="1"/>
    <col min="2323" max="2326" width="14.7109375" style="37" customWidth="1"/>
    <col min="2327" max="2327" width="15.7109375" style="37" customWidth="1"/>
    <col min="2328" max="2328" width="14.7109375" style="37" customWidth="1"/>
    <col min="2329" max="2329" width="14.28515625" style="37" customWidth="1"/>
    <col min="2330" max="2331" width="14.7109375" style="37" customWidth="1"/>
    <col min="2332" max="2332" width="15.7109375" style="37" customWidth="1"/>
    <col min="2333" max="2572" width="9.140625" style="37"/>
    <col min="2573" max="2573" width="4.7109375" style="37" customWidth="1"/>
    <col min="2574" max="2574" width="30.7109375" style="37" customWidth="1"/>
    <col min="2575" max="2575" width="15.85546875" style="37" customWidth="1"/>
    <col min="2576" max="2576" width="16.5703125" style="37" customWidth="1"/>
    <col min="2577" max="2578" width="15.7109375" style="37" customWidth="1"/>
    <col min="2579" max="2582" width="14.7109375" style="37" customWidth="1"/>
    <col min="2583" max="2583" width="15.7109375" style="37" customWidth="1"/>
    <col min="2584" max="2584" width="14.7109375" style="37" customWidth="1"/>
    <col min="2585" max="2585" width="14.28515625" style="37" customWidth="1"/>
    <col min="2586" max="2587" width="14.7109375" style="37" customWidth="1"/>
    <col min="2588" max="2588" width="15.7109375" style="37" customWidth="1"/>
    <col min="2589" max="2828" width="9.140625" style="37"/>
    <col min="2829" max="2829" width="4.7109375" style="37" customWidth="1"/>
    <col min="2830" max="2830" width="30.7109375" style="37" customWidth="1"/>
    <col min="2831" max="2831" width="15.85546875" style="37" customWidth="1"/>
    <col min="2832" max="2832" width="16.5703125" style="37" customWidth="1"/>
    <col min="2833" max="2834" width="15.7109375" style="37" customWidth="1"/>
    <col min="2835" max="2838" width="14.7109375" style="37" customWidth="1"/>
    <col min="2839" max="2839" width="15.7109375" style="37" customWidth="1"/>
    <col min="2840" max="2840" width="14.7109375" style="37" customWidth="1"/>
    <col min="2841" max="2841" width="14.28515625" style="37" customWidth="1"/>
    <col min="2842" max="2843" width="14.7109375" style="37" customWidth="1"/>
    <col min="2844" max="2844" width="15.7109375" style="37" customWidth="1"/>
    <col min="2845" max="3084" width="9.140625" style="37"/>
    <col min="3085" max="3085" width="4.7109375" style="37" customWidth="1"/>
    <col min="3086" max="3086" width="30.7109375" style="37" customWidth="1"/>
    <col min="3087" max="3087" width="15.85546875" style="37" customWidth="1"/>
    <col min="3088" max="3088" width="16.5703125" style="37" customWidth="1"/>
    <col min="3089" max="3090" width="15.7109375" style="37" customWidth="1"/>
    <col min="3091" max="3094" width="14.7109375" style="37" customWidth="1"/>
    <col min="3095" max="3095" width="15.7109375" style="37" customWidth="1"/>
    <col min="3096" max="3096" width="14.7109375" style="37" customWidth="1"/>
    <col min="3097" max="3097" width="14.28515625" style="37" customWidth="1"/>
    <col min="3098" max="3099" width="14.7109375" style="37" customWidth="1"/>
    <col min="3100" max="3100" width="15.7109375" style="37" customWidth="1"/>
    <col min="3101" max="3340" width="9.140625" style="37"/>
    <col min="3341" max="3341" width="4.7109375" style="37" customWidth="1"/>
    <col min="3342" max="3342" width="30.7109375" style="37" customWidth="1"/>
    <col min="3343" max="3343" width="15.85546875" style="37" customWidth="1"/>
    <col min="3344" max="3344" width="16.5703125" style="37" customWidth="1"/>
    <col min="3345" max="3346" width="15.7109375" style="37" customWidth="1"/>
    <col min="3347" max="3350" width="14.7109375" style="37" customWidth="1"/>
    <col min="3351" max="3351" width="15.7109375" style="37" customWidth="1"/>
    <col min="3352" max="3352" width="14.7109375" style="37" customWidth="1"/>
    <col min="3353" max="3353" width="14.28515625" style="37" customWidth="1"/>
    <col min="3354" max="3355" width="14.7109375" style="37" customWidth="1"/>
    <col min="3356" max="3356" width="15.7109375" style="37" customWidth="1"/>
    <col min="3357" max="3596" width="9.140625" style="37"/>
    <col min="3597" max="3597" width="4.7109375" style="37" customWidth="1"/>
    <col min="3598" max="3598" width="30.7109375" style="37" customWidth="1"/>
    <col min="3599" max="3599" width="15.85546875" style="37" customWidth="1"/>
    <col min="3600" max="3600" width="16.5703125" style="37" customWidth="1"/>
    <col min="3601" max="3602" width="15.7109375" style="37" customWidth="1"/>
    <col min="3603" max="3606" width="14.7109375" style="37" customWidth="1"/>
    <col min="3607" max="3607" width="15.7109375" style="37" customWidth="1"/>
    <col min="3608" max="3608" width="14.7109375" style="37" customWidth="1"/>
    <col min="3609" max="3609" width="14.28515625" style="37" customWidth="1"/>
    <col min="3610" max="3611" width="14.7109375" style="37" customWidth="1"/>
    <col min="3612" max="3612" width="15.7109375" style="37" customWidth="1"/>
    <col min="3613" max="3852" width="9.140625" style="37"/>
    <col min="3853" max="3853" width="4.7109375" style="37" customWidth="1"/>
    <col min="3854" max="3854" width="30.7109375" style="37" customWidth="1"/>
    <col min="3855" max="3855" width="15.85546875" style="37" customWidth="1"/>
    <col min="3856" max="3856" width="16.5703125" style="37" customWidth="1"/>
    <col min="3857" max="3858" width="15.7109375" style="37" customWidth="1"/>
    <col min="3859" max="3862" width="14.7109375" style="37" customWidth="1"/>
    <col min="3863" max="3863" width="15.7109375" style="37" customWidth="1"/>
    <col min="3864" max="3864" width="14.7109375" style="37" customWidth="1"/>
    <col min="3865" max="3865" width="14.28515625" style="37" customWidth="1"/>
    <col min="3866" max="3867" width="14.7109375" style="37" customWidth="1"/>
    <col min="3868" max="3868" width="15.7109375" style="37" customWidth="1"/>
    <col min="3869" max="4108" width="9.140625" style="37"/>
    <col min="4109" max="4109" width="4.7109375" style="37" customWidth="1"/>
    <col min="4110" max="4110" width="30.7109375" style="37" customWidth="1"/>
    <col min="4111" max="4111" width="15.85546875" style="37" customWidth="1"/>
    <col min="4112" max="4112" width="16.5703125" style="37" customWidth="1"/>
    <col min="4113" max="4114" width="15.7109375" style="37" customWidth="1"/>
    <col min="4115" max="4118" width="14.7109375" style="37" customWidth="1"/>
    <col min="4119" max="4119" width="15.7109375" style="37" customWidth="1"/>
    <col min="4120" max="4120" width="14.7109375" style="37" customWidth="1"/>
    <col min="4121" max="4121" width="14.28515625" style="37" customWidth="1"/>
    <col min="4122" max="4123" width="14.7109375" style="37" customWidth="1"/>
    <col min="4124" max="4124" width="15.7109375" style="37" customWidth="1"/>
    <col min="4125" max="4364" width="9.140625" style="37"/>
    <col min="4365" max="4365" width="4.7109375" style="37" customWidth="1"/>
    <col min="4366" max="4366" width="30.7109375" style="37" customWidth="1"/>
    <col min="4367" max="4367" width="15.85546875" style="37" customWidth="1"/>
    <col min="4368" max="4368" width="16.5703125" style="37" customWidth="1"/>
    <col min="4369" max="4370" width="15.7109375" style="37" customWidth="1"/>
    <col min="4371" max="4374" width="14.7109375" style="37" customWidth="1"/>
    <col min="4375" max="4375" width="15.7109375" style="37" customWidth="1"/>
    <col min="4376" max="4376" width="14.7109375" style="37" customWidth="1"/>
    <col min="4377" max="4377" width="14.28515625" style="37" customWidth="1"/>
    <col min="4378" max="4379" width="14.7109375" style="37" customWidth="1"/>
    <col min="4380" max="4380" width="15.7109375" style="37" customWidth="1"/>
    <col min="4381" max="4620" width="9.140625" style="37"/>
    <col min="4621" max="4621" width="4.7109375" style="37" customWidth="1"/>
    <col min="4622" max="4622" width="30.7109375" style="37" customWidth="1"/>
    <col min="4623" max="4623" width="15.85546875" style="37" customWidth="1"/>
    <col min="4624" max="4624" width="16.5703125" style="37" customWidth="1"/>
    <col min="4625" max="4626" width="15.7109375" style="37" customWidth="1"/>
    <col min="4627" max="4630" width="14.7109375" style="37" customWidth="1"/>
    <col min="4631" max="4631" width="15.7109375" style="37" customWidth="1"/>
    <col min="4632" max="4632" width="14.7109375" style="37" customWidth="1"/>
    <col min="4633" max="4633" width="14.28515625" style="37" customWidth="1"/>
    <col min="4634" max="4635" width="14.7109375" style="37" customWidth="1"/>
    <col min="4636" max="4636" width="15.7109375" style="37" customWidth="1"/>
    <col min="4637" max="4876" width="9.140625" style="37"/>
    <col min="4877" max="4877" width="4.7109375" style="37" customWidth="1"/>
    <col min="4878" max="4878" width="30.7109375" style="37" customWidth="1"/>
    <col min="4879" max="4879" width="15.85546875" style="37" customWidth="1"/>
    <col min="4880" max="4880" width="16.5703125" style="37" customWidth="1"/>
    <col min="4881" max="4882" width="15.7109375" style="37" customWidth="1"/>
    <col min="4883" max="4886" width="14.7109375" style="37" customWidth="1"/>
    <col min="4887" max="4887" width="15.7109375" style="37" customWidth="1"/>
    <col min="4888" max="4888" width="14.7109375" style="37" customWidth="1"/>
    <col min="4889" max="4889" width="14.28515625" style="37" customWidth="1"/>
    <col min="4890" max="4891" width="14.7109375" style="37" customWidth="1"/>
    <col min="4892" max="4892" width="15.7109375" style="37" customWidth="1"/>
    <col min="4893" max="5132" width="9.140625" style="37"/>
    <col min="5133" max="5133" width="4.7109375" style="37" customWidth="1"/>
    <col min="5134" max="5134" width="30.7109375" style="37" customWidth="1"/>
    <col min="5135" max="5135" width="15.85546875" style="37" customWidth="1"/>
    <col min="5136" max="5136" width="16.5703125" style="37" customWidth="1"/>
    <col min="5137" max="5138" width="15.7109375" style="37" customWidth="1"/>
    <col min="5139" max="5142" width="14.7109375" style="37" customWidth="1"/>
    <col min="5143" max="5143" width="15.7109375" style="37" customWidth="1"/>
    <col min="5144" max="5144" width="14.7109375" style="37" customWidth="1"/>
    <col min="5145" max="5145" width="14.28515625" style="37" customWidth="1"/>
    <col min="5146" max="5147" width="14.7109375" style="37" customWidth="1"/>
    <col min="5148" max="5148" width="15.7109375" style="37" customWidth="1"/>
    <col min="5149" max="5388" width="9.140625" style="37"/>
    <col min="5389" max="5389" width="4.7109375" style="37" customWidth="1"/>
    <col min="5390" max="5390" width="30.7109375" style="37" customWidth="1"/>
    <col min="5391" max="5391" width="15.85546875" style="37" customWidth="1"/>
    <col min="5392" max="5392" width="16.5703125" style="37" customWidth="1"/>
    <col min="5393" max="5394" width="15.7109375" style="37" customWidth="1"/>
    <col min="5395" max="5398" width="14.7109375" style="37" customWidth="1"/>
    <col min="5399" max="5399" width="15.7109375" style="37" customWidth="1"/>
    <col min="5400" max="5400" width="14.7109375" style="37" customWidth="1"/>
    <col min="5401" max="5401" width="14.28515625" style="37" customWidth="1"/>
    <col min="5402" max="5403" width="14.7109375" style="37" customWidth="1"/>
    <col min="5404" max="5404" width="15.7109375" style="37" customWidth="1"/>
    <col min="5405" max="5644" width="9.140625" style="37"/>
    <col min="5645" max="5645" width="4.7109375" style="37" customWidth="1"/>
    <col min="5646" max="5646" width="30.7109375" style="37" customWidth="1"/>
    <col min="5647" max="5647" width="15.85546875" style="37" customWidth="1"/>
    <col min="5648" max="5648" width="16.5703125" style="37" customWidth="1"/>
    <col min="5649" max="5650" width="15.7109375" style="37" customWidth="1"/>
    <col min="5651" max="5654" width="14.7109375" style="37" customWidth="1"/>
    <col min="5655" max="5655" width="15.7109375" style="37" customWidth="1"/>
    <col min="5656" max="5656" width="14.7109375" style="37" customWidth="1"/>
    <col min="5657" max="5657" width="14.28515625" style="37" customWidth="1"/>
    <col min="5658" max="5659" width="14.7109375" style="37" customWidth="1"/>
    <col min="5660" max="5660" width="15.7109375" style="37" customWidth="1"/>
    <col min="5661" max="5900" width="9.140625" style="37"/>
    <col min="5901" max="5901" width="4.7109375" style="37" customWidth="1"/>
    <col min="5902" max="5902" width="30.7109375" style="37" customWidth="1"/>
    <col min="5903" max="5903" width="15.85546875" style="37" customWidth="1"/>
    <col min="5904" max="5904" width="16.5703125" style="37" customWidth="1"/>
    <col min="5905" max="5906" width="15.7109375" style="37" customWidth="1"/>
    <col min="5907" max="5910" width="14.7109375" style="37" customWidth="1"/>
    <col min="5911" max="5911" width="15.7109375" style="37" customWidth="1"/>
    <col min="5912" max="5912" width="14.7109375" style="37" customWidth="1"/>
    <col min="5913" max="5913" width="14.28515625" style="37" customWidth="1"/>
    <col min="5914" max="5915" width="14.7109375" style="37" customWidth="1"/>
    <col min="5916" max="5916" width="15.7109375" style="37" customWidth="1"/>
    <col min="5917" max="6156" width="9.140625" style="37"/>
    <col min="6157" max="6157" width="4.7109375" style="37" customWidth="1"/>
    <col min="6158" max="6158" width="30.7109375" style="37" customWidth="1"/>
    <col min="6159" max="6159" width="15.85546875" style="37" customWidth="1"/>
    <col min="6160" max="6160" width="16.5703125" style="37" customWidth="1"/>
    <col min="6161" max="6162" width="15.7109375" style="37" customWidth="1"/>
    <col min="6163" max="6166" width="14.7109375" style="37" customWidth="1"/>
    <col min="6167" max="6167" width="15.7109375" style="37" customWidth="1"/>
    <col min="6168" max="6168" width="14.7109375" style="37" customWidth="1"/>
    <col min="6169" max="6169" width="14.28515625" style="37" customWidth="1"/>
    <col min="6170" max="6171" width="14.7109375" style="37" customWidth="1"/>
    <col min="6172" max="6172" width="15.7109375" style="37" customWidth="1"/>
    <col min="6173" max="6412" width="9.140625" style="37"/>
    <col min="6413" max="6413" width="4.7109375" style="37" customWidth="1"/>
    <col min="6414" max="6414" width="30.7109375" style="37" customWidth="1"/>
    <col min="6415" max="6415" width="15.85546875" style="37" customWidth="1"/>
    <col min="6416" max="6416" width="16.5703125" style="37" customWidth="1"/>
    <col min="6417" max="6418" width="15.7109375" style="37" customWidth="1"/>
    <col min="6419" max="6422" width="14.7109375" style="37" customWidth="1"/>
    <col min="6423" max="6423" width="15.7109375" style="37" customWidth="1"/>
    <col min="6424" max="6424" width="14.7109375" style="37" customWidth="1"/>
    <col min="6425" max="6425" width="14.28515625" style="37" customWidth="1"/>
    <col min="6426" max="6427" width="14.7109375" style="37" customWidth="1"/>
    <col min="6428" max="6428" width="15.7109375" style="37" customWidth="1"/>
    <col min="6429" max="6668" width="9.140625" style="37"/>
    <col min="6669" max="6669" width="4.7109375" style="37" customWidth="1"/>
    <col min="6670" max="6670" width="30.7109375" style="37" customWidth="1"/>
    <col min="6671" max="6671" width="15.85546875" style="37" customWidth="1"/>
    <col min="6672" max="6672" width="16.5703125" style="37" customWidth="1"/>
    <col min="6673" max="6674" width="15.7109375" style="37" customWidth="1"/>
    <col min="6675" max="6678" width="14.7109375" style="37" customWidth="1"/>
    <col min="6679" max="6679" width="15.7109375" style="37" customWidth="1"/>
    <col min="6680" max="6680" width="14.7109375" style="37" customWidth="1"/>
    <col min="6681" max="6681" width="14.28515625" style="37" customWidth="1"/>
    <col min="6682" max="6683" width="14.7109375" style="37" customWidth="1"/>
    <col min="6684" max="6684" width="15.7109375" style="37" customWidth="1"/>
    <col min="6685" max="6924" width="9.140625" style="37"/>
    <col min="6925" max="6925" width="4.7109375" style="37" customWidth="1"/>
    <col min="6926" max="6926" width="30.7109375" style="37" customWidth="1"/>
    <col min="6927" max="6927" width="15.85546875" style="37" customWidth="1"/>
    <col min="6928" max="6928" width="16.5703125" style="37" customWidth="1"/>
    <col min="6929" max="6930" width="15.7109375" style="37" customWidth="1"/>
    <col min="6931" max="6934" width="14.7109375" style="37" customWidth="1"/>
    <col min="6935" max="6935" width="15.7109375" style="37" customWidth="1"/>
    <col min="6936" max="6936" width="14.7109375" style="37" customWidth="1"/>
    <col min="6937" max="6937" width="14.28515625" style="37" customWidth="1"/>
    <col min="6938" max="6939" width="14.7109375" style="37" customWidth="1"/>
    <col min="6940" max="6940" width="15.7109375" style="37" customWidth="1"/>
    <col min="6941" max="7180" width="9.140625" style="37"/>
    <col min="7181" max="7181" width="4.7109375" style="37" customWidth="1"/>
    <col min="7182" max="7182" width="30.7109375" style="37" customWidth="1"/>
    <col min="7183" max="7183" width="15.85546875" style="37" customWidth="1"/>
    <col min="7184" max="7184" width="16.5703125" style="37" customWidth="1"/>
    <col min="7185" max="7186" width="15.7109375" style="37" customWidth="1"/>
    <col min="7187" max="7190" width="14.7109375" style="37" customWidth="1"/>
    <col min="7191" max="7191" width="15.7109375" style="37" customWidth="1"/>
    <col min="7192" max="7192" width="14.7109375" style="37" customWidth="1"/>
    <col min="7193" max="7193" width="14.28515625" style="37" customWidth="1"/>
    <col min="7194" max="7195" width="14.7109375" style="37" customWidth="1"/>
    <col min="7196" max="7196" width="15.7109375" style="37" customWidth="1"/>
    <col min="7197" max="7436" width="9.140625" style="37"/>
    <col min="7437" max="7437" width="4.7109375" style="37" customWidth="1"/>
    <col min="7438" max="7438" width="30.7109375" style="37" customWidth="1"/>
    <col min="7439" max="7439" width="15.85546875" style="37" customWidth="1"/>
    <col min="7440" max="7440" width="16.5703125" style="37" customWidth="1"/>
    <col min="7441" max="7442" width="15.7109375" style="37" customWidth="1"/>
    <col min="7443" max="7446" width="14.7109375" style="37" customWidth="1"/>
    <col min="7447" max="7447" width="15.7109375" style="37" customWidth="1"/>
    <col min="7448" max="7448" width="14.7109375" style="37" customWidth="1"/>
    <col min="7449" max="7449" width="14.28515625" style="37" customWidth="1"/>
    <col min="7450" max="7451" width="14.7109375" style="37" customWidth="1"/>
    <col min="7452" max="7452" width="15.7109375" style="37" customWidth="1"/>
    <col min="7453" max="7692" width="9.140625" style="37"/>
    <col min="7693" max="7693" width="4.7109375" style="37" customWidth="1"/>
    <col min="7694" max="7694" width="30.7109375" style="37" customWidth="1"/>
    <col min="7695" max="7695" width="15.85546875" style="37" customWidth="1"/>
    <col min="7696" max="7696" width="16.5703125" style="37" customWidth="1"/>
    <col min="7697" max="7698" width="15.7109375" style="37" customWidth="1"/>
    <col min="7699" max="7702" width="14.7109375" style="37" customWidth="1"/>
    <col min="7703" max="7703" width="15.7109375" style="37" customWidth="1"/>
    <col min="7704" max="7704" width="14.7109375" style="37" customWidth="1"/>
    <col min="7705" max="7705" width="14.28515625" style="37" customWidth="1"/>
    <col min="7706" max="7707" width="14.7109375" style="37" customWidth="1"/>
    <col min="7708" max="7708" width="15.7109375" style="37" customWidth="1"/>
    <col min="7709" max="7948" width="9.140625" style="37"/>
    <col min="7949" max="7949" width="4.7109375" style="37" customWidth="1"/>
    <col min="7950" max="7950" width="30.7109375" style="37" customWidth="1"/>
    <col min="7951" max="7951" width="15.85546875" style="37" customWidth="1"/>
    <col min="7952" max="7952" width="16.5703125" style="37" customWidth="1"/>
    <col min="7953" max="7954" width="15.7109375" style="37" customWidth="1"/>
    <col min="7955" max="7958" width="14.7109375" style="37" customWidth="1"/>
    <col min="7959" max="7959" width="15.7109375" style="37" customWidth="1"/>
    <col min="7960" max="7960" width="14.7109375" style="37" customWidth="1"/>
    <col min="7961" max="7961" width="14.28515625" style="37" customWidth="1"/>
    <col min="7962" max="7963" width="14.7109375" style="37" customWidth="1"/>
    <col min="7964" max="7964" width="15.7109375" style="37" customWidth="1"/>
    <col min="7965" max="8204" width="9.140625" style="37"/>
    <col min="8205" max="8205" width="4.7109375" style="37" customWidth="1"/>
    <col min="8206" max="8206" width="30.7109375" style="37" customWidth="1"/>
    <col min="8207" max="8207" width="15.85546875" style="37" customWidth="1"/>
    <col min="8208" max="8208" width="16.5703125" style="37" customWidth="1"/>
    <col min="8209" max="8210" width="15.7109375" style="37" customWidth="1"/>
    <col min="8211" max="8214" width="14.7109375" style="37" customWidth="1"/>
    <col min="8215" max="8215" width="15.7109375" style="37" customWidth="1"/>
    <col min="8216" max="8216" width="14.7109375" style="37" customWidth="1"/>
    <col min="8217" max="8217" width="14.28515625" style="37" customWidth="1"/>
    <col min="8218" max="8219" width="14.7109375" style="37" customWidth="1"/>
    <col min="8220" max="8220" width="15.7109375" style="37" customWidth="1"/>
    <col min="8221" max="8460" width="9.140625" style="37"/>
    <col min="8461" max="8461" width="4.7109375" style="37" customWidth="1"/>
    <col min="8462" max="8462" width="30.7109375" style="37" customWidth="1"/>
    <col min="8463" max="8463" width="15.85546875" style="37" customWidth="1"/>
    <col min="8464" max="8464" width="16.5703125" style="37" customWidth="1"/>
    <col min="8465" max="8466" width="15.7109375" style="37" customWidth="1"/>
    <col min="8467" max="8470" width="14.7109375" style="37" customWidth="1"/>
    <col min="8471" max="8471" width="15.7109375" style="37" customWidth="1"/>
    <col min="8472" max="8472" width="14.7109375" style="37" customWidth="1"/>
    <col min="8473" max="8473" width="14.28515625" style="37" customWidth="1"/>
    <col min="8474" max="8475" width="14.7109375" style="37" customWidth="1"/>
    <col min="8476" max="8476" width="15.7109375" style="37" customWidth="1"/>
    <col min="8477" max="8716" width="9.140625" style="37"/>
    <col min="8717" max="8717" width="4.7109375" style="37" customWidth="1"/>
    <col min="8718" max="8718" width="30.7109375" style="37" customWidth="1"/>
    <col min="8719" max="8719" width="15.85546875" style="37" customWidth="1"/>
    <col min="8720" max="8720" width="16.5703125" style="37" customWidth="1"/>
    <col min="8721" max="8722" width="15.7109375" style="37" customWidth="1"/>
    <col min="8723" max="8726" width="14.7109375" style="37" customWidth="1"/>
    <col min="8727" max="8727" width="15.7109375" style="37" customWidth="1"/>
    <col min="8728" max="8728" width="14.7109375" style="37" customWidth="1"/>
    <col min="8729" max="8729" width="14.28515625" style="37" customWidth="1"/>
    <col min="8730" max="8731" width="14.7109375" style="37" customWidth="1"/>
    <col min="8732" max="8732" width="15.7109375" style="37" customWidth="1"/>
    <col min="8733" max="8972" width="9.140625" style="37"/>
    <col min="8973" max="8973" width="4.7109375" style="37" customWidth="1"/>
    <col min="8974" max="8974" width="30.7109375" style="37" customWidth="1"/>
    <col min="8975" max="8975" width="15.85546875" style="37" customWidth="1"/>
    <col min="8976" max="8976" width="16.5703125" style="37" customWidth="1"/>
    <col min="8977" max="8978" width="15.7109375" style="37" customWidth="1"/>
    <col min="8979" max="8982" width="14.7109375" style="37" customWidth="1"/>
    <col min="8983" max="8983" width="15.7109375" style="37" customWidth="1"/>
    <col min="8984" max="8984" width="14.7109375" style="37" customWidth="1"/>
    <col min="8985" max="8985" width="14.28515625" style="37" customWidth="1"/>
    <col min="8986" max="8987" width="14.7109375" style="37" customWidth="1"/>
    <col min="8988" max="8988" width="15.7109375" style="37" customWidth="1"/>
    <col min="8989" max="9228" width="9.140625" style="37"/>
    <col min="9229" max="9229" width="4.7109375" style="37" customWidth="1"/>
    <col min="9230" max="9230" width="30.7109375" style="37" customWidth="1"/>
    <col min="9231" max="9231" width="15.85546875" style="37" customWidth="1"/>
    <col min="9232" max="9232" width="16.5703125" style="37" customWidth="1"/>
    <col min="9233" max="9234" width="15.7109375" style="37" customWidth="1"/>
    <col min="9235" max="9238" width="14.7109375" style="37" customWidth="1"/>
    <col min="9239" max="9239" width="15.7109375" style="37" customWidth="1"/>
    <col min="9240" max="9240" width="14.7109375" style="37" customWidth="1"/>
    <col min="9241" max="9241" width="14.28515625" style="37" customWidth="1"/>
    <col min="9242" max="9243" width="14.7109375" style="37" customWidth="1"/>
    <col min="9244" max="9244" width="15.7109375" style="37" customWidth="1"/>
    <col min="9245" max="9484" width="9.140625" style="37"/>
    <col min="9485" max="9485" width="4.7109375" style="37" customWidth="1"/>
    <col min="9486" max="9486" width="30.7109375" style="37" customWidth="1"/>
    <col min="9487" max="9487" width="15.85546875" style="37" customWidth="1"/>
    <col min="9488" max="9488" width="16.5703125" style="37" customWidth="1"/>
    <col min="9489" max="9490" width="15.7109375" style="37" customWidth="1"/>
    <col min="9491" max="9494" width="14.7109375" style="37" customWidth="1"/>
    <col min="9495" max="9495" width="15.7109375" style="37" customWidth="1"/>
    <col min="9496" max="9496" width="14.7109375" style="37" customWidth="1"/>
    <col min="9497" max="9497" width="14.28515625" style="37" customWidth="1"/>
    <col min="9498" max="9499" width="14.7109375" style="37" customWidth="1"/>
    <col min="9500" max="9500" width="15.7109375" style="37" customWidth="1"/>
    <col min="9501" max="9740" width="9.140625" style="37"/>
    <col min="9741" max="9741" width="4.7109375" style="37" customWidth="1"/>
    <col min="9742" max="9742" width="30.7109375" style="37" customWidth="1"/>
    <col min="9743" max="9743" width="15.85546875" style="37" customWidth="1"/>
    <col min="9744" max="9744" width="16.5703125" style="37" customWidth="1"/>
    <col min="9745" max="9746" width="15.7109375" style="37" customWidth="1"/>
    <col min="9747" max="9750" width="14.7109375" style="37" customWidth="1"/>
    <col min="9751" max="9751" width="15.7109375" style="37" customWidth="1"/>
    <col min="9752" max="9752" width="14.7109375" style="37" customWidth="1"/>
    <col min="9753" max="9753" width="14.28515625" style="37" customWidth="1"/>
    <col min="9754" max="9755" width="14.7109375" style="37" customWidth="1"/>
    <col min="9756" max="9756" width="15.7109375" style="37" customWidth="1"/>
    <col min="9757" max="9996" width="9.140625" style="37"/>
    <col min="9997" max="9997" width="4.7109375" style="37" customWidth="1"/>
    <col min="9998" max="9998" width="30.7109375" style="37" customWidth="1"/>
    <col min="9999" max="9999" width="15.85546875" style="37" customWidth="1"/>
    <col min="10000" max="10000" width="16.5703125" style="37" customWidth="1"/>
    <col min="10001" max="10002" width="15.7109375" style="37" customWidth="1"/>
    <col min="10003" max="10006" width="14.7109375" style="37" customWidth="1"/>
    <col min="10007" max="10007" width="15.7109375" style="37" customWidth="1"/>
    <col min="10008" max="10008" width="14.7109375" style="37" customWidth="1"/>
    <col min="10009" max="10009" width="14.28515625" style="37" customWidth="1"/>
    <col min="10010" max="10011" width="14.7109375" style="37" customWidth="1"/>
    <col min="10012" max="10012" width="15.7109375" style="37" customWidth="1"/>
    <col min="10013" max="10252" width="9.140625" style="37"/>
    <col min="10253" max="10253" width="4.7109375" style="37" customWidth="1"/>
    <col min="10254" max="10254" width="30.7109375" style="37" customWidth="1"/>
    <col min="10255" max="10255" width="15.85546875" style="37" customWidth="1"/>
    <col min="10256" max="10256" width="16.5703125" style="37" customWidth="1"/>
    <col min="10257" max="10258" width="15.7109375" style="37" customWidth="1"/>
    <col min="10259" max="10262" width="14.7109375" style="37" customWidth="1"/>
    <col min="10263" max="10263" width="15.7109375" style="37" customWidth="1"/>
    <col min="10264" max="10264" width="14.7109375" style="37" customWidth="1"/>
    <col min="10265" max="10265" width="14.28515625" style="37" customWidth="1"/>
    <col min="10266" max="10267" width="14.7109375" style="37" customWidth="1"/>
    <col min="10268" max="10268" width="15.7109375" style="37" customWidth="1"/>
    <col min="10269" max="10508" width="9.140625" style="37"/>
    <col min="10509" max="10509" width="4.7109375" style="37" customWidth="1"/>
    <col min="10510" max="10510" width="30.7109375" style="37" customWidth="1"/>
    <col min="10511" max="10511" width="15.85546875" style="37" customWidth="1"/>
    <col min="10512" max="10512" width="16.5703125" style="37" customWidth="1"/>
    <col min="10513" max="10514" width="15.7109375" style="37" customWidth="1"/>
    <col min="10515" max="10518" width="14.7109375" style="37" customWidth="1"/>
    <col min="10519" max="10519" width="15.7109375" style="37" customWidth="1"/>
    <col min="10520" max="10520" width="14.7109375" style="37" customWidth="1"/>
    <col min="10521" max="10521" width="14.28515625" style="37" customWidth="1"/>
    <col min="10522" max="10523" width="14.7109375" style="37" customWidth="1"/>
    <col min="10524" max="10524" width="15.7109375" style="37" customWidth="1"/>
    <col min="10525" max="10764" width="9.140625" style="37"/>
    <col min="10765" max="10765" width="4.7109375" style="37" customWidth="1"/>
    <col min="10766" max="10766" width="30.7109375" style="37" customWidth="1"/>
    <col min="10767" max="10767" width="15.85546875" style="37" customWidth="1"/>
    <col min="10768" max="10768" width="16.5703125" style="37" customWidth="1"/>
    <col min="10769" max="10770" width="15.7109375" style="37" customWidth="1"/>
    <col min="10771" max="10774" width="14.7109375" style="37" customWidth="1"/>
    <col min="10775" max="10775" width="15.7109375" style="37" customWidth="1"/>
    <col min="10776" max="10776" width="14.7109375" style="37" customWidth="1"/>
    <col min="10777" max="10777" width="14.28515625" style="37" customWidth="1"/>
    <col min="10778" max="10779" width="14.7109375" style="37" customWidth="1"/>
    <col min="10780" max="10780" width="15.7109375" style="37" customWidth="1"/>
    <col min="10781" max="11020" width="9.140625" style="37"/>
    <col min="11021" max="11021" width="4.7109375" style="37" customWidth="1"/>
    <col min="11022" max="11022" width="30.7109375" style="37" customWidth="1"/>
    <col min="11023" max="11023" width="15.85546875" style="37" customWidth="1"/>
    <col min="11024" max="11024" width="16.5703125" style="37" customWidth="1"/>
    <col min="11025" max="11026" width="15.7109375" style="37" customWidth="1"/>
    <col min="11027" max="11030" width="14.7109375" style="37" customWidth="1"/>
    <col min="11031" max="11031" width="15.7109375" style="37" customWidth="1"/>
    <col min="11032" max="11032" width="14.7109375" style="37" customWidth="1"/>
    <col min="11033" max="11033" width="14.28515625" style="37" customWidth="1"/>
    <col min="11034" max="11035" width="14.7109375" style="37" customWidth="1"/>
    <col min="11036" max="11036" width="15.7109375" style="37" customWidth="1"/>
    <col min="11037" max="11276" width="9.140625" style="37"/>
    <col min="11277" max="11277" width="4.7109375" style="37" customWidth="1"/>
    <col min="11278" max="11278" width="30.7109375" style="37" customWidth="1"/>
    <col min="11279" max="11279" width="15.85546875" style="37" customWidth="1"/>
    <col min="11280" max="11280" width="16.5703125" style="37" customWidth="1"/>
    <col min="11281" max="11282" width="15.7109375" style="37" customWidth="1"/>
    <col min="11283" max="11286" width="14.7109375" style="37" customWidth="1"/>
    <col min="11287" max="11287" width="15.7109375" style="37" customWidth="1"/>
    <col min="11288" max="11288" width="14.7109375" style="37" customWidth="1"/>
    <col min="11289" max="11289" width="14.28515625" style="37" customWidth="1"/>
    <col min="11290" max="11291" width="14.7109375" style="37" customWidth="1"/>
    <col min="11292" max="11292" width="15.7109375" style="37" customWidth="1"/>
    <col min="11293" max="11532" width="9.140625" style="37"/>
    <col min="11533" max="11533" width="4.7109375" style="37" customWidth="1"/>
    <col min="11534" max="11534" width="30.7109375" style="37" customWidth="1"/>
    <col min="11535" max="11535" width="15.85546875" style="37" customWidth="1"/>
    <col min="11536" max="11536" width="16.5703125" style="37" customWidth="1"/>
    <col min="11537" max="11538" width="15.7109375" style="37" customWidth="1"/>
    <col min="11539" max="11542" width="14.7109375" style="37" customWidth="1"/>
    <col min="11543" max="11543" width="15.7109375" style="37" customWidth="1"/>
    <col min="11544" max="11544" width="14.7109375" style="37" customWidth="1"/>
    <col min="11545" max="11545" width="14.28515625" style="37" customWidth="1"/>
    <col min="11546" max="11547" width="14.7109375" style="37" customWidth="1"/>
    <col min="11548" max="11548" width="15.7109375" style="37" customWidth="1"/>
    <col min="11549" max="11788" width="9.140625" style="37"/>
    <col min="11789" max="11789" width="4.7109375" style="37" customWidth="1"/>
    <col min="11790" max="11790" width="30.7109375" style="37" customWidth="1"/>
    <col min="11791" max="11791" width="15.85546875" style="37" customWidth="1"/>
    <col min="11792" max="11792" width="16.5703125" style="37" customWidth="1"/>
    <col min="11793" max="11794" width="15.7109375" style="37" customWidth="1"/>
    <col min="11795" max="11798" width="14.7109375" style="37" customWidth="1"/>
    <col min="11799" max="11799" width="15.7109375" style="37" customWidth="1"/>
    <col min="11800" max="11800" width="14.7109375" style="37" customWidth="1"/>
    <col min="11801" max="11801" width="14.28515625" style="37" customWidth="1"/>
    <col min="11802" max="11803" width="14.7109375" style="37" customWidth="1"/>
    <col min="11804" max="11804" width="15.7109375" style="37" customWidth="1"/>
    <col min="11805" max="12044" width="9.140625" style="37"/>
    <col min="12045" max="12045" width="4.7109375" style="37" customWidth="1"/>
    <col min="12046" max="12046" width="30.7109375" style="37" customWidth="1"/>
    <col min="12047" max="12047" width="15.85546875" style="37" customWidth="1"/>
    <col min="12048" max="12048" width="16.5703125" style="37" customWidth="1"/>
    <col min="12049" max="12050" width="15.7109375" style="37" customWidth="1"/>
    <col min="12051" max="12054" width="14.7109375" style="37" customWidth="1"/>
    <col min="12055" max="12055" width="15.7109375" style="37" customWidth="1"/>
    <col min="12056" max="12056" width="14.7109375" style="37" customWidth="1"/>
    <col min="12057" max="12057" width="14.28515625" style="37" customWidth="1"/>
    <col min="12058" max="12059" width="14.7109375" style="37" customWidth="1"/>
    <col min="12060" max="12060" width="15.7109375" style="37" customWidth="1"/>
    <col min="12061" max="12300" width="9.140625" style="37"/>
    <col min="12301" max="12301" width="4.7109375" style="37" customWidth="1"/>
    <col min="12302" max="12302" width="30.7109375" style="37" customWidth="1"/>
    <col min="12303" max="12303" width="15.85546875" style="37" customWidth="1"/>
    <col min="12304" max="12304" width="16.5703125" style="37" customWidth="1"/>
    <col min="12305" max="12306" width="15.7109375" style="37" customWidth="1"/>
    <col min="12307" max="12310" width="14.7109375" style="37" customWidth="1"/>
    <col min="12311" max="12311" width="15.7109375" style="37" customWidth="1"/>
    <col min="12312" max="12312" width="14.7109375" style="37" customWidth="1"/>
    <col min="12313" max="12313" width="14.28515625" style="37" customWidth="1"/>
    <col min="12314" max="12315" width="14.7109375" style="37" customWidth="1"/>
    <col min="12316" max="12316" width="15.7109375" style="37" customWidth="1"/>
    <col min="12317" max="12556" width="9.140625" style="37"/>
    <col min="12557" max="12557" width="4.7109375" style="37" customWidth="1"/>
    <col min="12558" max="12558" width="30.7109375" style="37" customWidth="1"/>
    <col min="12559" max="12559" width="15.85546875" style="37" customWidth="1"/>
    <col min="12560" max="12560" width="16.5703125" style="37" customWidth="1"/>
    <col min="12561" max="12562" width="15.7109375" style="37" customWidth="1"/>
    <col min="12563" max="12566" width="14.7109375" style="37" customWidth="1"/>
    <col min="12567" max="12567" width="15.7109375" style="37" customWidth="1"/>
    <col min="12568" max="12568" width="14.7109375" style="37" customWidth="1"/>
    <col min="12569" max="12569" width="14.28515625" style="37" customWidth="1"/>
    <col min="12570" max="12571" width="14.7109375" style="37" customWidth="1"/>
    <col min="12572" max="12572" width="15.7109375" style="37" customWidth="1"/>
    <col min="12573" max="12812" width="9.140625" style="37"/>
    <col min="12813" max="12813" width="4.7109375" style="37" customWidth="1"/>
    <col min="12814" max="12814" width="30.7109375" style="37" customWidth="1"/>
    <col min="12815" max="12815" width="15.85546875" style="37" customWidth="1"/>
    <col min="12816" max="12816" width="16.5703125" style="37" customWidth="1"/>
    <col min="12817" max="12818" width="15.7109375" style="37" customWidth="1"/>
    <col min="12819" max="12822" width="14.7109375" style="37" customWidth="1"/>
    <col min="12823" max="12823" width="15.7109375" style="37" customWidth="1"/>
    <col min="12824" max="12824" width="14.7109375" style="37" customWidth="1"/>
    <col min="12825" max="12825" width="14.28515625" style="37" customWidth="1"/>
    <col min="12826" max="12827" width="14.7109375" style="37" customWidth="1"/>
    <col min="12828" max="12828" width="15.7109375" style="37" customWidth="1"/>
    <col min="12829" max="13068" width="9.140625" style="37"/>
    <col min="13069" max="13069" width="4.7109375" style="37" customWidth="1"/>
    <col min="13070" max="13070" width="30.7109375" style="37" customWidth="1"/>
    <col min="13071" max="13071" width="15.85546875" style="37" customWidth="1"/>
    <col min="13072" max="13072" width="16.5703125" style="37" customWidth="1"/>
    <col min="13073" max="13074" width="15.7109375" style="37" customWidth="1"/>
    <col min="13075" max="13078" width="14.7109375" style="37" customWidth="1"/>
    <col min="13079" max="13079" width="15.7109375" style="37" customWidth="1"/>
    <col min="13080" max="13080" width="14.7109375" style="37" customWidth="1"/>
    <col min="13081" max="13081" width="14.28515625" style="37" customWidth="1"/>
    <col min="13082" max="13083" width="14.7109375" style="37" customWidth="1"/>
    <col min="13084" max="13084" width="15.7109375" style="37" customWidth="1"/>
    <col min="13085" max="13324" width="9.140625" style="37"/>
    <col min="13325" max="13325" width="4.7109375" style="37" customWidth="1"/>
    <col min="13326" max="13326" width="30.7109375" style="37" customWidth="1"/>
    <col min="13327" max="13327" width="15.85546875" style="37" customWidth="1"/>
    <col min="13328" max="13328" width="16.5703125" style="37" customWidth="1"/>
    <col min="13329" max="13330" width="15.7109375" style="37" customWidth="1"/>
    <col min="13331" max="13334" width="14.7109375" style="37" customWidth="1"/>
    <col min="13335" max="13335" width="15.7109375" style="37" customWidth="1"/>
    <col min="13336" max="13336" width="14.7109375" style="37" customWidth="1"/>
    <col min="13337" max="13337" width="14.28515625" style="37" customWidth="1"/>
    <col min="13338" max="13339" width="14.7109375" style="37" customWidth="1"/>
    <col min="13340" max="13340" width="15.7109375" style="37" customWidth="1"/>
    <col min="13341" max="13580" width="9.140625" style="37"/>
    <col min="13581" max="13581" width="4.7109375" style="37" customWidth="1"/>
    <col min="13582" max="13582" width="30.7109375" style="37" customWidth="1"/>
    <col min="13583" max="13583" width="15.85546875" style="37" customWidth="1"/>
    <col min="13584" max="13584" width="16.5703125" style="37" customWidth="1"/>
    <col min="13585" max="13586" width="15.7109375" style="37" customWidth="1"/>
    <col min="13587" max="13590" width="14.7109375" style="37" customWidth="1"/>
    <col min="13591" max="13591" width="15.7109375" style="37" customWidth="1"/>
    <col min="13592" max="13592" width="14.7109375" style="37" customWidth="1"/>
    <col min="13593" max="13593" width="14.28515625" style="37" customWidth="1"/>
    <col min="13594" max="13595" width="14.7109375" style="37" customWidth="1"/>
    <col min="13596" max="13596" width="15.7109375" style="37" customWidth="1"/>
    <col min="13597" max="13836" width="9.140625" style="37"/>
    <col min="13837" max="13837" width="4.7109375" style="37" customWidth="1"/>
    <col min="13838" max="13838" width="30.7109375" style="37" customWidth="1"/>
    <col min="13839" max="13839" width="15.85546875" style="37" customWidth="1"/>
    <col min="13840" max="13840" width="16.5703125" style="37" customWidth="1"/>
    <col min="13841" max="13842" width="15.7109375" style="37" customWidth="1"/>
    <col min="13843" max="13846" width="14.7109375" style="37" customWidth="1"/>
    <col min="13847" max="13847" width="15.7109375" style="37" customWidth="1"/>
    <col min="13848" max="13848" width="14.7109375" style="37" customWidth="1"/>
    <col min="13849" max="13849" width="14.28515625" style="37" customWidth="1"/>
    <col min="13850" max="13851" width="14.7109375" style="37" customWidth="1"/>
    <col min="13852" max="13852" width="15.7109375" style="37" customWidth="1"/>
    <col min="13853" max="14092" width="9.140625" style="37"/>
    <col min="14093" max="14093" width="4.7109375" style="37" customWidth="1"/>
    <col min="14094" max="14094" width="30.7109375" style="37" customWidth="1"/>
    <col min="14095" max="14095" width="15.85546875" style="37" customWidth="1"/>
    <col min="14096" max="14096" width="16.5703125" style="37" customWidth="1"/>
    <col min="14097" max="14098" width="15.7109375" style="37" customWidth="1"/>
    <col min="14099" max="14102" width="14.7109375" style="37" customWidth="1"/>
    <col min="14103" max="14103" width="15.7109375" style="37" customWidth="1"/>
    <col min="14104" max="14104" width="14.7109375" style="37" customWidth="1"/>
    <col min="14105" max="14105" width="14.28515625" style="37" customWidth="1"/>
    <col min="14106" max="14107" width="14.7109375" style="37" customWidth="1"/>
    <col min="14108" max="14108" width="15.7109375" style="37" customWidth="1"/>
    <col min="14109" max="14348" width="9.140625" style="37"/>
    <col min="14349" max="14349" width="4.7109375" style="37" customWidth="1"/>
    <col min="14350" max="14350" width="30.7109375" style="37" customWidth="1"/>
    <col min="14351" max="14351" width="15.85546875" style="37" customWidth="1"/>
    <col min="14352" max="14352" width="16.5703125" style="37" customWidth="1"/>
    <col min="14353" max="14354" width="15.7109375" style="37" customWidth="1"/>
    <col min="14355" max="14358" width="14.7109375" style="37" customWidth="1"/>
    <col min="14359" max="14359" width="15.7109375" style="37" customWidth="1"/>
    <col min="14360" max="14360" width="14.7109375" style="37" customWidth="1"/>
    <col min="14361" max="14361" width="14.28515625" style="37" customWidth="1"/>
    <col min="14362" max="14363" width="14.7109375" style="37" customWidth="1"/>
    <col min="14364" max="14364" width="15.7109375" style="37" customWidth="1"/>
    <col min="14365" max="14604" width="9.140625" style="37"/>
    <col min="14605" max="14605" width="4.7109375" style="37" customWidth="1"/>
    <col min="14606" max="14606" width="30.7109375" style="37" customWidth="1"/>
    <col min="14607" max="14607" width="15.85546875" style="37" customWidth="1"/>
    <col min="14608" max="14608" width="16.5703125" style="37" customWidth="1"/>
    <col min="14609" max="14610" width="15.7109375" style="37" customWidth="1"/>
    <col min="14611" max="14614" width="14.7109375" style="37" customWidth="1"/>
    <col min="14615" max="14615" width="15.7109375" style="37" customWidth="1"/>
    <col min="14616" max="14616" width="14.7109375" style="37" customWidth="1"/>
    <col min="14617" max="14617" width="14.28515625" style="37" customWidth="1"/>
    <col min="14618" max="14619" width="14.7109375" style="37" customWidth="1"/>
    <col min="14620" max="14620" width="15.7109375" style="37" customWidth="1"/>
    <col min="14621" max="14860" width="9.140625" style="37"/>
    <col min="14861" max="14861" width="4.7109375" style="37" customWidth="1"/>
    <col min="14862" max="14862" width="30.7109375" style="37" customWidth="1"/>
    <col min="14863" max="14863" width="15.85546875" style="37" customWidth="1"/>
    <col min="14864" max="14864" width="16.5703125" style="37" customWidth="1"/>
    <col min="14865" max="14866" width="15.7109375" style="37" customWidth="1"/>
    <col min="14867" max="14870" width="14.7109375" style="37" customWidth="1"/>
    <col min="14871" max="14871" width="15.7109375" style="37" customWidth="1"/>
    <col min="14872" max="14872" width="14.7109375" style="37" customWidth="1"/>
    <col min="14873" max="14873" width="14.28515625" style="37" customWidth="1"/>
    <col min="14874" max="14875" width="14.7109375" style="37" customWidth="1"/>
    <col min="14876" max="14876" width="15.7109375" style="37" customWidth="1"/>
    <col min="14877" max="15116" width="9.140625" style="37"/>
    <col min="15117" max="15117" width="4.7109375" style="37" customWidth="1"/>
    <col min="15118" max="15118" width="30.7109375" style="37" customWidth="1"/>
    <col min="15119" max="15119" width="15.85546875" style="37" customWidth="1"/>
    <col min="15120" max="15120" width="16.5703125" style="37" customWidth="1"/>
    <col min="15121" max="15122" width="15.7109375" style="37" customWidth="1"/>
    <col min="15123" max="15126" width="14.7109375" style="37" customWidth="1"/>
    <col min="15127" max="15127" width="15.7109375" style="37" customWidth="1"/>
    <col min="15128" max="15128" width="14.7109375" style="37" customWidth="1"/>
    <col min="15129" max="15129" width="14.28515625" style="37" customWidth="1"/>
    <col min="15130" max="15131" width="14.7109375" style="37" customWidth="1"/>
    <col min="15132" max="15132" width="15.7109375" style="37" customWidth="1"/>
    <col min="15133" max="15372" width="9.140625" style="37"/>
    <col min="15373" max="15373" width="4.7109375" style="37" customWidth="1"/>
    <col min="15374" max="15374" width="30.7109375" style="37" customWidth="1"/>
    <col min="15375" max="15375" width="15.85546875" style="37" customWidth="1"/>
    <col min="15376" max="15376" width="16.5703125" style="37" customWidth="1"/>
    <col min="15377" max="15378" width="15.7109375" style="37" customWidth="1"/>
    <col min="15379" max="15382" width="14.7109375" style="37" customWidth="1"/>
    <col min="15383" max="15383" width="15.7109375" style="37" customWidth="1"/>
    <col min="15384" max="15384" width="14.7109375" style="37" customWidth="1"/>
    <col min="15385" max="15385" width="14.28515625" style="37" customWidth="1"/>
    <col min="15386" max="15387" width="14.7109375" style="37" customWidth="1"/>
    <col min="15388" max="15388" width="15.7109375" style="37" customWidth="1"/>
    <col min="15389" max="15628" width="9.140625" style="37"/>
    <col min="15629" max="15629" width="4.7109375" style="37" customWidth="1"/>
    <col min="15630" max="15630" width="30.7109375" style="37" customWidth="1"/>
    <col min="15631" max="15631" width="15.85546875" style="37" customWidth="1"/>
    <col min="15632" max="15632" width="16.5703125" style="37" customWidth="1"/>
    <col min="15633" max="15634" width="15.7109375" style="37" customWidth="1"/>
    <col min="15635" max="15638" width="14.7109375" style="37" customWidth="1"/>
    <col min="15639" max="15639" width="15.7109375" style="37" customWidth="1"/>
    <col min="15640" max="15640" width="14.7109375" style="37" customWidth="1"/>
    <col min="15641" max="15641" width="14.28515625" style="37" customWidth="1"/>
    <col min="15642" max="15643" width="14.7109375" style="37" customWidth="1"/>
    <col min="15644" max="15644" width="15.7109375" style="37" customWidth="1"/>
    <col min="15645" max="15884" width="9.140625" style="37"/>
    <col min="15885" max="15885" width="4.7109375" style="37" customWidth="1"/>
    <col min="15886" max="15886" width="30.7109375" style="37" customWidth="1"/>
    <col min="15887" max="15887" width="15.85546875" style="37" customWidth="1"/>
    <col min="15888" max="15888" width="16.5703125" style="37" customWidth="1"/>
    <col min="15889" max="15890" width="15.7109375" style="37" customWidth="1"/>
    <col min="15891" max="15894" width="14.7109375" style="37" customWidth="1"/>
    <col min="15895" max="15895" width="15.7109375" style="37" customWidth="1"/>
    <col min="15896" max="15896" width="14.7109375" style="37" customWidth="1"/>
    <col min="15897" max="15897" width="14.28515625" style="37" customWidth="1"/>
    <col min="15898" max="15899" width="14.7109375" style="37" customWidth="1"/>
    <col min="15900" max="15900" width="15.7109375" style="37" customWidth="1"/>
    <col min="15901" max="16140" width="9.140625" style="37"/>
    <col min="16141" max="16141" width="4.7109375" style="37" customWidth="1"/>
    <col min="16142" max="16142" width="30.7109375" style="37" customWidth="1"/>
    <col min="16143" max="16143" width="15.85546875" style="37" customWidth="1"/>
    <col min="16144" max="16144" width="16.5703125" style="37" customWidth="1"/>
    <col min="16145" max="16146" width="15.7109375" style="37" customWidth="1"/>
    <col min="16147" max="16150" width="14.7109375" style="37" customWidth="1"/>
    <col min="16151" max="16151" width="15.7109375" style="37" customWidth="1"/>
    <col min="16152" max="16152" width="14.7109375" style="37" customWidth="1"/>
    <col min="16153" max="16153" width="14.28515625" style="37" customWidth="1"/>
    <col min="16154" max="16155" width="14.7109375" style="37" customWidth="1"/>
    <col min="16156" max="16156" width="15.7109375" style="37" customWidth="1"/>
    <col min="16157" max="16384" width="9.140625" style="37"/>
  </cols>
  <sheetData>
    <row r="1" spans="2:51" ht="16.5" customHeight="1" x14ac:dyDescent="0.2"/>
    <row r="2" spans="2:51" ht="17.25" customHeight="1" x14ac:dyDescent="0.2">
      <c r="B2" s="9" t="s">
        <v>57</v>
      </c>
    </row>
    <row r="3" spans="2:51" ht="30" customHeight="1" thickBot="1" x14ac:dyDescent="0.25">
      <c r="B3" s="10" t="s">
        <v>2</v>
      </c>
      <c r="C3" s="10"/>
      <c r="D3" s="10"/>
    </row>
    <row r="4" spans="2:51" ht="15.95" customHeight="1" thickBot="1" x14ac:dyDescent="0.25">
      <c r="B4" s="45" t="s">
        <v>58</v>
      </c>
      <c r="C4" s="47"/>
      <c r="D4" s="47"/>
      <c r="E4" s="47"/>
      <c r="F4" s="47"/>
      <c r="G4" s="47"/>
      <c r="H4" s="46"/>
      <c r="I4" s="46"/>
      <c r="J4" s="46"/>
      <c r="K4" s="46"/>
      <c r="L4" s="46"/>
      <c r="M4" s="46"/>
      <c r="N4" s="46"/>
      <c r="O4" s="46"/>
      <c r="P4" s="225"/>
      <c r="Q4" s="225"/>
      <c r="R4" s="225"/>
      <c r="S4" s="225"/>
      <c r="T4" s="225"/>
      <c r="U4" s="225"/>
      <c r="V4" s="225"/>
      <c r="W4" s="225"/>
      <c r="X4" s="225"/>
      <c r="Y4" s="225"/>
      <c r="Z4" s="225"/>
      <c r="AA4" s="225"/>
      <c r="AB4" s="225"/>
      <c r="AC4" s="225"/>
      <c r="AD4" s="225"/>
      <c r="AE4" s="225"/>
      <c r="AF4" s="225"/>
      <c r="AG4" s="225"/>
      <c r="AH4" s="225"/>
      <c r="AI4" s="225"/>
      <c r="AJ4" s="225"/>
      <c r="AK4" s="225"/>
      <c r="AL4" s="52"/>
      <c r="AM4" s="52"/>
      <c r="AN4" s="52"/>
      <c r="AO4" s="225"/>
      <c r="AP4" s="225"/>
      <c r="AQ4" s="46"/>
      <c r="AR4" s="46"/>
      <c r="AS4" s="46"/>
      <c r="AT4" s="46"/>
      <c r="AU4" s="52"/>
      <c r="AV4" s="67"/>
      <c r="AW4" s="69"/>
      <c r="AX4" s="69"/>
      <c r="AY4" s="69"/>
    </row>
    <row r="5" spans="2:51" ht="15.95" customHeight="1" thickBot="1" x14ac:dyDescent="0.25">
      <c r="B5" s="221" t="s">
        <v>59</v>
      </c>
      <c r="C5" s="222"/>
      <c r="D5" s="222"/>
      <c r="E5" s="222"/>
      <c r="F5" s="222"/>
      <c r="G5" s="222"/>
      <c r="H5" s="222"/>
      <c r="I5" s="222"/>
      <c r="J5" s="222"/>
      <c r="K5" s="222"/>
      <c r="L5" s="222"/>
      <c r="M5" s="222"/>
      <c r="N5" s="222"/>
      <c r="O5" s="222"/>
      <c r="P5" s="227"/>
      <c r="Q5" s="227"/>
      <c r="R5" s="273"/>
      <c r="S5" s="273"/>
      <c r="T5" s="273"/>
      <c r="U5" s="227"/>
      <c r="V5" s="227"/>
      <c r="W5" s="273"/>
      <c r="X5" s="273"/>
      <c r="Y5" s="273"/>
      <c r="Z5" s="227"/>
      <c r="AA5" s="227"/>
      <c r="AB5" s="273"/>
      <c r="AC5" s="273"/>
      <c r="AD5" s="273"/>
      <c r="AE5" s="273"/>
      <c r="AF5" s="273"/>
      <c r="AG5" s="273"/>
      <c r="AH5" s="273"/>
      <c r="AI5" s="273"/>
      <c r="AJ5" s="273"/>
      <c r="AK5" s="273"/>
      <c r="AL5" s="364"/>
      <c r="AM5" s="364"/>
      <c r="AN5" s="364"/>
      <c r="AO5" s="273"/>
      <c r="AP5" s="273"/>
      <c r="AQ5" s="489"/>
      <c r="AR5" s="489"/>
      <c r="AS5" s="489"/>
      <c r="AT5" s="489"/>
      <c r="AU5" s="364"/>
      <c r="AV5" s="489"/>
      <c r="AW5" s="489"/>
      <c r="AX5" s="364"/>
      <c r="AY5" s="364"/>
    </row>
    <row r="6" spans="2:51" ht="15.95" customHeight="1" thickBot="1" x14ac:dyDescent="0.25">
      <c r="B6" s="132" t="s">
        <v>60</v>
      </c>
      <c r="C6" s="59" t="s">
        <v>5</v>
      </c>
      <c r="D6" s="59" t="s">
        <v>6</v>
      </c>
      <c r="E6" s="60" t="s">
        <v>7</v>
      </c>
      <c r="F6" s="65" t="s">
        <v>8</v>
      </c>
      <c r="G6" s="61" t="s">
        <v>9</v>
      </c>
      <c r="H6" s="62" t="s">
        <v>10</v>
      </c>
      <c r="I6" s="62" t="s">
        <v>11</v>
      </c>
      <c r="J6" s="62" t="s">
        <v>85</v>
      </c>
      <c r="K6" s="62" t="s">
        <v>88</v>
      </c>
      <c r="L6" s="63" t="s">
        <v>89</v>
      </c>
      <c r="M6" s="62" t="s">
        <v>91</v>
      </c>
      <c r="N6" s="223" t="s">
        <v>94</v>
      </c>
      <c r="O6" s="62" t="s">
        <v>95</v>
      </c>
      <c r="P6" s="62" t="s">
        <v>96</v>
      </c>
      <c r="Q6" s="63" t="s">
        <v>97</v>
      </c>
      <c r="R6" s="62" t="s">
        <v>98</v>
      </c>
      <c r="S6" s="62" t="s">
        <v>105</v>
      </c>
      <c r="T6" s="62" t="s">
        <v>104</v>
      </c>
      <c r="U6" s="62" t="s">
        <v>112</v>
      </c>
      <c r="V6" s="63" t="s">
        <v>114</v>
      </c>
      <c r="W6" s="62" t="s">
        <v>115</v>
      </c>
      <c r="X6" s="62" t="s">
        <v>116</v>
      </c>
      <c r="Y6" s="62" t="s">
        <v>117</v>
      </c>
      <c r="Z6" s="62" t="s">
        <v>113</v>
      </c>
      <c r="AA6" s="63" t="s">
        <v>118</v>
      </c>
      <c r="AB6" s="62" t="s">
        <v>119</v>
      </c>
      <c r="AC6" s="62" t="s">
        <v>123</v>
      </c>
      <c r="AD6" s="62" t="s">
        <v>124</v>
      </c>
      <c r="AE6" s="62" t="s">
        <v>126</v>
      </c>
      <c r="AF6" s="333" t="s">
        <v>127</v>
      </c>
      <c r="AG6" s="340" t="s">
        <v>130</v>
      </c>
      <c r="AH6" s="340" t="s">
        <v>132</v>
      </c>
      <c r="AI6" s="340" t="s">
        <v>134</v>
      </c>
      <c r="AJ6" s="340" t="s">
        <v>136</v>
      </c>
      <c r="AK6" s="333" t="s">
        <v>137</v>
      </c>
      <c r="AL6" s="340" t="s">
        <v>140</v>
      </c>
      <c r="AM6" s="340" t="s">
        <v>143</v>
      </c>
      <c r="AN6" s="340" t="s">
        <v>145</v>
      </c>
      <c r="AO6" s="340" t="s">
        <v>147</v>
      </c>
      <c r="AP6" s="333" t="s">
        <v>148</v>
      </c>
      <c r="AQ6" s="340" t="s">
        <v>154</v>
      </c>
      <c r="AR6" s="340" t="s">
        <v>227</v>
      </c>
      <c r="AS6" s="340" t="s">
        <v>228</v>
      </c>
      <c r="AT6" s="340" t="s">
        <v>229</v>
      </c>
      <c r="AU6" s="333" t="s">
        <v>230</v>
      </c>
      <c r="AV6" s="340" t="s">
        <v>231</v>
      </c>
      <c r="AW6" s="340" t="s">
        <v>232</v>
      </c>
      <c r="AX6" s="340" t="s">
        <v>233</v>
      </c>
      <c r="AY6" s="340" t="s">
        <v>250</v>
      </c>
    </row>
    <row r="7" spans="2:51" s="38" customFormat="1" ht="14.1" customHeight="1" x14ac:dyDescent="0.15">
      <c r="B7" s="133" t="s">
        <v>12</v>
      </c>
      <c r="C7" s="190">
        <v>39235</v>
      </c>
      <c r="D7" s="134">
        <v>35978</v>
      </c>
      <c r="E7" s="135">
        <v>33756</v>
      </c>
      <c r="F7" s="275">
        <v>33069</v>
      </c>
      <c r="G7" s="136">
        <v>40565</v>
      </c>
      <c r="H7" s="134">
        <v>10156</v>
      </c>
      <c r="I7" s="134">
        <v>10830</v>
      </c>
      <c r="J7" s="134">
        <v>11424</v>
      </c>
      <c r="K7" s="134">
        <v>12447</v>
      </c>
      <c r="L7" s="137">
        <f>SUM(H7:K7)</f>
        <v>44857</v>
      </c>
      <c r="M7" s="134">
        <v>11296</v>
      </c>
      <c r="N7" s="235">
        <v>12035</v>
      </c>
      <c r="O7" s="134">
        <v>12647</v>
      </c>
      <c r="P7" s="134">
        <v>10825</v>
      </c>
      <c r="Q7" s="137">
        <f>SUM(M7:P7)</f>
        <v>46803</v>
      </c>
      <c r="R7" s="134">
        <v>12644</v>
      </c>
      <c r="S7" s="134">
        <v>13363</v>
      </c>
      <c r="T7" s="134">
        <v>13916</v>
      </c>
      <c r="U7" s="134">
        <v>16461</v>
      </c>
      <c r="V7" s="137">
        <f>SUM(R7:U7)</f>
        <v>56384</v>
      </c>
      <c r="W7" s="134">
        <v>12980</v>
      </c>
      <c r="X7" s="134">
        <v>11069</v>
      </c>
      <c r="Y7" s="134">
        <v>24063</v>
      </c>
      <c r="Z7" s="134">
        <v>18067</v>
      </c>
      <c r="AA7" s="137">
        <f t="shared" ref="AA7:AA30" si="0">SUM(W7:Z7)</f>
        <v>66179</v>
      </c>
      <c r="AB7" s="134">
        <v>16872</v>
      </c>
      <c r="AC7" s="134">
        <v>16860</v>
      </c>
      <c r="AD7" s="134">
        <v>16057</v>
      </c>
      <c r="AE7" s="134">
        <v>19282</v>
      </c>
      <c r="AF7" s="334">
        <f>SUM(AB7:AE7)</f>
        <v>69071</v>
      </c>
      <c r="AG7" s="134">
        <v>16683</v>
      </c>
      <c r="AH7" s="134">
        <v>18734</v>
      </c>
      <c r="AI7" s="134">
        <v>18428</v>
      </c>
      <c r="AJ7" s="134">
        <v>20810</v>
      </c>
      <c r="AK7" s="334">
        <f>SUM(AG7:AJ7)</f>
        <v>74655</v>
      </c>
      <c r="AL7" s="134">
        <v>17677</v>
      </c>
      <c r="AM7" s="134">
        <v>19249</v>
      </c>
      <c r="AN7" s="134">
        <v>19103</v>
      </c>
      <c r="AO7" s="134">
        <v>22165</v>
      </c>
      <c r="AP7" s="334">
        <v>78194</v>
      </c>
      <c r="AQ7" s="134">
        <v>20519</v>
      </c>
      <c r="AR7" s="134">
        <v>21087</v>
      </c>
      <c r="AS7" s="134">
        <v>20320</v>
      </c>
      <c r="AT7" s="134">
        <v>23569</v>
      </c>
      <c r="AU7" s="334">
        <v>85495</v>
      </c>
      <c r="AV7" s="134">
        <v>21552</v>
      </c>
      <c r="AW7" s="134">
        <v>22870</v>
      </c>
      <c r="AX7" s="134">
        <v>22131</v>
      </c>
      <c r="AY7" s="134">
        <v>24028</v>
      </c>
    </row>
    <row r="8" spans="2:51" s="38" customFormat="1" ht="14.1" customHeight="1" x14ac:dyDescent="0.15">
      <c r="B8" s="138" t="s">
        <v>13</v>
      </c>
      <c r="C8" s="191">
        <v>3444</v>
      </c>
      <c r="D8" s="134">
        <v>3293</v>
      </c>
      <c r="E8" s="135">
        <v>3712</v>
      </c>
      <c r="F8" s="275">
        <v>5374</v>
      </c>
      <c r="G8" s="136">
        <v>4321</v>
      </c>
      <c r="H8" s="134">
        <v>1149</v>
      </c>
      <c r="I8" s="134">
        <v>1161</v>
      </c>
      <c r="J8" s="134">
        <v>1154</v>
      </c>
      <c r="K8" s="134">
        <v>1244</v>
      </c>
      <c r="L8" s="137">
        <f t="shared" ref="L8:L30" si="1">SUM(H8:K8)</f>
        <v>4708</v>
      </c>
      <c r="M8" s="134">
        <v>1245</v>
      </c>
      <c r="N8" s="235">
        <v>1346</v>
      </c>
      <c r="O8" s="134">
        <v>1421</v>
      </c>
      <c r="P8" s="134">
        <v>1414</v>
      </c>
      <c r="Q8" s="137">
        <f t="shared" ref="Q8:Q30" si="2">SUM(M8:P8)</f>
        <v>5426</v>
      </c>
      <c r="R8" s="134">
        <v>1160</v>
      </c>
      <c r="S8" s="134">
        <v>1155</v>
      </c>
      <c r="T8" s="134">
        <v>1193</v>
      </c>
      <c r="U8" s="134">
        <v>1345</v>
      </c>
      <c r="V8" s="137">
        <f t="shared" ref="V8:V30" si="3">SUM(R8:U8)</f>
        <v>4853</v>
      </c>
      <c r="W8" s="134">
        <v>1065</v>
      </c>
      <c r="X8" s="134">
        <v>792</v>
      </c>
      <c r="Y8" s="134">
        <v>1952</v>
      </c>
      <c r="Z8" s="134">
        <v>1638</v>
      </c>
      <c r="AA8" s="137">
        <f t="shared" si="0"/>
        <v>5447</v>
      </c>
      <c r="AB8" s="134">
        <v>1643</v>
      </c>
      <c r="AC8" s="134">
        <v>1624</v>
      </c>
      <c r="AD8" s="134">
        <v>1635</v>
      </c>
      <c r="AE8" s="134">
        <v>1781</v>
      </c>
      <c r="AF8" s="334">
        <f t="shared" ref="AF8:AF31" si="4">SUM(AB8:AE8)</f>
        <v>6683</v>
      </c>
      <c r="AG8" s="134">
        <v>1519</v>
      </c>
      <c r="AH8" s="134">
        <v>1802</v>
      </c>
      <c r="AI8" s="134">
        <v>1858</v>
      </c>
      <c r="AJ8" s="134">
        <v>1742</v>
      </c>
      <c r="AK8" s="334">
        <f t="shared" ref="AK8:AK30" si="5">SUM(AG8:AJ8)</f>
        <v>6921</v>
      </c>
      <c r="AL8" s="134">
        <v>1861</v>
      </c>
      <c r="AM8" s="134">
        <v>2141</v>
      </c>
      <c r="AN8" s="134">
        <v>2122</v>
      </c>
      <c r="AO8" s="134">
        <v>2222</v>
      </c>
      <c r="AP8" s="334">
        <v>8346</v>
      </c>
      <c r="AQ8" s="134">
        <v>2228</v>
      </c>
      <c r="AR8" s="134">
        <v>2256</v>
      </c>
      <c r="AS8" s="134">
        <v>2377</v>
      </c>
      <c r="AT8" s="134">
        <v>2521</v>
      </c>
      <c r="AU8" s="334">
        <v>9382</v>
      </c>
      <c r="AV8" s="134">
        <v>2585</v>
      </c>
      <c r="AW8" s="134">
        <v>2716</v>
      </c>
      <c r="AX8" s="134">
        <v>2694</v>
      </c>
      <c r="AY8" s="134">
        <v>2622</v>
      </c>
    </row>
    <row r="9" spans="2:51" s="38" customFormat="1" ht="14.1" customHeight="1" x14ac:dyDescent="0.15">
      <c r="B9" s="138" t="s">
        <v>14</v>
      </c>
      <c r="C9" s="191">
        <v>7916</v>
      </c>
      <c r="D9" s="134">
        <v>8121</v>
      </c>
      <c r="E9" s="135">
        <v>9527</v>
      </c>
      <c r="F9" s="275">
        <v>11827</v>
      </c>
      <c r="G9" s="136">
        <v>13200</v>
      </c>
      <c r="H9" s="134">
        <v>3565</v>
      </c>
      <c r="I9" s="134">
        <v>3810</v>
      </c>
      <c r="J9" s="134">
        <v>3719</v>
      </c>
      <c r="K9" s="134">
        <v>4191</v>
      </c>
      <c r="L9" s="137">
        <f t="shared" si="1"/>
        <v>15285</v>
      </c>
      <c r="M9" s="134">
        <v>4552</v>
      </c>
      <c r="N9" s="235">
        <v>4687</v>
      </c>
      <c r="O9" s="134">
        <v>4330</v>
      </c>
      <c r="P9" s="134">
        <v>4933</v>
      </c>
      <c r="Q9" s="137">
        <f t="shared" si="2"/>
        <v>18502</v>
      </c>
      <c r="R9" s="134">
        <v>5196</v>
      </c>
      <c r="S9" s="134">
        <v>5447</v>
      </c>
      <c r="T9" s="134">
        <v>5255</v>
      </c>
      <c r="U9" s="134">
        <v>6134</v>
      </c>
      <c r="V9" s="137">
        <f t="shared" si="3"/>
        <v>22032</v>
      </c>
      <c r="W9" s="134">
        <v>5962</v>
      </c>
      <c r="X9" s="134">
        <v>3356</v>
      </c>
      <c r="Y9" s="134">
        <v>7016</v>
      </c>
      <c r="Z9" s="134">
        <v>6070</v>
      </c>
      <c r="AA9" s="137">
        <f t="shared" si="0"/>
        <v>22404</v>
      </c>
      <c r="AB9" s="134">
        <v>5988</v>
      </c>
      <c r="AC9" s="134">
        <v>6016</v>
      </c>
      <c r="AD9" s="134">
        <v>6031</v>
      </c>
      <c r="AE9" s="134">
        <v>6411</v>
      </c>
      <c r="AF9" s="334">
        <f t="shared" si="4"/>
        <v>24446</v>
      </c>
      <c r="AG9" s="134">
        <v>6131</v>
      </c>
      <c r="AH9" s="134">
        <v>6522</v>
      </c>
      <c r="AI9" s="134">
        <v>6669</v>
      </c>
      <c r="AJ9" s="134">
        <v>6807</v>
      </c>
      <c r="AK9" s="334">
        <f t="shared" si="5"/>
        <v>26129</v>
      </c>
      <c r="AL9" s="134">
        <v>6930</v>
      </c>
      <c r="AM9" s="134">
        <v>6965</v>
      </c>
      <c r="AN9" s="134">
        <v>6618</v>
      </c>
      <c r="AO9" s="134">
        <v>6774</v>
      </c>
      <c r="AP9" s="334">
        <v>27287</v>
      </c>
      <c r="AQ9" s="134">
        <v>6478</v>
      </c>
      <c r="AR9" s="134">
        <v>6528</v>
      </c>
      <c r="AS9" s="134">
        <v>6110</v>
      </c>
      <c r="AT9" s="134">
        <v>6793</v>
      </c>
      <c r="AU9" s="334">
        <v>25909</v>
      </c>
      <c r="AV9" s="134">
        <v>6558</v>
      </c>
      <c r="AW9" s="134">
        <v>6856</v>
      </c>
      <c r="AX9" s="134">
        <v>6764</v>
      </c>
      <c r="AY9" s="134">
        <v>7080</v>
      </c>
    </row>
    <row r="10" spans="2:51" s="38" customFormat="1" ht="14.1" customHeight="1" x14ac:dyDescent="0.15">
      <c r="B10" s="138" t="s">
        <v>15</v>
      </c>
      <c r="C10" s="191">
        <v>8993</v>
      </c>
      <c r="D10" s="134">
        <v>1011</v>
      </c>
      <c r="E10" s="135">
        <v>1218</v>
      </c>
      <c r="F10" s="275">
        <v>1098</v>
      </c>
      <c r="G10" s="136">
        <v>1610</v>
      </c>
      <c r="H10" s="134">
        <v>483</v>
      </c>
      <c r="I10" s="134">
        <v>528</v>
      </c>
      <c r="J10" s="134">
        <v>506</v>
      </c>
      <c r="K10" s="134">
        <v>517</v>
      </c>
      <c r="L10" s="137">
        <f t="shared" si="1"/>
        <v>2034</v>
      </c>
      <c r="M10" s="134">
        <v>567</v>
      </c>
      <c r="N10" s="235">
        <v>627</v>
      </c>
      <c r="O10" s="134">
        <v>536</v>
      </c>
      <c r="P10" s="134">
        <v>609</v>
      </c>
      <c r="Q10" s="137">
        <f t="shared" si="2"/>
        <v>2339</v>
      </c>
      <c r="R10" s="134">
        <v>593</v>
      </c>
      <c r="S10" s="134">
        <v>561</v>
      </c>
      <c r="T10" s="134">
        <v>579</v>
      </c>
      <c r="U10" s="134">
        <v>665</v>
      </c>
      <c r="V10" s="137">
        <f t="shared" si="3"/>
        <v>2398</v>
      </c>
      <c r="W10" s="134">
        <v>528</v>
      </c>
      <c r="X10" s="134">
        <v>246</v>
      </c>
      <c r="Y10" s="134">
        <v>732</v>
      </c>
      <c r="Z10" s="134">
        <v>653</v>
      </c>
      <c r="AA10" s="137">
        <f t="shared" si="0"/>
        <v>2159</v>
      </c>
      <c r="AB10" s="134">
        <v>590</v>
      </c>
      <c r="AC10" s="134">
        <v>606</v>
      </c>
      <c r="AD10" s="134">
        <v>644</v>
      </c>
      <c r="AE10" s="134">
        <v>657</v>
      </c>
      <c r="AF10" s="334">
        <f t="shared" si="4"/>
        <v>2497</v>
      </c>
      <c r="AG10" s="134">
        <v>686</v>
      </c>
      <c r="AH10" s="134">
        <v>753</v>
      </c>
      <c r="AI10" s="134">
        <v>714</v>
      </c>
      <c r="AJ10" s="134">
        <v>794</v>
      </c>
      <c r="AK10" s="334">
        <f t="shared" si="5"/>
        <v>2947</v>
      </c>
      <c r="AL10" s="134">
        <v>802</v>
      </c>
      <c r="AM10" s="134">
        <v>832</v>
      </c>
      <c r="AN10" s="134">
        <v>777</v>
      </c>
      <c r="AO10" s="134">
        <v>878</v>
      </c>
      <c r="AP10" s="334">
        <v>3289</v>
      </c>
      <c r="AQ10" s="134">
        <v>887</v>
      </c>
      <c r="AR10" s="134">
        <v>1032</v>
      </c>
      <c r="AS10" s="134">
        <v>974</v>
      </c>
      <c r="AT10" s="134">
        <v>1059</v>
      </c>
      <c r="AU10" s="334">
        <v>3952</v>
      </c>
      <c r="AV10" s="134">
        <v>1088</v>
      </c>
      <c r="AW10" s="134">
        <v>1094</v>
      </c>
      <c r="AX10" s="134">
        <v>1171</v>
      </c>
      <c r="AY10" s="134">
        <v>1307</v>
      </c>
    </row>
    <row r="11" spans="2:51" s="38" customFormat="1" ht="14.1" customHeight="1" x14ac:dyDescent="0.15">
      <c r="B11" s="138" t="s">
        <v>16</v>
      </c>
      <c r="C11" s="191">
        <v>954</v>
      </c>
      <c r="D11" s="134">
        <v>983</v>
      </c>
      <c r="E11" s="135">
        <v>952</v>
      </c>
      <c r="F11" s="275">
        <v>2661</v>
      </c>
      <c r="G11" s="136">
        <v>1279</v>
      </c>
      <c r="H11" s="134">
        <v>303</v>
      </c>
      <c r="I11" s="134">
        <v>331</v>
      </c>
      <c r="J11" s="134">
        <v>321</v>
      </c>
      <c r="K11" s="134">
        <v>328</v>
      </c>
      <c r="L11" s="137">
        <f t="shared" si="1"/>
        <v>1283</v>
      </c>
      <c r="M11" s="134">
        <v>357</v>
      </c>
      <c r="N11" s="235">
        <v>386</v>
      </c>
      <c r="O11" s="134">
        <v>351</v>
      </c>
      <c r="P11" s="134">
        <v>381</v>
      </c>
      <c r="Q11" s="137">
        <f t="shared" si="2"/>
        <v>1475</v>
      </c>
      <c r="R11" s="134">
        <v>394</v>
      </c>
      <c r="S11" s="134">
        <v>406</v>
      </c>
      <c r="T11" s="134">
        <v>328</v>
      </c>
      <c r="U11" s="134">
        <v>397</v>
      </c>
      <c r="V11" s="137">
        <f t="shared" si="3"/>
        <v>1525</v>
      </c>
      <c r="W11" s="134">
        <v>408</v>
      </c>
      <c r="X11" s="134">
        <v>312</v>
      </c>
      <c r="Y11" s="134">
        <v>663</v>
      </c>
      <c r="Z11" s="134">
        <v>539</v>
      </c>
      <c r="AA11" s="137">
        <f t="shared" si="0"/>
        <v>1922</v>
      </c>
      <c r="AB11" s="134">
        <v>516</v>
      </c>
      <c r="AC11" s="134">
        <v>399</v>
      </c>
      <c r="AD11" s="134">
        <v>387</v>
      </c>
      <c r="AE11" s="134">
        <v>404</v>
      </c>
      <c r="AF11" s="334">
        <f t="shared" si="4"/>
        <v>1706</v>
      </c>
      <c r="AG11" s="134">
        <v>426</v>
      </c>
      <c r="AH11" s="134">
        <v>508</v>
      </c>
      <c r="AI11" s="134">
        <v>510</v>
      </c>
      <c r="AJ11" s="134">
        <v>539</v>
      </c>
      <c r="AK11" s="334">
        <f t="shared" si="5"/>
        <v>1983</v>
      </c>
      <c r="AL11" s="134">
        <v>653</v>
      </c>
      <c r="AM11" s="134">
        <v>708</v>
      </c>
      <c r="AN11" s="134">
        <v>686</v>
      </c>
      <c r="AO11" s="134">
        <v>761</v>
      </c>
      <c r="AP11" s="334">
        <v>2808</v>
      </c>
      <c r="AQ11" s="134">
        <v>910</v>
      </c>
      <c r="AR11" s="134">
        <v>983</v>
      </c>
      <c r="AS11" s="134">
        <v>768</v>
      </c>
      <c r="AT11" s="134">
        <v>825</v>
      </c>
      <c r="AU11" s="334">
        <v>3486</v>
      </c>
      <c r="AV11" s="134">
        <v>1051</v>
      </c>
      <c r="AW11" s="134">
        <v>1059</v>
      </c>
      <c r="AX11" s="134">
        <v>897</v>
      </c>
      <c r="AY11" s="134">
        <v>1084</v>
      </c>
    </row>
    <row r="12" spans="2:51" s="38" customFormat="1" ht="14.1" customHeight="1" x14ac:dyDescent="0.15">
      <c r="B12" s="138" t="s">
        <v>17</v>
      </c>
      <c r="C12" s="191">
        <v>1268</v>
      </c>
      <c r="D12" s="134">
        <v>1178</v>
      </c>
      <c r="E12" s="135">
        <v>913</v>
      </c>
      <c r="F12" s="275">
        <v>1546</v>
      </c>
      <c r="G12" s="136">
        <v>990</v>
      </c>
      <c r="H12" s="134">
        <v>236</v>
      </c>
      <c r="I12" s="134">
        <v>350</v>
      </c>
      <c r="J12" s="134">
        <v>233</v>
      </c>
      <c r="K12" s="134">
        <v>323</v>
      </c>
      <c r="L12" s="137">
        <f t="shared" si="1"/>
        <v>1142</v>
      </c>
      <c r="M12" s="134">
        <v>341</v>
      </c>
      <c r="N12" s="235">
        <v>300</v>
      </c>
      <c r="O12" s="134">
        <v>280</v>
      </c>
      <c r="P12" s="134">
        <v>428</v>
      </c>
      <c r="Q12" s="137">
        <f t="shared" si="2"/>
        <v>1349</v>
      </c>
      <c r="R12" s="134">
        <v>400</v>
      </c>
      <c r="S12" s="134">
        <v>323</v>
      </c>
      <c r="T12" s="134">
        <v>272</v>
      </c>
      <c r="U12" s="134">
        <v>299</v>
      </c>
      <c r="V12" s="137">
        <f t="shared" si="3"/>
        <v>1294</v>
      </c>
      <c r="W12" s="134">
        <v>339</v>
      </c>
      <c r="X12" s="134">
        <v>185</v>
      </c>
      <c r="Y12" s="134">
        <v>404</v>
      </c>
      <c r="Z12" s="134">
        <v>343</v>
      </c>
      <c r="AA12" s="137">
        <f t="shared" si="0"/>
        <v>1271</v>
      </c>
      <c r="AB12" s="134">
        <v>274</v>
      </c>
      <c r="AC12" s="134">
        <v>246</v>
      </c>
      <c r="AD12" s="134">
        <v>264</v>
      </c>
      <c r="AE12" s="134">
        <v>287</v>
      </c>
      <c r="AF12" s="334">
        <f t="shared" si="4"/>
        <v>1071</v>
      </c>
      <c r="AG12" s="134">
        <v>294</v>
      </c>
      <c r="AH12" s="134">
        <v>292</v>
      </c>
      <c r="AI12" s="134">
        <v>314</v>
      </c>
      <c r="AJ12" s="134">
        <v>316</v>
      </c>
      <c r="AK12" s="334">
        <f t="shared" si="5"/>
        <v>1216</v>
      </c>
      <c r="AL12" s="134">
        <v>286</v>
      </c>
      <c r="AM12" s="134">
        <v>296</v>
      </c>
      <c r="AN12" s="134">
        <v>334</v>
      </c>
      <c r="AO12" s="134">
        <v>325</v>
      </c>
      <c r="AP12" s="334">
        <v>1241</v>
      </c>
      <c r="AQ12" s="134">
        <v>296</v>
      </c>
      <c r="AR12" s="134">
        <v>293</v>
      </c>
      <c r="AS12" s="134">
        <v>316</v>
      </c>
      <c r="AT12" s="134">
        <v>417</v>
      </c>
      <c r="AU12" s="334">
        <v>1322</v>
      </c>
      <c r="AV12" s="134">
        <v>379</v>
      </c>
      <c r="AW12" s="134">
        <v>434</v>
      </c>
      <c r="AX12" s="134">
        <v>387</v>
      </c>
      <c r="AY12" s="134">
        <v>453</v>
      </c>
    </row>
    <row r="13" spans="2:51" s="38" customFormat="1" ht="14.1" customHeight="1" x14ac:dyDescent="0.15">
      <c r="B13" s="138" t="s">
        <v>18</v>
      </c>
      <c r="C13" s="191">
        <v>503</v>
      </c>
      <c r="D13" s="134">
        <v>517</v>
      </c>
      <c r="E13" s="135">
        <v>555</v>
      </c>
      <c r="F13" s="275">
        <v>1068</v>
      </c>
      <c r="G13" s="136">
        <v>435</v>
      </c>
      <c r="H13" s="134">
        <v>97</v>
      </c>
      <c r="I13" s="134">
        <v>73</v>
      </c>
      <c r="J13" s="134">
        <v>84</v>
      </c>
      <c r="K13" s="134">
        <v>110</v>
      </c>
      <c r="L13" s="137">
        <f t="shared" si="1"/>
        <v>364</v>
      </c>
      <c r="M13" s="134">
        <v>98</v>
      </c>
      <c r="N13" s="235">
        <v>110</v>
      </c>
      <c r="O13" s="134">
        <v>101</v>
      </c>
      <c r="P13" s="134">
        <v>131</v>
      </c>
      <c r="Q13" s="137">
        <f t="shared" si="2"/>
        <v>440</v>
      </c>
      <c r="R13" s="134">
        <v>99</v>
      </c>
      <c r="S13" s="134">
        <v>92</v>
      </c>
      <c r="T13" s="134">
        <v>70</v>
      </c>
      <c r="U13" s="134">
        <v>156</v>
      </c>
      <c r="V13" s="137">
        <f t="shared" si="3"/>
        <v>417</v>
      </c>
      <c r="W13" s="134">
        <v>131</v>
      </c>
      <c r="X13" s="134">
        <v>142</v>
      </c>
      <c r="Y13" s="134">
        <v>268</v>
      </c>
      <c r="Z13" s="134">
        <v>234</v>
      </c>
      <c r="AA13" s="137">
        <f t="shared" si="0"/>
        <v>775</v>
      </c>
      <c r="AB13" s="134">
        <v>204</v>
      </c>
      <c r="AC13" s="134">
        <v>199</v>
      </c>
      <c r="AD13" s="134">
        <v>159</v>
      </c>
      <c r="AE13" s="134">
        <v>225</v>
      </c>
      <c r="AF13" s="334">
        <f t="shared" si="4"/>
        <v>787</v>
      </c>
      <c r="AG13" s="134">
        <v>219</v>
      </c>
      <c r="AH13" s="134">
        <v>200</v>
      </c>
      <c r="AI13" s="134">
        <v>168</v>
      </c>
      <c r="AJ13" s="134">
        <v>198</v>
      </c>
      <c r="AK13" s="334">
        <f t="shared" si="5"/>
        <v>785</v>
      </c>
      <c r="AL13" s="134">
        <v>170</v>
      </c>
      <c r="AM13" s="134">
        <v>219</v>
      </c>
      <c r="AN13" s="134">
        <v>201</v>
      </c>
      <c r="AO13" s="134">
        <v>226</v>
      </c>
      <c r="AP13" s="334">
        <v>816</v>
      </c>
      <c r="AQ13" s="134">
        <v>210</v>
      </c>
      <c r="AR13" s="134">
        <v>198</v>
      </c>
      <c r="AS13" s="134">
        <v>189</v>
      </c>
      <c r="AT13" s="134">
        <v>227</v>
      </c>
      <c r="AU13" s="334">
        <v>824</v>
      </c>
      <c r="AV13" s="134">
        <v>195</v>
      </c>
      <c r="AW13" s="134">
        <v>184</v>
      </c>
      <c r="AX13" s="134">
        <v>157</v>
      </c>
      <c r="AY13" s="134">
        <v>175</v>
      </c>
    </row>
    <row r="14" spans="2:51" s="38" customFormat="1" ht="14.1" customHeight="1" x14ac:dyDescent="0.15">
      <c r="B14" s="138" t="s">
        <v>19</v>
      </c>
      <c r="C14" s="191">
        <v>172</v>
      </c>
      <c r="D14" s="134">
        <v>133</v>
      </c>
      <c r="E14" s="135">
        <v>155</v>
      </c>
      <c r="F14" s="275">
        <v>189</v>
      </c>
      <c r="G14" s="136">
        <v>128</v>
      </c>
      <c r="H14" s="134">
        <v>41</v>
      </c>
      <c r="I14" s="134">
        <v>42</v>
      </c>
      <c r="J14" s="134">
        <v>36</v>
      </c>
      <c r="K14" s="134">
        <v>46</v>
      </c>
      <c r="L14" s="137">
        <f t="shared" si="1"/>
        <v>165</v>
      </c>
      <c r="M14" s="134">
        <v>29</v>
      </c>
      <c r="N14" s="235">
        <v>29</v>
      </c>
      <c r="O14" s="134">
        <v>32</v>
      </c>
      <c r="P14" s="134">
        <v>25</v>
      </c>
      <c r="Q14" s="137">
        <f t="shared" si="2"/>
        <v>115</v>
      </c>
      <c r="R14" s="134">
        <v>22</v>
      </c>
      <c r="S14" s="134">
        <v>30</v>
      </c>
      <c r="T14" s="134">
        <v>15</v>
      </c>
      <c r="U14" s="134">
        <v>25</v>
      </c>
      <c r="V14" s="137">
        <f t="shared" si="3"/>
        <v>92</v>
      </c>
      <c r="W14" s="134">
        <v>19</v>
      </c>
      <c r="X14" s="134">
        <v>16</v>
      </c>
      <c r="Y14" s="134">
        <v>31</v>
      </c>
      <c r="Z14" s="134">
        <v>46</v>
      </c>
      <c r="AA14" s="137">
        <f t="shared" si="0"/>
        <v>112</v>
      </c>
      <c r="AB14" s="134">
        <v>30</v>
      </c>
      <c r="AC14" s="134">
        <v>26</v>
      </c>
      <c r="AD14" s="134">
        <v>32</v>
      </c>
      <c r="AE14" s="134">
        <v>28</v>
      </c>
      <c r="AF14" s="334">
        <f t="shared" si="4"/>
        <v>116</v>
      </c>
      <c r="AG14" s="134">
        <v>24</v>
      </c>
      <c r="AH14" s="134">
        <v>26</v>
      </c>
      <c r="AI14" s="134">
        <v>24</v>
      </c>
      <c r="AJ14" s="134">
        <v>22</v>
      </c>
      <c r="AK14" s="334">
        <f t="shared" si="5"/>
        <v>96</v>
      </c>
      <c r="AL14" s="134">
        <v>31</v>
      </c>
      <c r="AM14" s="134">
        <v>35</v>
      </c>
      <c r="AN14" s="134">
        <v>28</v>
      </c>
      <c r="AO14" s="134">
        <v>49</v>
      </c>
      <c r="AP14" s="334">
        <v>143</v>
      </c>
      <c r="AQ14" s="134">
        <v>31</v>
      </c>
      <c r="AR14" s="134">
        <v>32</v>
      </c>
      <c r="AS14" s="134">
        <v>72</v>
      </c>
      <c r="AT14" s="134">
        <v>47</v>
      </c>
      <c r="AU14" s="334">
        <v>182</v>
      </c>
      <c r="AV14" s="134">
        <v>82</v>
      </c>
      <c r="AW14" s="134">
        <v>63</v>
      </c>
      <c r="AX14" s="134">
        <v>45</v>
      </c>
      <c r="AY14" s="134">
        <v>54</v>
      </c>
    </row>
    <row r="15" spans="2:51" s="38" customFormat="1" ht="14.1" customHeight="1" x14ac:dyDescent="0.15">
      <c r="B15" s="139" t="s">
        <v>20</v>
      </c>
      <c r="C15" s="191">
        <v>393</v>
      </c>
      <c r="D15" s="134">
        <v>362</v>
      </c>
      <c r="E15" s="135">
        <v>422</v>
      </c>
      <c r="F15" s="275">
        <v>541</v>
      </c>
      <c r="G15" s="136">
        <v>448</v>
      </c>
      <c r="H15" s="134">
        <v>143</v>
      </c>
      <c r="I15" s="134">
        <v>167</v>
      </c>
      <c r="J15" s="134">
        <v>141</v>
      </c>
      <c r="K15" s="134">
        <v>169</v>
      </c>
      <c r="L15" s="137">
        <f t="shared" si="1"/>
        <v>620</v>
      </c>
      <c r="M15" s="134">
        <v>230</v>
      </c>
      <c r="N15" s="235">
        <v>252</v>
      </c>
      <c r="O15" s="134">
        <v>222</v>
      </c>
      <c r="P15" s="134">
        <v>305</v>
      </c>
      <c r="Q15" s="137">
        <f t="shared" si="2"/>
        <v>1009</v>
      </c>
      <c r="R15" s="134">
        <v>328</v>
      </c>
      <c r="S15" s="134">
        <v>337</v>
      </c>
      <c r="T15" s="134">
        <v>299</v>
      </c>
      <c r="U15" s="134">
        <v>346</v>
      </c>
      <c r="V15" s="137">
        <f t="shared" si="3"/>
        <v>1310</v>
      </c>
      <c r="W15" s="134">
        <v>310</v>
      </c>
      <c r="X15" s="134">
        <v>140</v>
      </c>
      <c r="Y15" s="134">
        <v>236</v>
      </c>
      <c r="Z15" s="134">
        <v>241</v>
      </c>
      <c r="AA15" s="137">
        <f t="shared" si="0"/>
        <v>927</v>
      </c>
      <c r="AB15" s="134">
        <v>225</v>
      </c>
      <c r="AC15" s="134">
        <v>179</v>
      </c>
      <c r="AD15" s="134">
        <v>161</v>
      </c>
      <c r="AE15" s="134">
        <v>209</v>
      </c>
      <c r="AF15" s="334">
        <f t="shared" si="4"/>
        <v>774</v>
      </c>
      <c r="AG15" s="134">
        <v>212</v>
      </c>
      <c r="AH15" s="134">
        <v>223</v>
      </c>
      <c r="AI15" s="134">
        <v>225</v>
      </c>
      <c r="AJ15" s="134">
        <v>228</v>
      </c>
      <c r="AK15" s="334">
        <f t="shared" si="5"/>
        <v>888</v>
      </c>
      <c r="AL15" s="134">
        <v>213</v>
      </c>
      <c r="AM15" s="134">
        <v>173</v>
      </c>
      <c r="AN15" s="134">
        <v>131</v>
      </c>
      <c r="AO15" s="134">
        <v>136</v>
      </c>
      <c r="AP15" s="334">
        <v>653</v>
      </c>
      <c r="AQ15" s="134">
        <v>129</v>
      </c>
      <c r="AR15" s="134">
        <v>101</v>
      </c>
      <c r="AS15" s="134">
        <v>86</v>
      </c>
      <c r="AT15" s="134">
        <v>98</v>
      </c>
      <c r="AU15" s="334">
        <v>414</v>
      </c>
      <c r="AV15" s="134">
        <v>73</v>
      </c>
      <c r="AW15" s="134">
        <v>95</v>
      </c>
      <c r="AX15" s="134">
        <v>86</v>
      </c>
      <c r="AY15" s="134">
        <v>82</v>
      </c>
    </row>
    <row r="16" spans="2:51" s="38" customFormat="1" ht="14.1" customHeight="1" x14ac:dyDescent="0.15">
      <c r="B16" s="139" t="s">
        <v>21</v>
      </c>
      <c r="C16" s="191">
        <v>261</v>
      </c>
      <c r="D16" s="134">
        <v>256</v>
      </c>
      <c r="E16" s="135">
        <v>358</v>
      </c>
      <c r="F16" s="275">
        <v>533</v>
      </c>
      <c r="G16" s="136">
        <v>348</v>
      </c>
      <c r="H16" s="134">
        <v>115</v>
      </c>
      <c r="I16" s="134">
        <v>114</v>
      </c>
      <c r="J16" s="134">
        <v>103</v>
      </c>
      <c r="K16" s="134">
        <v>98</v>
      </c>
      <c r="L16" s="137">
        <f t="shared" si="1"/>
        <v>430</v>
      </c>
      <c r="M16" s="134">
        <v>74</v>
      </c>
      <c r="N16" s="235">
        <v>97</v>
      </c>
      <c r="O16" s="134">
        <v>110</v>
      </c>
      <c r="P16" s="134">
        <v>112</v>
      </c>
      <c r="Q16" s="137">
        <f t="shared" si="2"/>
        <v>393</v>
      </c>
      <c r="R16" s="134">
        <v>116</v>
      </c>
      <c r="S16" s="134">
        <v>104</v>
      </c>
      <c r="T16" s="134">
        <v>82</v>
      </c>
      <c r="U16" s="134">
        <v>109</v>
      </c>
      <c r="V16" s="137">
        <f t="shared" si="3"/>
        <v>411</v>
      </c>
      <c r="W16" s="134">
        <v>102</v>
      </c>
      <c r="X16" s="134">
        <v>41</v>
      </c>
      <c r="Y16" s="134">
        <v>93</v>
      </c>
      <c r="Z16" s="134">
        <v>99</v>
      </c>
      <c r="AA16" s="137">
        <f t="shared" si="0"/>
        <v>335</v>
      </c>
      <c r="AB16" s="134">
        <v>75</v>
      </c>
      <c r="AC16" s="134">
        <v>89</v>
      </c>
      <c r="AD16" s="134">
        <v>97</v>
      </c>
      <c r="AE16" s="134">
        <v>91</v>
      </c>
      <c r="AF16" s="334">
        <f t="shared" si="4"/>
        <v>352</v>
      </c>
      <c r="AG16" s="134">
        <v>81</v>
      </c>
      <c r="AH16" s="134">
        <v>106</v>
      </c>
      <c r="AI16" s="134">
        <v>105</v>
      </c>
      <c r="AJ16" s="134">
        <v>92</v>
      </c>
      <c r="AK16" s="334">
        <f t="shared" si="5"/>
        <v>384</v>
      </c>
      <c r="AL16" s="134">
        <v>98</v>
      </c>
      <c r="AM16" s="134">
        <v>119</v>
      </c>
      <c r="AN16" s="134">
        <v>116</v>
      </c>
      <c r="AO16" s="134">
        <v>125</v>
      </c>
      <c r="AP16" s="334">
        <v>458</v>
      </c>
      <c r="AQ16" s="134">
        <v>108</v>
      </c>
      <c r="AR16" s="134">
        <v>101</v>
      </c>
      <c r="AS16" s="134">
        <v>97</v>
      </c>
      <c r="AT16" s="134">
        <v>143</v>
      </c>
      <c r="AU16" s="334">
        <v>449</v>
      </c>
      <c r="AV16" s="134">
        <v>100</v>
      </c>
      <c r="AW16" s="134">
        <v>123</v>
      </c>
      <c r="AX16" s="134">
        <v>144</v>
      </c>
      <c r="AY16" s="134">
        <v>133</v>
      </c>
    </row>
    <row r="17" spans="1:51" s="38" customFormat="1" ht="14.1" customHeight="1" x14ac:dyDescent="0.15">
      <c r="B17" s="139" t="s">
        <v>22</v>
      </c>
      <c r="C17" s="191">
        <v>3641</v>
      </c>
      <c r="D17" s="134">
        <v>3280</v>
      </c>
      <c r="E17" s="135">
        <v>4529</v>
      </c>
      <c r="F17" s="275">
        <v>4228</v>
      </c>
      <c r="G17" s="136">
        <v>4275</v>
      </c>
      <c r="H17" s="134">
        <v>1153</v>
      </c>
      <c r="I17" s="134">
        <v>1201</v>
      </c>
      <c r="J17" s="134">
        <v>1244</v>
      </c>
      <c r="K17" s="134">
        <v>1291</v>
      </c>
      <c r="L17" s="137">
        <f t="shared" si="1"/>
        <v>4889</v>
      </c>
      <c r="M17" s="134">
        <v>1162</v>
      </c>
      <c r="N17" s="235">
        <v>1264</v>
      </c>
      <c r="O17" s="134">
        <v>1245</v>
      </c>
      <c r="P17" s="134">
        <v>1359</v>
      </c>
      <c r="Q17" s="137">
        <f t="shared" si="2"/>
        <v>5030</v>
      </c>
      <c r="R17" s="134">
        <v>1210</v>
      </c>
      <c r="S17" s="134">
        <v>1241</v>
      </c>
      <c r="T17" s="134">
        <v>1420</v>
      </c>
      <c r="U17" s="134">
        <v>1474</v>
      </c>
      <c r="V17" s="137">
        <f t="shared" si="3"/>
        <v>5345</v>
      </c>
      <c r="W17" s="134">
        <v>1163</v>
      </c>
      <c r="X17" s="134">
        <v>573</v>
      </c>
      <c r="Y17" s="134">
        <v>1523</v>
      </c>
      <c r="Z17" s="134">
        <v>1575</v>
      </c>
      <c r="AA17" s="137">
        <f t="shared" si="0"/>
        <v>4834</v>
      </c>
      <c r="AB17" s="134">
        <v>1305</v>
      </c>
      <c r="AC17" s="134">
        <v>1297</v>
      </c>
      <c r="AD17" s="134">
        <v>1412</v>
      </c>
      <c r="AE17" s="134">
        <v>1587</v>
      </c>
      <c r="AF17" s="334">
        <f t="shared" si="4"/>
        <v>5601</v>
      </c>
      <c r="AG17" s="134">
        <v>1269</v>
      </c>
      <c r="AH17" s="134">
        <v>1471</v>
      </c>
      <c r="AI17" s="134">
        <v>1506</v>
      </c>
      <c r="AJ17" s="134">
        <v>1569</v>
      </c>
      <c r="AK17" s="334">
        <f t="shared" si="5"/>
        <v>5815</v>
      </c>
      <c r="AL17" s="134">
        <v>1383</v>
      </c>
      <c r="AM17" s="134">
        <v>1453</v>
      </c>
      <c r="AN17" s="134">
        <v>1561</v>
      </c>
      <c r="AO17" s="134">
        <v>1645</v>
      </c>
      <c r="AP17" s="334">
        <v>6042</v>
      </c>
      <c r="AQ17" s="134">
        <v>1483</v>
      </c>
      <c r="AR17" s="134">
        <v>1516</v>
      </c>
      <c r="AS17" s="134">
        <v>1673</v>
      </c>
      <c r="AT17" s="134">
        <v>1787</v>
      </c>
      <c r="AU17" s="334">
        <v>6459</v>
      </c>
      <c r="AV17" s="134">
        <v>1615</v>
      </c>
      <c r="AW17" s="134">
        <v>1680</v>
      </c>
      <c r="AX17" s="134">
        <v>1651</v>
      </c>
      <c r="AY17" s="134">
        <v>1679</v>
      </c>
    </row>
    <row r="18" spans="1:51" s="38" customFormat="1" ht="14.1" customHeight="1" x14ac:dyDescent="0.15">
      <c r="B18" s="139" t="s">
        <v>23</v>
      </c>
      <c r="C18" s="192" t="s">
        <v>24</v>
      </c>
      <c r="D18" s="134">
        <v>304</v>
      </c>
      <c r="E18" s="135">
        <v>404</v>
      </c>
      <c r="F18" s="275">
        <v>503</v>
      </c>
      <c r="G18" s="136">
        <v>568</v>
      </c>
      <c r="H18" s="134">
        <v>159</v>
      </c>
      <c r="I18" s="134">
        <v>178</v>
      </c>
      <c r="J18" s="134">
        <v>185</v>
      </c>
      <c r="K18" s="134">
        <v>180</v>
      </c>
      <c r="L18" s="137">
        <f t="shared" si="1"/>
        <v>702</v>
      </c>
      <c r="M18" s="134">
        <v>179</v>
      </c>
      <c r="N18" s="235">
        <v>152</v>
      </c>
      <c r="O18" s="134">
        <v>159</v>
      </c>
      <c r="P18" s="134">
        <v>165</v>
      </c>
      <c r="Q18" s="137">
        <f t="shared" si="2"/>
        <v>655</v>
      </c>
      <c r="R18" s="134">
        <v>162</v>
      </c>
      <c r="S18" s="134">
        <v>184</v>
      </c>
      <c r="T18" s="134">
        <v>166</v>
      </c>
      <c r="U18" s="134">
        <v>201</v>
      </c>
      <c r="V18" s="137">
        <f t="shared" si="3"/>
        <v>713</v>
      </c>
      <c r="W18" s="134">
        <v>203</v>
      </c>
      <c r="X18" s="134">
        <v>57</v>
      </c>
      <c r="Y18" s="134">
        <v>172</v>
      </c>
      <c r="Z18" s="134">
        <v>200</v>
      </c>
      <c r="AA18" s="137">
        <f t="shared" si="0"/>
        <v>632</v>
      </c>
      <c r="AB18" s="134">
        <v>185</v>
      </c>
      <c r="AC18" s="134">
        <v>149</v>
      </c>
      <c r="AD18" s="134">
        <v>175</v>
      </c>
      <c r="AE18" s="134">
        <v>208</v>
      </c>
      <c r="AF18" s="334">
        <f t="shared" si="4"/>
        <v>717</v>
      </c>
      <c r="AG18" s="134">
        <v>203</v>
      </c>
      <c r="AH18" s="134">
        <v>192</v>
      </c>
      <c r="AI18" s="134">
        <v>201</v>
      </c>
      <c r="AJ18" s="134">
        <v>223</v>
      </c>
      <c r="AK18" s="334">
        <f t="shared" si="5"/>
        <v>819</v>
      </c>
      <c r="AL18" s="134">
        <v>184</v>
      </c>
      <c r="AM18" s="134">
        <v>182</v>
      </c>
      <c r="AN18" s="134">
        <v>213</v>
      </c>
      <c r="AO18" s="134">
        <v>258</v>
      </c>
      <c r="AP18" s="334">
        <v>837</v>
      </c>
      <c r="AQ18" s="134">
        <v>245</v>
      </c>
      <c r="AR18" s="134">
        <v>264</v>
      </c>
      <c r="AS18" s="134">
        <v>258</v>
      </c>
      <c r="AT18" s="134">
        <v>289</v>
      </c>
      <c r="AU18" s="334">
        <v>1056</v>
      </c>
      <c r="AV18" s="134">
        <v>245</v>
      </c>
      <c r="AW18" s="134">
        <v>251</v>
      </c>
      <c r="AX18" s="134">
        <v>237</v>
      </c>
      <c r="AY18" s="134">
        <v>235</v>
      </c>
    </row>
    <row r="19" spans="1:51" s="38" customFormat="1" ht="14.1" customHeight="1" x14ac:dyDescent="0.15">
      <c r="B19" s="139" t="s">
        <v>25</v>
      </c>
      <c r="C19" s="192" t="s">
        <v>24</v>
      </c>
      <c r="D19" s="134">
        <v>349</v>
      </c>
      <c r="E19" s="135">
        <v>242</v>
      </c>
      <c r="F19" s="275">
        <v>190</v>
      </c>
      <c r="G19" s="136">
        <v>370</v>
      </c>
      <c r="H19" s="134">
        <v>112</v>
      </c>
      <c r="I19" s="134">
        <v>114</v>
      </c>
      <c r="J19" s="134">
        <v>91</v>
      </c>
      <c r="K19" s="134">
        <v>97</v>
      </c>
      <c r="L19" s="137">
        <f t="shared" si="1"/>
        <v>414</v>
      </c>
      <c r="M19" s="134">
        <v>95</v>
      </c>
      <c r="N19" s="235">
        <v>107</v>
      </c>
      <c r="O19" s="134">
        <v>132</v>
      </c>
      <c r="P19" s="134">
        <v>140</v>
      </c>
      <c r="Q19" s="137">
        <f t="shared" si="2"/>
        <v>474</v>
      </c>
      <c r="R19" s="134">
        <v>113</v>
      </c>
      <c r="S19" s="134">
        <v>108</v>
      </c>
      <c r="T19" s="134">
        <v>108</v>
      </c>
      <c r="U19" s="134">
        <v>130</v>
      </c>
      <c r="V19" s="137">
        <f t="shared" si="3"/>
        <v>459</v>
      </c>
      <c r="W19" s="134">
        <v>145</v>
      </c>
      <c r="X19" s="134">
        <v>77</v>
      </c>
      <c r="Y19" s="134">
        <v>151</v>
      </c>
      <c r="Z19" s="134">
        <v>133</v>
      </c>
      <c r="AA19" s="137">
        <f t="shared" si="0"/>
        <v>506</v>
      </c>
      <c r="AB19" s="134">
        <v>110</v>
      </c>
      <c r="AC19" s="134">
        <v>81</v>
      </c>
      <c r="AD19" s="134">
        <v>92</v>
      </c>
      <c r="AE19" s="134">
        <v>107</v>
      </c>
      <c r="AF19" s="334">
        <f t="shared" si="4"/>
        <v>390</v>
      </c>
      <c r="AG19" s="134">
        <v>75</v>
      </c>
      <c r="AH19" s="134">
        <v>82</v>
      </c>
      <c r="AI19" s="134">
        <v>87</v>
      </c>
      <c r="AJ19" s="134">
        <v>100</v>
      </c>
      <c r="AK19" s="334">
        <f t="shared" si="5"/>
        <v>344</v>
      </c>
      <c r="AL19" s="134">
        <v>98</v>
      </c>
      <c r="AM19" s="134">
        <v>112</v>
      </c>
      <c r="AN19" s="134">
        <v>121</v>
      </c>
      <c r="AO19" s="134">
        <v>99</v>
      </c>
      <c r="AP19" s="334">
        <v>430</v>
      </c>
      <c r="AQ19" s="134">
        <v>115</v>
      </c>
      <c r="AR19" s="134">
        <v>144</v>
      </c>
      <c r="AS19" s="134">
        <v>131</v>
      </c>
      <c r="AT19" s="134">
        <v>124</v>
      </c>
      <c r="AU19" s="334">
        <v>514</v>
      </c>
      <c r="AV19" s="134">
        <v>137</v>
      </c>
      <c r="AW19" s="134">
        <v>136</v>
      </c>
      <c r="AX19" s="134">
        <v>114</v>
      </c>
      <c r="AY19" s="134">
        <v>142</v>
      </c>
    </row>
    <row r="20" spans="1:51" s="38" customFormat="1" ht="14.1" customHeight="1" x14ac:dyDescent="0.15">
      <c r="B20" s="139" t="s">
        <v>26</v>
      </c>
      <c r="C20" s="192" t="s">
        <v>24</v>
      </c>
      <c r="D20" s="134">
        <v>110</v>
      </c>
      <c r="E20" s="135">
        <v>102</v>
      </c>
      <c r="F20" s="275">
        <v>126</v>
      </c>
      <c r="G20" s="136">
        <v>93</v>
      </c>
      <c r="H20" s="134">
        <v>28</v>
      </c>
      <c r="I20" s="134">
        <v>38</v>
      </c>
      <c r="J20" s="134">
        <v>18</v>
      </c>
      <c r="K20" s="134">
        <v>25</v>
      </c>
      <c r="L20" s="137">
        <f t="shared" si="1"/>
        <v>109</v>
      </c>
      <c r="M20" s="134">
        <v>29</v>
      </c>
      <c r="N20" s="235">
        <v>27</v>
      </c>
      <c r="O20" s="134">
        <v>19</v>
      </c>
      <c r="P20" s="134">
        <v>33</v>
      </c>
      <c r="Q20" s="137">
        <f t="shared" si="2"/>
        <v>108</v>
      </c>
      <c r="R20" s="134">
        <v>36</v>
      </c>
      <c r="S20" s="134">
        <v>48</v>
      </c>
      <c r="T20" s="134">
        <v>38</v>
      </c>
      <c r="U20" s="134">
        <v>39</v>
      </c>
      <c r="V20" s="137">
        <f t="shared" si="3"/>
        <v>161</v>
      </c>
      <c r="W20" s="134">
        <v>35</v>
      </c>
      <c r="X20" s="134">
        <v>17</v>
      </c>
      <c r="Y20" s="134">
        <v>22</v>
      </c>
      <c r="Z20" s="134">
        <v>25</v>
      </c>
      <c r="AA20" s="137">
        <f t="shared" si="0"/>
        <v>99</v>
      </c>
      <c r="AB20" s="134">
        <v>20</v>
      </c>
      <c r="AC20" s="134">
        <v>31</v>
      </c>
      <c r="AD20" s="134">
        <v>32</v>
      </c>
      <c r="AE20" s="134">
        <v>38</v>
      </c>
      <c r="AF20" s="334">
        <f>SUM(AB20:AE20)</f>
        <v>121</v>
      </c>
      <c r="AG20" s="134">
        <v>26</v>
      </c>
      <c r="AH20" s="134">
        <v>25</v>
      </c>
      <c r="AI20" s="134">
        <v>44</v>
      </c>
      <c r="AJ20" s="134">
        <v>35</v>
      </c>
      <c r="AK20" s="334">
        <f t="shared" si="5"/>
        <v>130</v>
      </c>
      <c r="AL20" s="134">
        <v>31</v>
      </c>
      <c r="AM20" s="134">
        <v>26</v>
      </c>
      <c r="AN20" s="134">
        <v>32</v>
      </c>
      <c r="AO20" s="134">
        <v>28</v>
      </c>
      <c r="AP20" s="334">
        <v>117</v>
      </c>
      <c r="AQ20" s="134">
        <v>29</v>
      </c>
      <c r="AR20" s="134">
        <v>30</v>
      </c>
      <c r="AS20" s="134">
        <v>40</v>
      </c>
      <c r="AT20" s="134">
        <v>33</v>
      </c>
      <c r="AU20" s="334">
        <v>132</v>
      </c>
      <c r="AV20" s="134">
        <v>36</v>
      </c>
      <c r="AW20" s="134">
        <v>34</v>
      </c>
      <c r="AX20" s="134">
        <v>42</v>
      </c>
      <c r="AY20" s="134">
        <v>47</v>
      </c>
    </row>
    <row r="21" spans="1:51" s="38" customFormat="1" ht="14.1" customHeight="1" x14ac:dyDescent="0.15">
      <c r="B21" s="138" t="s">
        <v>27</v>
      </c>
      <c r="C21" s="192" t="s">
        <v>24</v>
      </c>
      <c r="D21" s="134">
        <v>97</v>
      </c>
      <c r="E21" s="135">
        <v>101</v>
      </c>
      <c r="F21" s="275">
        <v>84</v>
      </c>
      <c r="G21" s="136">
        <v>124</v>
      </c>
      <c r="H21" s="134">
        <v>54</v>
      </c>
      <c r="I21" s="134">
        <v>42</v>
      </c>
      <c r="J21" s="134">
        <v>25</v>
      </c>
      <c r="K21" s="134">
        <v>51</v>
      </c>
      <c r="L21" s="137">
        <f t="shared" si="1"/>
        <v>172</v>
      </c>
      <c r="M21" s="134">
        <v>34</v>
      </c>
      <c r="N21" s="235">
        <v>32</v>
      </c>
      <c r="O21" s="134">
        <v>24</v>
      </c>
      <c r="P21" s="134">
        <v>49</v>
      </c>
      <c r="Q21" s="137">
        <f t="shared" si="2"/>
        <v>139</v>
      </c>
      <c r="R21" s="134">
        <v>34</v>
      </c>
      <c r="S21" s="134">
        <v>36</v>
      </c>
      <c r="T21" s="134">
        <v>22</v>
      </c>
      <c r="U21" s="134">
        <v>38</v>
      </c>
      <c r="V21" s="137">
        <f t="shared" si="3"/>
        <v>130</v>
      </c>
      <c r="W21" s="134">
        <v>10</v>
      </c>
      <c r="X21" s="134">
        <v>14</v>
      </c>
      <c r="Y21" s="134">
        <v>31</v>
      </c>
      <c r="Z21" s="134">
        <v>16</v>
      </c>
      <c r="AA21" s="137">
        <f t="shared" si="0"/>
        <v>71</v>
      </c>
      <c r="AB21" s="134">
        <v>19</v>
      </c>
      <c r="AC21" s="134">
        <v>12</v>
      </c>
      <c r="AD21" s="134">
        <v>11</v>
      </c>
      <c r="AE21" s="134">
        <v>20</v>
      </c>
      <c r="AF21" s="334">
        <f t="shared" si="4"/>
        <v>62</v>
      </c>
      <c r="AG21" s="134">
        <v>14</v>
      </c>
      <c r="AH21" s="134">
        <v>21</v>
      </c>
      <c r="AI21" s="134">
        <v>32</v>
      </c>
      <c r="AJ21" s="134">
        <v>29</v>
      </c>
      <c r="AK21" s="334">
        <f t="shared" si="5"/>
        <v>96</v>
      </c>
      <c r="AL21" s="134">
        <v>27</v>
      </c>
      <c r="AM21" s="134">
        <v>22</v>
      </c>
      <c r="AN21" s="134">
        <v>22</v>
      </c>
      <c r="AO21" s="134">
        <v>31</v>
      </c>
      <c r="AP21" s="334">
        <v>102</v>
      </c>
      <c r="AQ21" s="134">
        <v>31</v>
      </c>
      <c r="AR21" s="134">
        <v>33</v>
      </c>
      <c r="AS21" s="134">
        <v>24</v>
      </c>
      <c r="AT21" s="134">
        <v>34</v>
      </c>
      <c r="AU21" s="334">
        <v>122</v>
      </c>
      <c r="AV21" s="134">
        <v>42</v>
      </c>
      <c r="AW21" s="134">
        <v>65</v>
      </c>
      <c r="AX21" s="134">
        <v>55</v>
      </c>
      <c r="AY21" s="134">
        <v>59</v>
      </c>
    </row>
    <row r="22" spans="1:51" s="38" customFormat="1" ht="14.1" customHeight="1" x14ac:dyDescent="0.15">
      <c r="B22" s="139" t="s">
        <v>28</v>
      </c>
      <c r="C22" s="192" t="s">
        <v>24</v>
      </c>
      <c r="D22" s="192" t="s">
        <v>24</v>
      </c>
      <c r="E22" s="193" t="s">
        <v>24</v>
      </c>
      <c r="F22" s="181" t="s">
        <v>24</v>
      </c>
      <c r="G22" s="182" t="s">
        <v>24</v>
      </c>
      <c r="H22" s="191">
        <v>119</v>
      </c>
      <c r="I22" s="191">
        <v>39</v>
      </c>
      <c r="J22" s="191">
        <v>44</v>
      </c>
      <c r="K22" s="191">
        <v>57</v>
      </c>
      <c r="L22" s="137">
        <f t="shared" si="1"/>
        <v>259</v>
      </c>
      <c r="M22" s="134">
        <v>59</v>
      </c>
      <c r="N22" s="235">
        <v>47</v>
      </c>
      <c r="O22" s="134">
        <v>39</v>
      </c>
      <c r="P22" s="134">
        <v>40</v>
      </c>
      <c r="Q22" s="137">
        <f t="shared" si="2"/>
        <v>185</v>
      </c>
      <c r="R22" s="134">
        <v>36</v>
      </c>
      <c r="S22" s="134">
        <v>30</v>
      </c>
      <c r="T22" s="134">
        <v>27</v>
      </c>
      <c r="U22" s="134">
        <v>31</v>
      </c>
      <c r="V22" s="137">
        <f t="shared" si="3"/>
        <v>124</v>
      </c>
      <c r="W22" s="134">
        <v>33</v>
      </c>
      <c r="X22" s="134">
        <v>22</v>
      </c>
      <c r="Y22" s="134">
        <v>55</v>
      </c>
      <c r="Z22" s="134">
        <v>46</v>
      </c>
      <c r="AA22" s="137">
        <f t="shared" si="0"/>
        <v>156</v>
      </c>
      <c r="AB22" s="134">
        <v>31</v>
      </c>
      <c r="AC22" s="134">
        <v>39</v>
      </c>
      <c r="AD22" s="134">
        <v>31</v>
      </c>
      <c r="AE22" s="134">
        <v>121</v>
      </c>
      <c r="AF22" s="334">
        <f t="shared" si="4"/>
        <v>222</v>
      </c>
      <c r="AG22" s="134">
        <v>51</v>
      </c>
      <c r="AH22" s="134">
        <v>56</v>
      </c>
      <c r="AI22" s="134">
        <v>42</v>
      </c>
      <c r="AJ22" s="134">
        <v>60</v>
      </c>
      <c r="AK22" s="334">
        <f t="shared" si="5"/>
        <v>209</v>
      </c>
      <c r="AL22" s="134">
        <v>46</v>
      </c>
      <c r="AM22" s="134">
        <v>53</v>
      </c>
      <c r="AN22" s="134">
        <v>41</v>
      </c>
      <c r="AO22" s="134">
        <v>53</v>
      </c>
      <c r="AP22" s="334">
        <v>193</v>
      </c>
      <c r="AQ22" s="134">
        <v>49</v>
      </c>
      <c r="AR22" s="134">
        <v>33</v>
      </c>
      <c r="AS22" s="134">
        <v>57</v>
      </c>
      <c r="AT22" s="134">
        <v>54</v>
      </c>
      <c r="AU22" s="334">
        <v>193</v>
      </c>
      <c r="AV22" s="134">
        <v>49</v>
      </c>
      <c r="AW22" s="134">
        <v>51</v>
      </c>
      <c r="AX22" s="134">
        <v>35</v>
      </c>
      <c r="AY22" s="134">
        <v>38</v>
      </c>
    </row>
    <row r="23" spans="1:51" s="38" customFormat="1" ht="14.1" customHeight="1" x14ac:dyDescent="0.15">
      <c r="B23" s="139" t="s">
        <v>29</v>
      </c>
      <c r="C23" s="192" t="s">
        <v>24</v>
      </c>
      <c r="D23" s="192" t="s">
        <v>24</v>
      </c>
      <c r="E23" s="193" t="s">
        <v>24</v>
      </c>
      <c r="F23" s="181" t="s">
        <v>24</v>
      </c>
      <c r="G23" s="182" t="s">
        <v>24</v>
      </c>
      <c r="H23" s="191">
        <v>46</v>
      </c>
      <c r="I23" s="191">
        <v>26</v>
      </c>
      <c r="J23" s="191">
        <v>46</v>
      </c>
      <c r="K23" s="191">
        <v>63</v>
      </c>
      <c r="L23" s="137">
        <f t="shared" si="1"/>
        <v>181</v>
      </c>
      <c r="M23" s="134">
        <v>33</v>
      </c>
      <c r="N23" s="235">
        <v>55</v>
      </c>
      <c r="O23" s="134">
        <v>32</v>
      </c>
      <c r="P23" s="134">
        <v>39</v>
      </c>
      <c r="Q23" s="137">
        <f t="shared" si="2"/>
        <v>159</v>
      </c>
      <c r="R23" s="134">
        <v>35</v>
      </c>
      <c r="S23" s="134">
        <v>42</v>
      </c>
      <c r="T23" s="134">
        <v>26</v>
      </c>
      <c r="U23" s="134">
        <v>16</v>
      </c>
      <c r="V23" s="137">
        <f t="shared" si="3"/>
        <v>119</v>
      </c>
      <c r="W23" s="134">
        <v>12</v>
      </c>
      <c r="X23" s="134">
        <v>8</v>
      </c>
      <c r="Y23" s="134">
        <v>37</v>
      </c>
      <c r="Z23" s="134">
        <v>40</v>
      </c>
      <c r="AA23" s="137">
        <f t="shared" si="0"/>
        <v>97</v>
      </c>
      <c r="AB23" s="134">
        <v>46</v>
      </c>
      <c r="AC23" s="134">
        <v>28</v>
      </c>
      <c r="AD23" s="134">
        <v>22</v>
      </c>
      <c r="AE23" s="134">
        <v>27</v>
      </c>
      <c r="AF23" s="334">
        <f t="shared" si="4"/>
        <v>123</v>
      </c>
      <c r="AG23" s="134">
        <v>22</v>
      </c>
      <c r="AH23" s="134">
        <v>11</v>
      </c>
      <c r="AI23" s="134">
        <v>21</v>
      </c>
      <c r="AJ23" s="134">
        <v>26</v>
      </c>
      <c r="AK23" s="334">
        <f t="shared" si="5"/>
        <v>80</v>
      </c>
      <c r="AL23" s="134">
        <v>20</v>
      </c>
      <c r="AM23" s="134">
        <v>23</v>
      </c>
      <c r="AN23" s="134">
        <v>25</v>
      </c>
      <c r="AO23" s="134">
        <v>21</v>
      </c>
      <c r="AP23" s="334">
        <v>89</v>
      </c>
      <c r="AQ23" s="134">
        <v>27</v>
      </c>
      <c r="AR23" s="134">
        <v>24</v>
      </c>
      <c r="AS23" s="134">
        <v>10</v>
      </c>
      <c r="AT23" s="134">
        <v>17</v>
      </c>
      <c r="AU23" s="334">
        <v>78</v>
      </c>
      <c r="AV23" s="134">
        <v>14</v>
      </c>
      <c r="AW23" s="134">
        <v>21</v>
      </c>
      <c r="AX23" s="134">
        <v>24</v>
      </c>
      <c r="AY23" s="134">
        <v>25</v>
      </c>
    </row>
    <row r="24" spans="1:51" s="38" customFormat="1" ht="14.1" customHeight="1" x14ac:dyDescent="0.15">
      <c r="B24" s="139" t="s">
        <v>30</v>
      </c>
      <c r="C24" s="192" t="s">
        <v>24</v>
      </c>
      <c r="D24" s="192" t="s">
        <v>24</v>
      </c>
      <c r="E24" s="193" t="s">
        <v>24</v>
      </c>
      <c r="F24" s="181" t="s">
        <v>24</v>
      </c>
      <c r="G24" s="182" t="s">
        <v>24</v>
      </c>
      <c r="H24" s="191">
        <v>115</v>
      </c>
      <c r="I24" s="191">
        <v>82</v>
      </c>
      <c r="J24" s="191">
        <v>77</v>
      </c>
      <c r="K24" s="191">
        <v>63</v>
      </c>
      <c r="L24" s="137">
        <f t="shared" si="1"/>
        <v>337</v>
      </c>
      <c r="M24" s="134">
        <v>109</v>
      </c>
      <c r="N24" s="235">
        <v>94</v>
      </c>
      <c r="O24" s="134">
        <v>115</v>
      </c>
      <c r="P24" s="134">
        <v>122</v>
      </c>
      <c r="Q24" s="137">
        <f t="shared" si="2"/>
        <v>440</v>
      </c>
      <c r="R24" s="134">
        <v>150</v>
      </c>
      <c r="S24" s="134">
        <v>155</v>
      </c>
      <c r="T24" s="134">
        <v>139</v>
      </c>
      <c r="U24" s="134">
        <v>76</v>
      </c>
      <c r="V24" s="137">
        <f t="shared" si="3"/>
        <v>520</v>
      </c>
      <c r="W24" s="134">
        <v>28</v>
      </c>
      <c r="X24" s="231">
        <v>0</v>
      </c>
      <c r="Y24" s="231">
        <v>0</v>
      </c>
      <c r="Z24" s="231">
        <v>0</v>
      </c>
      <c r="AA24" s="137">
        <f t="shared" si="0"/>
        <v>28</v>
      </c>
      <c r="AB24" s="231">
        <v>0</v>
      </c>
      <c r="AC24" s="231">
        <v>0</v>
      </c>
      <c r="AD24" s="231">
        <v>0</v>
      </c>
      <c r="AE24" s="231">
        <v>0</v>
      </c>
      <c r="AF24" s="345">
        <f t="shared" si="4"/>
        <v>0</v>
      </c>
      <c r="AG24" s="134">
        <v>0</v>
      </c>
      <c r="AH24" s="134">
        <v>0</v>
      </c>
      <c r="AI24" s="134">
        <v>0</v>
      </c>
      <c r="AJ24" s="134">
        <v>0</v>
      </c>
      <c r="AK24" s="334">
        <f t="shared" si="5"/>
        <v>0</v>
      </c>
      <c r="AL24" s="343">
        <v>0</v>
      </c>
      <c r="AM24" s="343">
        <v>0</v>
      </c>
      <c r="AN24" s="343">
        <v>0</v>
      </c>
      <c r="AO24" s="134">
        <v>0</v>
      </c>
      <c r="AP24" s="334">
        <v>0</v>
      </c>
      <c r="AQ24" s="343">
        <v>0</v>
      </c>
      <c r="AR24" s="343">
        <v>0</v>
      </c>
      <c r="AS24" s="343">
        <v>0</v>
      </c>
      <c r="AT24" s="343">
        <v>0</v>
      </c>
      <c r="AU24" s="345">
        <v>0</v>
      </c>
      <c r="AV24" s="343">
        <v>0</v>
      </c>
      <c r="AW24" s="343">
        <v>0</v>
      </c>
      <c r="AX24" s="343">
        <v>0</v>
      </c>
      <c r="AY24" s="343">
        <v>0</v>
      </c>
    </row>
    <row r="25" spans="1:51" s="38" customFormat="1" ht="14.1" customHeight="1" x14ac:dyDescent="0.15">
      <c r="B25" s="139" t="s">
        <v>31</v>
      </c>
      <c r="C25" s="192" t="s">
        <v>24</v>
      </c>
      <c r="D25" s="192" t="s">
        <v>24</v>
      </c>
      <c r="E25" s="193" t="s">
        <v>24</v>
      </c>
      <c r="F25" s="181" t="s">
        <v>24</v>
      </c>
      <c r="G25" s="182" t="s">
        <v>24</v>
      </c>
      <c r="H25" s="191">
        <v>110</v>
      </c>
      <c r="I25" s="191">
        <v>57</v>
      </c>
      <c r="J25" s="191">
        <v>58</v>
      </c>
      <c r="K25" s="191">
        <v>39</v>
      </c>
      <c r="L25" s="137">
        <f t="shared" si="1"/>
        <v>264</v>
      </c>
      <c r="M25" s="134">
        <v>58</v>
      </c>
      <c r="N25" s="235">
        <v>70</v>
      </c>
      <c r="O25" s="134">
        <v>62</v>
      </c>
      <c r="P25" s="134">
        <v>54</v>
      </c>
      <c r="Q25" s="137">
        <f t="shared" si="2"/>
        <v>244</v>
      </c>
      <c r="R25" s="134">
        <v>93</v>
      </c>
      <c r="S25" s="134">
        <v>78</v>
      </c>
      <c r="T25" s="134">
        <v>63</v>
      </c>
      <c r="U25" s="134">
        <v>78</v>
      </c>
      <c r="V25" s="137">
        <f t="shared" si="3"/>
        <v>312</v>
      </c>
      <c r="W25" s="134">
        <v>79</v>
      </c>
      <c r="X25" s="134">
        <v>25</v>
      </c>
      <c r="Y25" s="134">
        <v>54</v>
      </c>
      <c r="Z25" s="134">
        <v>33</v>
      </c>
      <c r="AA25" s="137">
        <f t="shared" si="0"/>
        <v>191</v>
      </c>
      <c r="AB25" s="134">
        <v>44</v>
      </c>
      <c r="AC25" s="134">
        <v>31</v>
      </c>
      <c r="AD25" s="134">
        <v>53</v>
      </c>
      <c r="AE25" s="134">
        <v>67</v>
      </c>
      <c r="AF25" s="334">
        <f t="shared" si="4"/>
        <v>195</v>
      </c>
      <c r="AG25" s="134">
        <v>59</v>
      </c>
      <c r="AH25" s="134">
        <v>72</v>
      </c>
      <c r="AI25" s="134">
        <v>65</v>
      </c>
      <c r="AJ25" s="134">
        <v>81</v>
      </c>
      <c r="AK25" s="334">
        <f t="shared" si="5"/>
        <v>277</v>
      </c>
      <c r="AL25" s="134">
        <v>95</v>
      </c>
      <c r="AM25" s="134">
        <v>70</v>
      </c>
      <c r="AN25" s="134">
        <v>29</v>
      </c>
      <c r="AO25" s="134">
        <v>31</v>
      </c>
      <c r="AP25" s="334">
        <v>225</v>
      </c>
      <c r="AQ25" s="134">
        <v>18</v>
      </c>
      <c r="AR25" s="134">
        <v>14</v>
      </c>
      <c r="AS25" s="134">
        <v>9</v>
      </c>
      <c r="AT25" s="134">
        <v>21</v>
      </c>
      <c r="AU25" s="334">
        <v>62</v>
      </c>
      <c r="AV25" s="134">
        <v>19</v>
      </c>
      <c r="AW25" s="134">
        <v>31</v>
      </c>
      <c r="AX25" s="134">
        <v>33</v>
      </c>
      <c r="AY25" s="134">
        <v>22</v>
      </c>
    </row>
    <row r="26" spans="1:51" s="38" customFormat="1" ht="14.1" customHeight="1" x14ac:dyDescent="0.15">
      <c r="B26" s="139" t="s">
        <v>32</v>
      </c>
      <c r="C26" s="192" t="s">
        <v>24</v>
      </c>
      <c r="D26" s="192" t="s">
        <v>24</v>
      </c>
      <c r="E26" s="193" t="s">
        <v>24</v>
      </c>
      <c r="F26" s="181" t="s">
        <v>24</v>
      </c>
      <c r="G26" s="182" t="s">
        <v>24</v>
      </c>
      <c r="H26" s="191">
        <v>160</v>
      </c>
      <c r="I26" s="191">
        <v>98</v>
      </c>
      <c r="J26" s="191">
        <v>95</v>
      </c>
      <c r="K26" s="191">
        <v>108</v>
      </c>
      <c r="L26" s="137">
        <f t="shared" si="1"/>
        <v>461</v>
      </c>
      <c r="M26" s="134">
        <v>103</v>
      </c>
      <c r="N26" s="235">
        <v>131</v>
      </c>
      <c r="O26" s="134">
        <v>87</v>
      </c>
      <c r="P26" s="134">
        <v>115</v>
      </c>
      <c r="Q26" s="137">
        <f t="shared" si="2"/>
        <v>436</v>
      </c>
      <c r="R26" s="134">
        <v>150</v>
      </c>
      <c r="S26" s="134">
        <v>179</v>
      </c>
      <c r="T26" s="134">
        <v>120</v>
      </c>
      <c r="U26" s="134">
        <v>130</v>
      </c>
      <c r="V26" s="137">
        <f t="shared" si="3"/>
        <v>579</v>
      </c>
      <c r="W26" s="134">
        <v>170</v>
      </c>
      <c r="X26" s="134">
        <v>31</v>
      </c>
      <c r="Y26" s="134">
        <v>105</v>
      </c>
      <c r="Z26" s="134">
        <v>115</v>
      </c>
      <c r="AA26" s="137">
        <f t="shared" si="0"/>
        <v>421</v>
      </c>
      <c r="AB26" s="134">
        <v>134</v>
      </c>
      <c r="AC26" s="134">
        <v>91</v>
      </c>
      <c r="AD26" s="134">
        <v>109</v>
      </c>
      <c r="AE26" s="134">
        <v>147</v>
      </c>
      <c r="AF26" s="334">
        <f t="shared" si="4"/>
        <v>481</v>
      </c>
      <c r="AG26" s="134">
        <v>142</v>
      </c>
      <c r="AH26" s="134">
        <v>136</v>
      </c>
      <c r="AI26" s="134">
        <v>125</v>
      </c>
      <c r="AJ26" s="134">
        <v>185</v>
      </c>
      <c r="AK26" s="334">
        <f t="shared" si="5"/>
        <v>588</v>
      </c>
      <c r="AL26" s="134">
        <v>159</v>
      </c>
      <c r="AM26" s="134">
        <v>145</v>
      </c>
      <c r="AN26" s="134">
        <v>158</v>
      </c>
      <c r="AO26" s="134">
        <v>149</v>
      </c>
      <c r="AP26" s="334">
        <v>611</v>
      </c>
      <c r="AQ26" s="134">
        <v>103</v>
      </c>
      <c r="AR26" s="134">
        <v>90</v>
      </c>
      <c r="AS26" s="134">
        <v>110</v>
      </c>
      <c r="AT26" s="134">
        <v>75</v>
      </c>
      <c r="AU26" s="334">
        <v>378</v>
      </c>
      <c r="AV26" s="134">
        <v>82</v>
      </c>
      <c r="AW26" s="134">
        <v>68</v>
      </c>
      <c r="AX26" s="134">
        <v>83</v>
      </c>
      <c r="AY26" s="134">
        <v>121</v>
      </c>
    </row>
    <row r="27" spans="1:51" s="38" customFormat="1" ht="14.1" customHeight="1" x14ac:dyDescent="0.15">
      <c r="B27" s="139" t="s">
        <v>33</v>
      </c>
      <c r="C27" s="192" t="s">
        <v>24</v>
      </c>
      <c r="D27" s="192" t="s">
        <v>24</v>
      </c>
      <c r="E27" s="193" t="s">
        <v>24</v>
      </c>
      <c r="F27" s="181" t="s">
        <v>24</v>
      </c>
      <c r="G27" s="182" t="s">
        <v>24</v>
      </c>
      <c r="H27" s="191">
        <v>58</v>
      </c>
      <c r="I27" s="191">
        <v>83</v>
      </c>
      <c r="J27" s="191">
        <v>93</v>
      </c>
      <c r="K27" s="191">
        <v>113</v>
      </c>
      <c r="L27" s="137">
        <f t="shared" si="1"/>
        <v>347</v>
      </c>
      <c r="M27" s="134">
        <v>229</v>
      </c>
      <c r="N27" s="235">
        <v>256</v>
      </c>
      <c r="O27" s="134">
        <v>259</v>
      </c>
      <c r="P27" s="134">
        <v>292</v>
      </c>
      <c r="Q27" s="137">
        <f t="shared" si="2"/>
        <v>1036</v>
      </c>
      <c r="R27" s="134">
        <v>314</v>
      </c>
      <c r="S27" s="134">
        <v>268</v>
      </c>
      <c r="T27" s="134">
        <v>209</v>
      </c>
      <c r="U27" s="134">
        <v>207</v>
      </c>
      <c r="V27" s="137">
        <f t="shared" si="3"/>
        <v>998</v>
      </c>
      <c r="W27" s="134">
        <v>258</v>
      </c>
      <c r="X27" s="134">
        <v>104</v>
      </c>
      <c r="Y27" s="134">
        <v>202</v>
      </c>
      <c r="Z27" s="134">
        <v>170</v>
      </c>
      <c r="AA27" s="137">
        <f t="shared" si="0"/>
        <v>734</v>
      </c>
      <c r="AB27" s="134">
        <v>187</v>
      </c>
      <c r="AC27" s="134">
        <v>182</v>
      </c>
      <c r="AD27" s="134">
        <v>189</v>
      </c>
      <c r="AE27" s="134">
        <v>174</v>
      </c>
      <c r="AF27" s="334">
        <f t="shared" si="4"/>
        <v>732</v>
      </c>
      <c r="AG27" s="134">
        <v>157</v>
      </c>
      <c r="AH27" s="134">
        <v>222</v>
      </c>
      <c r="AI27" s="134">
        <v>213</v>
      </c>
      <c r="AJ27" s="134">
        <v>259</v>
      </c>
      <c r="AK27" s="334">
        <f t="shared" si="5"/>
        <v>851</v>
      </c>
      <c r="AL27" s="134">
        <v>369</v>
      </c>
      <c r="AM27" s="134">
        <v>300</v>
      </c>
      <c r="AN27" s="134">
        <v>187</v>
      </c>
      <c r="AO27" s="134">
        <v>149</v>
      </c>
      <c r="AP27" s="334">
        <v>1005</v>
      </c>
      <c r="AQ27" s="134">
        <v>180</v>
      </c>
      <c r="AR27" s="134">
        <v>159</v>
      </c>
      <c r="AS27" s="134">
        <v>121</v>
      </c>
      <c r="AT27" s="134">
        <v>111</v>
      </c>
      <c r="AU27" s="334">
        <v>571</v>
      </c>
      <c r="AV27" s="134">
        <v>184</v>
      </c>
      <c r="AW27" s="134">
        <v>178</v>
      </c>
      <c r="AX27" s="134">
        <v>147</v>
      </c>
      <c r="AY27" s="134">
        <v>169</v>
      </c>
    </row>
    <row r="28" spans="1:51" s="38" customFormat="1" ht="14.1" customHeight="1" x14ac:dyDescent="0.15">
      <c r="B28" s="139" t="s">
        <v>34</v>
      </c>
      <c r="C28" s="192" t="s">
        <v>24</v>
      </c>
      <c r="D28" s="192" t="s">
        <v>24</v>
      </c>
      <c r="E28" s="193" t="s">
        <v>24</v>
      </c>
      <c r="F28" s="181" t="s">
        <v>24</v>
      </c>
      <c r="G28" s="182" t="s">
        <v>24</v>
      </c>
      <c r="H28" s="191">
        <v>62</v>
      </c>
      <c r="I28" s="191">
        <v>54</v>
      </c>
      <c r="J28" s="191">
        <v>42</v>
      </c>
      <c r="K28" s="191">
        <v>50</v>
      </c>
      <c r="L28" s="137">
        <f t="shared" si="1"/>
        <v>208</v>
      </c>
      <c r="M28" s="134">
        <v>66</v>
      </c>
      <c r="N28" s="235">
        <v>65</v>
      </c>
      <c r="O28" s="134">
        <v>65</v>
      </c>
      <c r="P28" s="134">
        <v>59</v>
      </c>
      <c r="Q28" s="137">
        <f t="shared" si="2"/>
        <v>255</v>
      </c>
      <c r="R28" s="134">
        <v>74</v>
      </c>
      <c r="S28" s="134">
        <v>79</v>
      </c>
      <c r="T28" s="134">
        <v>75</v>
      </c>
      <c r="U28" s="134">
        <v>67</v>
      </c>
      <c r="V28" s="137">
        <f t="shared" si="3"/>
        <v>295</v>
      </c>
      <c r="W28" s="134">
        <v>92</v>
      </c>
      <c r="X28" s="134">
        <v>19</v>
      </c>
      <c r="Y28" s="134">
        <v>54</v>
      </c>
      <c r="Z28" s="134">
        <v>57</v>
      </c>
      <c r="AA28" s="137">
        <f t="shared" si="0"/>
        <v>222</v>
      </c>
      <c r="AB28" s="134">
        <v>33</v>
      </c>
      <c r="AC28" s="134">
        <v>51</v>
      </c>
      <c r="AD28" s="134">
        <v>40</v>
      </c>
      <c r="AE28" s="134">
        <v>50</v>
      </c>
      <c r="AF28" s="334">
        <f t="shared" si="4"/>
        <v>174</v>
      </c>
      <c r="AG28" s="134">
        <v>41</v>
      </c>
      <c r="AH28" s="134">
        <v>52</v>
      </c>
      <c r="AI28" s="134">
        <v>90</v>
      </c>
      <c r="AJ28" s="134">
        <v>96</v>
      </c>
      <c r="AK28" s="334">
        <f t="shared" si="5"/>
        <v>279</v>
      </c>
      <c r="AL28" s="134">
        <v>84</v>
      </c>
      <c r="AM28" s="134">
        <v>76</v>
      </c>
      <c r="AN28" s="134">
        <v>69</v>
      </c>
      <c r="AO28" s="134">
        <v>95</v>
      </c>
      <c r="AP28" s="334">
        <v>324</v>
      </c>
      <c r="AQ28" s="134">
        <v>100</v>
      </c>
      <c r="AR28" s="134">
        <v>112</v>
      </c>
      <c r="AS28" s="134">
        <v>102</v>
      </c>
      <c r="AT28" s="134">
        <v>100</v>
      </c>
      <c r="AU28" s="334">
        <v>414</v>
      </c>
      <c r="AV28" s="134">
        <v>118</v>
      </c>
      <c r="AW28" s="134">
        <v>106</v>
      </c>
      <c r="AX28" s="134">
        <v>105</v>
      </c>
      <c r="AY28" s="134">
        <v>121</v>
      </c>
    </row>
    <row r="29" spans="1:51" s="38" customFormat="1" ht="14.1" customHeight="1" x14ac:dyDescent="0.15">
      <c r="B29" s="139" t="s">
        <v>87</v>
      </c>
      <c r="C29" s="192" t="s">
        <v>24</v>
      </c>
      <c r="D29" s="192" t="s">
        <v>24</v>
      </c>
      <c r="E29" s="193" t="s">
        <v>24</v>
      </c>
      <c r="F29" s="181" t="s">
        <v>24</v>
      </c>
      <c r="G29" s="182" t="s">
        <v>24</v>
      </c>
      <c r="H29" s="191">
        <v>51</v>
      </c>
      <c r="I29" s="191">
        <v>22</v>
      </c>
      <c r="J29" s="191">
        <v>16</v>
      </c>
      <c r="K29" s="191">
        <v>20</v>
      </c>
      <c r="L29" s="137">
        <f t="shared" si="1"/>
        <v>109</v>
      </c>
      <c r="M29" s="134">
        <v>22</v>
      </c>
      <c r="N29" s="235">
        <v>16</v>
      </c>
      <c r="O29" s="134">
        <v>16</v>
      </c>
      <c r="P29" s="134">
        <v>25</v>
      </c>
      <c r="Q29" s="137">
        <f t="shared" si="2"/>
        <v>79</v>
      </c>
      <c r="R29" s="134">
        <v>20</v>
      </c>
      <c r="S29" s="134">
        <v>29</v>
      </c>
      <c r="T29" s="134">
        <v>24</v>
      </c>
      <c r="U29" s="134">
        <v>28</v>
      </c>
      <c r="V29" s="137">
        <f t="shared" si="3"/>
        <v>101</v>
      </c>
      <c r="W29" s="134">
        <v>25</v>
      </c>
      <c r="X29" s="134">
        <v>21</v>
      </c>
      <c r="Y29" s="134">
        <v>44</v>
      </c>
      <c r="Z29" s="134">
        <v>40</v>
      </c>
      <c r="AA29" s="137">
        <f t="shared" si="0"/>
        <v>130</v>
      </c>
      <c r="AB29" s="134">
        <v>31</v>
      </c>
      <c r="AC29" s="134">
        <v>39</v>
      </c>
      <c r="AD29" s="134">
        <v>33</v>
      </c>
      <c r="AE29" s="134">
        <v>33</v>
      </c>
      <c r="AF29" s="334">
        <f t="shared" si="4"/>
        <v>136</v>
      </c>
      <c r="AG29" s="134">
        <v>28</v>
      </c>
      <c r="AH29" s="134">
        <v>36</v>
      </c>
      <c r="AI29" s="134">
        <v>60</v>
      </c>
      <c r="AJ29" s="134">
        <v>74</v>
      </c>
      <c r="AK29" s="334">
        <f t="shared" si="5"/>
        <v>198</v>
      </c>
      <c r="AL29" s="134">
        <v>54</v>
      </c>
      <c r="AM29" s="134">
        <v>70</v>
      </c>
      <c r="AN29" s="134">
        <v>59</v>
      </c>
      <c r="AO29" s="134">
        <v>56</v>
      </c>
      <c r="AP29" s="334">
        <v>239</v>
      </c>
      <c r="AQ29" s="134">
        <v>72</v>
      </c>
      <c r="AR29" s="134">
        <v>74</v>
      </c>
      <c r="AS29" s="134">
        <v>75</v>
      </c>
      <c r="AT29" s="134">
        <v>112</v>
      </c>
      <c r="AU29" s="334">
        <v>333</v>
      </c>
      <c r="AV29" s="134">
        <v>145</v>
      </c>
      <c r="AW29" s="134">
        <v>150</v>
      </c>
      <c r="AX29" s="134">
        <v>150</v>
      </c>
      <c r="AY29" s="134">
        <v>159</v>
      </c>
    </row>
    <row r="30" spans="1:51" s="38" customFormat="1" ht="14.1" customHeight="1" thickBot="1" x14ac:dyDescent="0.2">
      <c r="B30" s="140" t="s">
        <v>35</v>
      </c>
      <c r="C30" s="194">
        <v>4524</v>
      </c>
      <c r="D30" s="141">
        <v>3476</v>
      </c>
      <c r="E30" s="194">
        <v>3351</v>
      </c>
      <c r="F30" s="276">
        <v>9782</v>
      </c>
      <c r="G30" s="142">
        <v>4209</v>
      </c>
      <c r="H30" s="194">
        <v>814</v>
      </c>
      <c r="I30" s="141">
        <v>755</v>
      </c>
      <c r="J30" s="194">
        <v>799</v>
      </c>
      <c r="K30" s="141">
        <v>738</v>
      </c>
      <c r="L30" s="142">
        <f t="shared" si="1"/>
        <v>3106</v>
      </c>
      <c r="M30" s="141">
        <v>904</v>
      </c>
      <c r="N30" s="236">
        <v>848</v>
      </c>
      <c r="O30" s="141">
        <v>778</v>
      </c>
      <c r="P30" s="141">
        <v>849</v>
      </c>
      <c r="Q30" s="142">
        <f t="shared" si="2"/>
        <v>3379</v>
      </c>
      <c r="R30" s="141">
        <v>860</v>
      </c>
      <c r="S30" s="141">
        <v>692</v>
      </c>
      <c r="T30" s="141">
        <v>764</v>
      </c>
      <c r="U30" s="134">
        <v>910</v>
      </c>
      <c r="V30" s="142">
        <f t="shared" si="3"/>
        <v>3226</v>
      </c>
      <c r="W30" s="134">
        <v>875</v>
      </c>
      <c r="X30" s="134">
        <v>372</v>
      </c>
      <c r="Y30" s="134">
        <v>918</v>
      </c>
      <c r="Z30" s="134">
        <v>722</v>
      </c>
      <c r="AA30" s="142">
        <f t="shared" si="0"/>
        <v>2887</v>
      </c>
      <c r="AB30" s="134">
        <v>676</v>
      </c>
      <c r="AC30" s="134">
        <v>652</v>
      </c>
      <c r="AD30" s="134">
        <v>662</v>
      </c>
      <c r="AE30" s="134">
        <v>593</v>
      </c>
      <c r="AF30" s="334">
        <f t="shared" si="4"/>
        <v>2583</v>
      </c>
      <c r="AG30" s="134">
        <v>555</v>
      </c>
      <c r="AH30" s="134">
        <v>595</v>
      </c>
      <c r="AI30" s="134">
        <v>591</v>
      </c>
      <c r="AJ30" s="134">
        <v>818</v>
      </c>
      <c r="AK30" s="334">
        <f t="shared" si="5"/>
        <v>2559</v>
      </c>
      <c r="AL30" s="134">
        <v>765</v>
      </c>
      <c r="AM30" s="134">
        <v>773</v>
      </c>
      <c r="AN30" s="134">
        <v>638</v>
      </c>
      <c r="AO30" s="134">
        <v>657</v>
      </c>
      <c r="AP30" s="334">
        <v>2833</v>
      </c>
      <c r="AQ30" s="134">
        <v>820</v>
      </c>
      <c r="AR30" s="134">
        <v>701</v>
      </c>
      <c r="AS30" s="134">
        <v>667</v>
      </c>
      <c r="AT30" s="134">
        <v>709</v>
      </c>
      <c r="AU30" s="334">
        <v>2897</v>
      </c>
      <c r="AV30" s="134">
        <v>870</v>
      </c>
      <c r="AW30" s="134">
        <v>890</v>
      </c>
      <c r="AX30" s="134">
        <v>714</v>
      </c>
      <c r="AY30" s="134">
        <v>769</v>
      </c>
    </row>
    <row r="31" spans="1:51" s="39" customFormat="1" ht="15.95" customHeight="1" thickBot="1" x14ac:dyDescent="0.2">
      <c r="A31" s="38"/>
      <c r="B31" s="143" t="s">
        <v>62</v>
      </c>
      <c r="C31" s="195">
        <f>SUM(C7:C30)</f>
        <v>71304</v>
      </c>
      <c r="D31" s="195">
        <f>SUM(D7:D30)</f>
        <v>59448</v>
      </c>
      <c r="E31" s="195">
        <f>SUM(E7:E30)</f>
        <v>60297</v>
      </c>
      <c r="F31" s="195">
        <f>SUM(F7:F30)</f>
        <v>72819</v>
      </c>
      <c r="G31" s="196">
        <f>SUM(G7:G30)</f>
        <v>72963</v>
      </c>
      <c r="H31" s="195">
        <f t="shared" ref="H31:M31" si="6">SUM(H7:H30)</f>
        <v>19329</v>
      </c>
      <c r="I31" s="195">
        <f t="shared" si="6"/>
        <v>20195</v>
      </c>
      <c r="J31" s="195">
        <f t="shared" si="6"/>
        <v>20554</v>
      </c>
      <c r="K31" s="195">
        <f t="shared" si="6"/>
        <v>22368</v>
      </c>
      <c r="L31" s="195">
        <f t="shared" si="6"/>
        <v>82446</v>
      </c>
      <c r="M31" s="195">
        <f t="shared" si="6"/>
        <v>21871</v>
      </c>
      <c r="N31" s="195">
        <f>SUM(N7:N30)</f>
        <v>23033</v>
      </c>
      <c r="O31" s="255">
        <f t="shared" ref="O31:T31" si="7">SUM(O7:O30)</f>
        <v>23062</v>
      </c>
      <c r="P31" s="255">
        <f t="shared" si="7"/>
        <v>22504</v>
      </c>
      <c r="Q31" s="255">
        <f t="shared" si="7"/>
        <v>90470</v>
      </c>
      <c r="R31" s="255">
        <f t="shared" si="7"/>
        <v>24239</v>
      </c>
      <c r="S31" s="324">
        <f t="shared" si="7"/>
        <v>24987</v>
      </c>
      <c r="T31" s="324">
        <f t="shared" si="7"/>
        <v>25210</v>
      </c>
      <c r="U31" s="255">
        <f t="shared" ref="U31:AE31" si="8">SUM(U7:U30)</f>
        <v>29362</v>
      </c>
      <c r="V31" s="255">
        <f t="shared" si="8"/>
        <v>103798</v>
      </c>
      <c r="W31" s="255">
        <f t="shared" si="8"/>
        <v>24972</v>
      </c>
      <c r="X31" s="324">
        <f t="shared" si="8"/>
        <v>17639</v>
      </c>
      <c r="Y31" s="324">
        <f t="shared" si="8"/>
        <v>38826</v>
      </c>
      <c r="Z31" s="255">
        <f t="shared" si="8"/>
        <v>31102</v>
      </c>
      <c r="AA31" s="255">
        <f t="shared" si="8"/>
        <v>112539</v>
      </c>
      <c r="AB31" s="255">
        <f t="shared" si="8"/>
        <v>29238</v>
      </c>
      <c r="AC31" s="255">
        <f t="shared" si="8"/>
        <v>28927</v>
      </c>
      <c r="AD31" s="255">
        <f t="shared" si="8"/>
        <v>28328</v>
      </c>
      <c r="AE31" s="255">
        <f t="shared" si="8"/>
        <v>32547</v>
      </c>
      <c r="AF31" s="335">
        <f t="shared" si="4"/>
        <v>119040</v>
      </c>
      <c r="AG31" s="335">
        <f>SUM(AG7:AG30)</f>
        <v>28917</v>
      </c>
      <c r="AH31" s="335">
        <f>SUM(AH7:AH30)</f>
        <v>32137</v>
      </c>
      <c r="AI31" s="335">
        <f>SUM(AI7:AI30)</f>
        <v>32092</v>
      </c>
      <c r="AJ31" s="335">
        <f>SUM(AJ7:AJ30)</f>
        <v>35103</v>
      </c>
      <c r="AK31" s="335">
        <f>SUM(AG31:AJ31)</f>
        <v>128249</v>
      </c>
      <c r="AL31" s="335">
        <f>SUM(AL7:AL30)</f>
        <v>32036</v>
      </c>
      <c r="AM31" s="335">
        <v>34042</v>
      </c>
      <c r="AN31" s="335">
        <v>33271</v>
      </c>
      <c r="AO31" s="335">
        <v>36933</v>
      </c>
      <c r="AP31" s="335">
        <v>136282</v>
      </c>
      <c r="AQ31" s="335">
        <v>35068</v>
      </c>
      <c r="AR31" s="335">
        <v>35805</v>
      </c>
      <c r="AS31" s="335">
        <v>34586</v>
      </c>
      <c r="AT31" s="335">
        <v>39165</v>
      </c>
      <c r="AU31" s="335">
        <v>144624</v>
      </c>
      <c r="AV31" s="335">
        <v>37219</v>
      </c>
      <c r="AW31" s="335">
        <v>39155</v>
      </c>
      <c r="AX31" s="335">
        <v>37866</v>
      </c>
      <c r="AY31" s="335">
        <v>40604</v>
      </c>
    </row>
    <row r="32" spans="1:51" s="39" customFormat="1" ht="15.95" customHeight="1" thickBot="1" x14ac:dyDescent="0.2">
      <c r="A32" s="38"/>
      <c r="B32" s="144" t="s">
        <v>63</v>
      </c>
      <c r="C32" s="197">
        <v>72868981</v>
      </c>
      <c r="D32" s="197">
        <v>68247853.915609747</v>
      </c>
      <c r="E32" s="198">
        <v>72605019.799999997</v>
      </c>
      <c r="F32" s="277">
        <v>66255359</v>
      </c>
      <c r="G32" s="200">
        <v>81913238</v>
      </c>
      <c r="H32" s="197">
        <v>21306641</v>
      </c>
      <c r="I32" s="197">
        <v>22683574.859999999</v>
      </c>
      <c r="J32" s="197">
        <v>23146791.210000001</v>
      </c>
      <c r="K32" s="197">
        <v>25258105.510000002</v>
      </c>
      <c r="L32" s="199">
        <f>SUM(H32:K32)</f>
        <v>92395112.579999998</v>
      </c>
      <c r="M32" s="197">
        <v>24703417.359999999</v>
      </c>
      <c r="N32" s="237">
        <v>26202087.740000002</v>
      </c>
      <c r="O32" s="237">
        <v>26438637.829999998</v>
      </c>
      <c r="P32" s="286">
        <v>25391993.190000001</v>
      </c>
      <c r="Q32" s="257">
        <f>SUM(M32:P32)</f>
        <v>102736136.12</v>
      </c>
      <c r="R32" s="237">
        <v>27663462.109999999</v>
      </c>
      <c r="S32" s="325">
        <v>27663462.109999999</v>
      </c>
      <c r="T32" s="325">
        <f>'[3]Fee Schedule '!$C$14</f>
        <v>28754640.229999997</v>
      </c>
      <c r="U32" s="286">
        <v>33460019.202380951</v>
      </c>
      <c r="V32" s="257">
        <f>SUM(R32:U32)</f>
        <v>117541583.65238094</v>
      </c>
      <c r="W32" s="237">
        <v>28733529.41</v>
      </c>
      <c r="X32" s="325">
        <v>21947553.169999998</v>
      </c>
      <c r="Y32" s="325">
        <v>49588920.289999992</v>
      </c>
      <c r="Z32" s="286">
        <v>36559915.640000001</v>
      </c>
      <c r="AA32" s="257">
        <f>SUM(W32:Z32)</f>
        <v>136829918.50999999</v>
      </c>
      <c r="AB32" s="237">
        <v>34067889.040000007</v>
      </c>
      <c r="AC32" s="237">
        <v>39829588.450000003</v>
      </c>
      <c r="AD32" s="237">
        <v>33299629.07</v>
      </c>
      <c r="AE32" s="237">
        <v>38542029.100000001</v>
      </c>
      <c r="AF32" s="199">
        <f>SUM(AB32:AE32)</f>
        <v>145739135.66</v>
      </c>
      <c r="AG32" s="348">
        <v>34623545.909999996</v>
      </c>
      <c r="AH32" s="348">
        <v>38059606.890000001</v>
      </c>
      <c r="AI32" s="535">
        <v>38196387.479999997</v>
      </c>
      <c r="AJ32" s="348">
        <v>41540120.30780448</v>
      </c>
      <c r="AK32" s="199">
        <f>SUM(AG32:AJ32)</f>
        <v>152419660.5878045</v>
      </c>
      <c r="AL32" s="348">
        <v>38160144.60121908</v>
      </c>
      <c r="AM32" s="348">
        <v>40086884.475853398</v>
      </c>
      <c r="AN32" s="348">
        <v>38847823.478780113</v>
      </c>
      <c r="AO32" s="348">
        <v>43097326.289999999</v>
      </c>
      <c r="AP32" s="199">
        <v>160192178.84585258</v>
      </c>
      <c r="AQ32" s="348">
        <v>41186695.444877587</v>
      </c>
      <c r="AR32" s="348">
        <v>42405184.4752381</v>
      </c>
      <c r="AS32" s="348">
        <v>40933533.975105703</v>
      </c>
      <c r="AT32" s="348">
        <v>43940730.671428576</v>
      </c>
      <c r="AU32" s="199">
        <v>168466144.56664997</v>
      </c>
      <c r="AV32" s="348">
        <v>41959382.874285713</v>
      </c>
      <c r="AW32" s="348">
        <v>47864972.252380952</v>
      </c>
      <c r="AX32" s="535">
        <v>45590581.590952381</v>
      </c>
      <c r="AY32" s="348">
        <v>50103908.649999999</v>
      </c>
    </row>
    <row r="33" spans="1:51" s="40" customFormat="1" ht="15.95" customHeight="1" thickBot="1" x14ac:dyDescent="0.25">
      <c r="A33" s="38"/>
      <c r="B33" s="10"/>
      <c r="R33" s="274"/>
      <c r="S33" s="274"/>
      <c r="T33" s="274"/>
      <c r="W33" s="274"/>
      <c r="X33" s="274"/>
      <c r="Y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  <c r="AL33" s="274"/>
      <c r="AM33" s="274"/>
      <c r="AN33" s="274"/>
      <c r="AO33" s="274"/>
      <c r="AP33" s="274"/>
      <c r="AQ33" s="274"/>
      <c r="AR33" s="274"/>
      <c r="AS33" s="274"/>
      <c r="AT33" s="274"/>
      <c r="AU33" s="274"/>
      <c r="AV33" s="274"/>
      <c r="AW33" s="274"/>
      <c r="AX33" s="274"/>
      <c r="AY33" s="274"/>
    </row>
    <row r="34" spans="1:51" s="42" customFormat="1" ht="15.95" customHeight="1" thickBot="1" x14ac:dyDescent="0.25">
      <c r="A34" s="38"/>
      <c r="B34" s="45" t="s">
        <v>58</v>
      </c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6"/>
      <c r="N34" s="46"/>
      <c r="O34" s="46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4"/>
      <c r="AB34" s="224"/>
      <c r="AC34" s="224"/>
      <c r="AD34" s="224"/>
      <c r="AE34" s="224"/>
      <c r="AF34" s="224"/>
      <c r="AG34" s="224"/>
      <c r="AH34" s="224"/>
      <c r="AI34" s="224"/>
      <c r="AJ34" s="224"/>
      <c r="AK34" s="224"/>
      <c r="AL34" s="360"/>
      <c r="AM34" s="360"/>
      <c r="AN34" s="360"/>
      <c r="AO34" s="224"/>
      <c r="AP34" s="224"/>
      <c r="AQ34" s="46"/>
      <c r="AR34" s="46"/>
      <c r="AS34" s="46"/>
      <c r="AT34" s="46"/>
      <c r="AU34" s="360"/>
      <c r="AV34" s="67"/>
      <c r="AW34" s="69"/>
      <c r="AX34" s="69"/>
      <c r="AY34" s="69"/>
    </row>
    <row r="35" spans="1:51" s="42" customFormat="1" ht="15.95" customHeight="1" thickBot="1" x14ac:dyDescent="0.25">
      <c r="A35" s="38"/>
      <c r="B35" s="221" t="s">
        <v>64</v>
      </c>
      <c r="C35" s="222"/>
      <c r="D35" s="222"/>
      <c r="E35" s="222"/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7"/>
      <c r="Q35" s="227"/>
      <c r="R35" s="273"/>
      <c r="S35" s="273"/>
      <c r="T35" s="273"/>
      <c r="U35" s="227"/>
      <c r="V35" s="227"/>
      <c r="W35" s="273"/>
      <c r="X35" s="273"/>
      <c r="Y35" s="273"/>
      <c r="Z35" s="227"/>
      <c r="AA35" s="227"/>
      <c r="AB35" s="273"/>
      <c r="AC35" s="273"/>
      <c r="AD35" s="273"/>
      <c r="AE35" s="273"/>
      <c r="AF35" s="273"/>
      <c r="AG35" s="273"/>
      <c r="AH35" s="273"/>
      <c r="AI35" s="273"/>
      <c r="AJ35" s="273"/>
      <c r="AK35" s="273"/>
      <c r="AL35" s="364"/>
      <c r="AM35" s="364"/>
      <c r="AN35" s="364"/>
      <c r="AO35" s="273"/>
      <c r="AP35" s="273"/>
      <c r="AQ35" s="489"/>
      <c r="AR35" s="489"/>
      <c r="AS35" s="489"/>
      <c r="AT35" s="489"/>
      <c r="AU35" s="364"/>
      <c r="AV35" s="489"/>
      <c r="AW35" s="489"/>
      <c r="AX35" s="364"/>
      <c r="AY35" s="364"/>
    </row>
    <row r="36" spans="1:51" ht="15.95" customHeight="1" thickBot="1" x14ac:dyDescent="0.25">
      <c r="A36" s="38"/>
      <c r="B36" s="145" t="s">
        <v>60</v>
      </c>
      <c r="C36" s="65" t="s">
        <v>5</v>
      </c>
      <c r="D36" s="66" t="s">
        <v>6</v>
      </c>
      <c r="E36" s="65" t="s">
        <v>7</v>
      </c>
      <c r="F36" s="65" t="s">
        <v>8</v>
      </c>
      <c r="G36" s="61" t="s">
        <v>9</v>
      </c>
      <c r="H36" s="62" t="s">
        <v>10</v>
      </c>
      <c r="I36" s="62" t="s">
        <v>11</v>
      </c>
      <c r="J36" s="62" t="s">
        <v>85</v>
      </c>
      <c r="K36" s="62" t="s">
        <v>88</v>
      </c>
      <c r="L36" s="63" t="s">
        <v>89</v>
      </c>
      <c r="M36" s="62" t="s">
        <v>91</v>
      </c>
      <c r="N36" s="223" t="s">
        <v>94</v>
      </c>
      <c r="O36" s="62" t="s">
        <v>95</v>
      </c>
      <c r="P36" s="62" t="s">
        <v>96</v>
      </c>
      <c r="Q36" s="63" t="s">
        <v>97</v>
      </c>
      <c r="R36" s="62" t="s">
        <v>98</v>
      </c>
      <c r="S36" s="62" t="s">
        <v>105</v>
      </c>
      <c r="T36" s="62" t="s">
        <v>104</v>
      </c>
      <c r="U36" s="62" t="s">
        <v>112</v>
      </c>
      <c r="V36" s="63" t="s">
        <v>114</v>
      </c>
      <c r="W36" s="62" t="s">
        <v>115</v>
      </c>
      <c r="X36" s="62" t="s">
        <v>116</v>
      </c>
      <c r="Y36" s="62" t="s">
        <v>117</v>
      </c>
      <c r="Z36" s="62" t="s">
        <v>113</v>
      </c>
      <c r="AA36" s="63" t="s">
        <v>118</v>
      </c>
      <c r="AB36" s="62" t="s">
        <v>119</v>
      </c>
      <c r="AC36" s="62" t="s">
        <v>123</v>
      </c>
      <c r="AD36" s="62" t="s">
        <v>124</v>
      </c>
      <c r="AE36" s="62" t="s">
        <v>126</v>
      </c>
      <c r="AF36" s="333" t="s">
        <v>127</v>
      </c>
      <c r="AG36" s="62" t="s">
        <v>130</v>
      </c>
      <c r="AH36" s="62" t="s">
        <v>132</v>
      </c>
      <c r="AI36" s="62" t="s">
        <v>134</v>
      </c>
      <c r="AJ36" s="62" t="s">
        <v>136</v>
      </c>
      <c r="AK36" s="333" t="s">
        <v>137</v>
      </c>
      <c r="AL36" s="62" t="s">
        <v>140</v>
      </c>
      <c r="AM36" s="62" t="s">
        <v>143</v>
      </c>
      <c r="AN36" s="62" t="s">
        <v>145</v>
      </c>
      <c r="AO36" s="62" t="s">
        <v>147</v>
      </c>
      <c r="AP36" s="333" t="s">
        <v>148</v>
      </c>
      <c r="AQ36" s="62" t="s">
        <v>154</v>
      </c>
      <c r="AR36" s="62" t="s">
        <v>227</v>
      </c>
      <c r="AS36" s="62" t="s">
        <v>228</v>
      </c>
      <c r="AT36" s="62" t="s">
        <v>229</v>
      </c>
      <c r="AU36" s="333" t="s">
        <v>230</v>
      </c>
      <c r="AV36" s="62" t="s">
        <v>231</v>
      </c>
      <c r="AW36" s="62" t="s">
        <v>232</v>
      </c>
      <c r="AX36" s="62" t="s">
        <v>233</v>
      </c>
      <c r="AY36" s="62" t="s">
        <v>250</v>
      </c>
    </row>
    <row r="37" spans="1:51" s="39" customFormat="1" ht="14.1" customHeight="1" x14ac:dyDescent="0.15">
      <c r="A37" s="38"/>
      <c r="B37" s="133" t="s">
        <v>12</v>
      </c>
      <c r="C37" s="201">
        <v>447533</v>
      </c>
      <c r="D37" s="146">
        <v>454785</v>
      </c>
      <c r="E37" s="147">
        <v>426955</v>
      </c>
      <c r="F37" s="278">
        <v>426390</v>
      </c>
      <c r="G37" s="148">
        <v>459307</v>
      </c>
      <c r="H37" s="149">
        <v>116389</v>
      </c>
      <c r="I37" s="149">
        <v>128105</v>
      </c>
      <c r="J37" s="149">
        <v>117713</v>
      </c>
      <c r="K37" s="149">
        <v>123267</v>
      </c>
      <c r="L37" s="150">
        <f>SUM(H37:K37)</f>
        <v>485474</v>
      </c>
      <c r="M37" s="149">
        <v>119014</v>
      </c>
      <c r="N37" s="239">
        <v>120448</v>
      </c>
      <c r="O37" s="149">
        <v>116951</v>
      </c>
      <c r="P37" s="149">
        <v>127568</v>
      </c>
      <c r="Q37" s="150">
        <f>SUM(M37:P37)</f>
        <v>483981</v>
      </c>
      <c r="R37" s="149">
        <v>121087</v>
      </c>
      <c r="S37" s="149">
        <f>'[4]Fee Schedule '!$E$37</f>
        <v>123023</v>
      </c>
      <c r="T37" s="149">
        <f>'[3]Fee Schedule '!$E$37</f>
        <v>117783</v>
      </c>
      <c r="U37" s="149">
        <v>125484</v>
      </c>
      <c r="V37" s="150">
        <f>SUM(R37:U37)</f>
        <v>487377</v>
      </c>
      <c r="W37" s="149">
        <v>118278</v>
      </c>
      <c r="X37" s="134">
        <v>49411</v>
      </c>
      <c r="Y37" s="134">
        <v>118222</v>
      </c>
      <c r="Z37" s="134">
        <v>119945</v>
      </c>
      <c r="AA37" s="150">
        <f>SUM(W37:Z37)</f>
        <v>405856</v>
      </c>
      <c r="AB37" s="134">
        <v>112009</v>
      </c>
      <c r="AC37" s="134">
        <v>111112</v>
      </c>
      <c r="AD37" s="134">
        <v>107569</v>
      </c>
      <c r="AE37" s="134">
        <v>115690</v>
      </c>
      <c r="AF37" s="150">
        <f>SUM(AB37:AE37)</f>
        <v>446380</v>
      </c>
      <c r="AG37" s="149">
        <v>108068</v>
      </c>
      <c r="AH37" s="149">
        <v>119630</v>
      </c>
      <c r="AI37" s="149">
        <v>115402</v>
      </c>
      <c r="AJ37" s="149">
        <v>125312</v>
      </c>
      <c r="AK37" s="150">
        <f>SUM(AG37:AJ37)</f>
        <v>468412</v>
      </c>
      <c r="AL37" s="149">
        <v>113738</v>
      </c>
      <c r="AM37" s="149">
        <v>116930</v>
      </c>
      <c r="AN37" s="149">
        <v>111759</v>
      </c>
      <c r="AO37" s="149">
        <v>120255</v>
      </c>
      <c r="AP37" s="150">
        <v>462682</v>
      </c>
      <c r="AQ37" s="149">
        <v>116781</v>
      </c>
      <c r="AR37" s="149">
        <v>117513</v>
      </c>
      <c r="AS37" s="149">
        <v>108315</v>
      </c>
      <c r="AT37" s="149">
        <v>115405</v>
      </c>
      <c r="AU37" s="150">
        <v>458014</v>
      </c>
      <c r="AV37" s="149">
        <v>110529</v>
      </c>
      <c r="AW37" s="149">
        <v>111796</v>
      </c>
      <c r="AX37" s="149">
        <v>104522</v>
      </c>
      <c r="AY37" s="149">
        <v>107068</v>
      </c>
    </row>
    <row r="38" spans="1:51" s="38" customFormat="1" ht="14.1" customHeight="1" x14ac:dyDescent="0.15">
      <c r="B38" s="138" t="s">
        <v>13</v>
      </c>
      <c r="C38" s="202">
        <v>43267</v>
      </c>
      <c r="D38" s="146">
        <v>45477</v>
      </c>
      <c r="E38" s="147">
        <v>48961</v>
      </c>
      <c r="F38" s="278">
        <v>47031</v>
      </c>
      <c r="G38" s="148">
        <v>51497</v>
      </c>
      <c r="H38" s="149">
        <v>13857</v>
      </c>
      <c r="I38" s="149">
        <v>14184</v>
      </c>
      <c r="J38" s="149">
        <v>14607</v>
      </c>
      <c r="K38" s="149">
        <v>14577</v>
      </c>
      <c r="L38" s="150">
        <f t="shared" ref="L38:L60" si="9">SUM(H38:K38)</f>
        <v>57225</v>
      </c>
      <c r="M38" s="149">
        <v>14555</v>
      </c>
      <c r="N38" s="239">
        <v>15235</v>
      </c>
      <c r="O38" s="149">
        <v>14965</v>
      </c>
      <c r="P38" s="149">
        <v>15798</v>
      </c>
      <c r="Q38" s="150">
        <f t="shared" ref="Q38:Q60" si="10">SUM(M38:P38)</f>
        <v>60553</v>
      </c>
      <c r="R38" s="149">
        <v>15537</v>
      </c>
      <c r="S38" s="149">
        <f>'[4]Fee Schedule '!$F$37</f>
        <v>15882</v>
      </c>
      <c r="T38" s="149">
        <f>'[3]Fee Schedule '!$F$37</f>
        <v>15704</v>
      </c>
      <c r="U38" s="149">
        <v>16720</v>
      </c>
      <c r="V38" s="150">
        <f t="shared" ref="V38:V60" si="11">SUM(R38:U38)</f>
        <v>63843</v>
      </c>
      <c r="W38" s="149">
        <v>14841</v>
      </c>
      <c r="X38" s="134">
        <v>6419</v>
      </c>
      <c r="Y38" s="134">
        <v>14450</v>
      </c>
      <c r="Z38" s="134">
        <v>15423</v>
      </c>
      <c r="AA38" s="150">
        <f t="shared" ref="AA38:AA60" si="12">SUM(W38:Z38)</f>
        <v>51133</v>
      </c>
      <c r="AB38" s="134">
        <v>14058</v>
      </c>
      <c r="AC38" s="134">
        <v>13475</v>
      </c>
      <c r="AD38" s="134">
        <v>14837</v>
      </c>
      <c r="AE38" s="134">
        <v>14948</v>
      </c>
      <c r="AF38" s="150">
        <f t="shared" ref="AF38:AF60" si="13">SUM(AB38:AE38)</f>
        <v>57318</v>
      </c>
      <c r="AG38" s="149">
        <v>13609</v>
      </c>
      <c r="AH38" s="149">
        <v>14800</v>
      </c>
      <c r="AI38" s="149">
        <v>14278</v>
      </c>
      <c r="AJ38" s="149">
        <v>14854</v>
      </c>
      <c r="AK38" s="150">
        <f t="shared" ref="AK38:AK60" si="14">SUM(AG38:AJ38)</f>
        <v>57541</v>
      </c>
      <c r="AL38" s="149">
        <v>13991</v>
      </c>
      <c r="AM38" s="149">
        <v>12926</v>
      </c>
      <c r="AN38" s="149">
        <v>12833</v>
      </c>
      <c r="AO38" s="149">
        <v>13209</v>
      </c>
      <c r="AP38" s="150">
        <v>52959</v>
      </c>
      <c r="AQ38" s="149">
        <v>12798</v>
      </c>
      <c r="AR38" s="149">
        <v>13060</v>
      </c>
      <c r="AS38" s="149">
        <v>12278</v>
      </c>
      <c r="AT38" s="149">
        <v>12616</v>
      </c>
      <c r="AU38" s="150">
        <v>50752</v>
      </c>
      <c r="AV38" s="149">
        <v>11740</v>
      </c>
      <c r="AW38" s="149">
        <v>12132</v>
      </c>
      <c r="AX38" s="149">
        <v>11557</v>
      </c>
      <c r="AY38" s="149">
        <v>12004</v>
      </c>
    </row>
    <row r="39" spans="1:51" s="38" customFormat="1" ht="14.1" customHeight="1" x14ac:dyDescent="0.15">
      <c r="B39" s="138" t="s">
        <v>14</v>
      </c>
      <c r="C39" s="202">
        <v>55824</v>
      </c>
      <c r="D39" s="146">
        <v>55080</v>
      </c>
      <c r="E39" s="147">
        <v>59114</v>
      </c>
      <c r="F39" s="278">
        <v>56504</v>
      </c>
      <c r="G39" s="148">
        <v>66871</v>
      </c>
      <c r="H39" s="149">
        <v>17218</v>
      </c>
      <c r="I39" s="149">
        <v>17462</v>
      </c>
      <c r="J39" s="149">
        <v>18478</v>
      </c>
      <c r="K39" s="149">
        <v>19193</v>
      </c>
      <c r="L39" s="150">
        <f t="shared" si="9"/>
        <v>72351</v>
      </c>
      <c r="M39" s="149">
        <v>19011</v>
      </c>
      <c r="N39" s="239">
        <v>19602</v>
      </c>
      <c r="O39" s="149">
        <v>20041</v>
      </c>
      <c r="P39" s="149">
        <v>21157</v>
      </c>
      <c r="Q39" s="150">
        <f t="shared" si="10"/>
        <v>79811</v>
      </c>
      <c r="R39" s="149">
        <v>20592</v>
      </c>
      <c r="S39" s="149">
        <f>'[4]Fee Schedule '!$G$37</f>
        <v>20706</v>
      </c>
      <c r="T39" s="149">
        <f>'[3]Fee Schedule '!$G$37</f>
        <v>21509</v>
      </c>
      <c r="U39" s="149">
        <v>22582</v>
      </c>
      <c r="V39" s="150">
        <f t="shared" si="11"/>
        <v>85389</v>
      </c>
      <c r="W39" s="149">
        <v>20896</v>
      </c>
      <c r="X39" s="134">
        <v>6589</v>
      </c>
      <c r="Y39" s="134">
        <v>15614</v>
      </c>
      <c r="Z39" s="134">
        <v>18077</v>
      </c>
      <c r="AA39" s="150">
        <f t="shared" si="12"/>
        <v>61176</v>
      </c>
      <c r="AB39" s="134">
        <v>17401</v>
      </c>
      <c r="AC39" s="134">
        <v>17631</v>
      </c>
      <c r="AD39" s="134">
        <v>17943</v>
      </c>
      <c r="AE39" s="134">
        <v>19051</v>
      </c>
      <c r="AF39" s="150">
        <f t="shared" si="13"/>
        <v>72026</v>
      </c>
      <c r="AG39" s="149">
        <v>17975</v>
      </c>
      <c r="AH39" s="149">
        <v>18568</v>
      </c>
      <c r="AI39" s="149">
        <v>19977</v>
      </c>
      <c r="AJ39" s="149">
        <v>20581</v>
      </c>
      <c r="AK39" s="150">
        <f t="shared" si="14"/>
        <v>77101</v>
      </c>
      <c r="AL39" s="149">
        <v>19474</v>
      </c>
      <c r="AM39" s="149">
        <v>18465</v>
      </c>
      <c r="AN39" s="149">
        <v>18421</v>
      </c>
      <c r="AO39" s="149">
        <v>18418</v>
      </c>
      <c r="AP39" s="150">
        <v>74778</v>
      </c>
      <c r="AQ39" s="149">
        <v>17029</v>
      </c>
      <c r="AR39" s="149">
        <v>16733</v>
      </c>
      <c r="AS39" s="149">
        <v>16366</v>
      </c>
      <c r="AT39" s="149">
        <v>16248</v>
      </c>
      <c r="AU39" s="150">
        <v>66376</v>
      </c>
      <c r="AV39" s="149">
        <v>14724</v>
      </c>
      <c r="AW39" s="149">
        <v>14517</v>
      </c>
      <c r="AX39" s="149">
        <v>14714</v>
      </c>
      <c r="AY39" s="149">
        <v>15438</v>
      </c>
    </row>
    <row r="40" spans="1:51" s="38" customFormat="1" ht="14.1" customHeight="1" x14ac:dyDescent="0.15">
      <c r="B40" s="138" t="s">
        <v>15</v>
      </c>
      <c r="C40" s="202">
        <v>9922</v>
      </c>
      <c r="D40" s="146">
        <v>9856</v>
      </c>
      <c r="E40" s="147">
        <v>9582</v>
      </c>
      <c r="F40" s="278">
        <v>8291</v>
      </c>
      <c r="G40" s="148">
        <v>11030</v>
      </c>
      <c r="H40" s="149">
        <v>3075</v>
      </c>
      <c r="I40" s="149">
        <v>3150</v>
      </c>
      <c r="J40" s="149">
        <v>3071</v>
      </c>
      <c r="K40" s="149">
        <v>3126</v>
      </c>
      <c r="L40" s="150">
        <f t="shared" si="9"/>
        <v>12422</v>
      </c>
      <c r="M40" s="149">
        <v>3014</v>
      </c>
      <c r="N40" s="239">
        <v>3061</v>
      </c>
      <c r="O40" s="149">
        <v>2853</v>
      </c>
      <c r="P40" s="149">
        <v>3154</v>
      </c>
      <c r="Q40" s="150">
        <f t="shared" si="10"/>
        <v>12082</v>
      </c>
      <c r="R40" s="149">
        <v>2902</v>
      </c>
      <c r="S40" s="149">
        <f>'[4]Fee Schedule '!$H$37</f>
        <v>3161</v>
      </c>
      <c r="T40" s="149">
        <f>'[3]Fee Schedule '!$H$37</f>
        <v>3056</v>
      </c>
      <c r="U40" s="149">
        <v>3078</v>
      </c>
      <c r="V40" s="150">
        <f t="shared" si="11"/>
        <v>12197</v>
      </c>
      <c r="W40" s="149">
        <v>2738</v>
      </c>
      <c r="X40" s="134">
        <v>912</v>
      </c>
      <c r="Y40" s="134">
        <v>2228</v>
      </c>
      <c r="Z40" s="134">
        <v>2470</v>
      </c>
      <c r="AA40" s="150">
        <f t="shared" si="12"/>
        <v>8348</v>
      </c>
      <c r="AB40" s="134">
        <v>2146</v>
      </c>
      <c r="AC40" s="134">
        <v>2131</v>
      </c>
      <c r="AD40" s="134">
        <v>2254</v>
      </c>
      <c r="AE40" s="134">
        <v>2326</v>
      </c>
      <c r="AF40" s="150">
        <f t="shared" si="13"/>
        <v>8857</v>
      </c>
      <c r="AG40" s="149">
        <v>2251</v>
      </c>
      <c r="AH40" s="149">
        <v>2335</v>
      </c>
      <c r="AI40" s="149">
        <v>2348</v>
      </c>
      <c r="AJ40" s="149">
        <v>2618</v>
      </c>
      <c r="AK40" s="150">
        <f t="shared" si="14"/>
        <v>9552</v>
      </c>
      <c r="AL40" s="149">
        <v>2391</v>
      </c>
      <c r="AM40" s="149">
        <v>2457</v>
      </c>
      <c r="AN40" s="149">
        <v>2357</v>
      </c>
      <c r="AO40" s="149">
        <v>2432</v>
      </c>
      <c r="AP40" s="150">
        <v>9637</v>
      </c>
      <c r="AQ40" s="149">
        <v>2213</v>
      </c>
      <c r="AR40" s="149">
        <v>2418</v>
      </c>
      <c r="AS40" s="149">
        <v>2308</v>
      </c>
      <c r="AT40" s="149">
        <v>2395</v>
      </c>
      <c r="AU40" s="150">
        <v>9334</v>
      </c>
      <c r="AV40" s="149">
        <v>2241</v>
      </c>
      <c r="AW40" s="149">
        <v>2236</v>
      </c>
      <c r="AX40" s="149">
        <v>2297</v>
      </c>
      <c r="AY40" s="149">
        <v>2366</v>
      </c>
    </row>
    <row r="41" spans="1:51" s="38" customFormat="1" ht="14.1" customHeight="1" x14ac:dyDescent="0.15">
      <c r="B41" s="139" t="s">
        <v>16</v>
      </c>
      <c r="C41" s="202">
        <v>10616</v>
      </c>
      <c r="D41" s="146">
        <v>10755</v>
      </c>
      <c r="E41" s="147">
        <v>9455</v>
      </c>
      <c r="F41" s="278">
        <v>10472</v>
      </c>
      <c r="G41" s="148">
        <v>12112</v>
      </c>
      <c r="H41" s="149">
        <v>3234</v>
      </c>
      <c r="I41" s="149">
        <v>3303</v>
      </c>
      <c r="J41" s="149">
        <v>3552</v>
      </c>
      <c r="K41" s="149">
        <v>3519</v>
      </c>
      <c r="L41" s="150">
        <f t="shared" si="9"/>
        <v>13608</v>
      </c>
      <c r="M41" s="149">
        <v>3600</v>
      </c>
      <c r="N41" s="239">
        <v>3744</v>
      </c>
      <c r="O41" s="149">
        <v>3802</v>
      </c>
      <c r="P41" s="149">
        <v>4079</v>
      </c>
      <c r="Q41" s="150">
        <f t="shared" si="10"/>
        <v>15225</v>
      </c>
      <c r="R41" s="149">
        <v>4283</v>
      </c>
      <c r="S41" s="149">
        <f>'[4]Fee Schedule '!$I$37</f>
        <v>4732</v>
      </c>
      <c r="T41" s="149">
        <f>'[3]Fee Schedule '!$I$37</f>
        <v>4646</v>
      </c>
      <c r="U41" s="149">
        <v>5166</v>
      </c>
      <c r="V41" s="150">
        <f t="shared" si="11"/>
        <v>18827</v>
      </c>
      <c r="W41" s="149">
        <v>4905</v>
      </c>
      <c r="X41" s="134">
        <v>2211</v>
      </c>
      <c r="Y41" s="134">
        <v>4818</v>
      </c>
      <c r="Z41" s="134">
        <v>5230</v>
      </c>
      <c r="AA41" s="150">
        <f t="shared" si="12"/>
        <v>17164</v>
      </c>
      <c r="AB41" s="134">
        <v>4635</v>
      </c>
      <c r="AC41" s="134">
        <v>3916</v>
      </c>
      <c r="AD41" s="134">
        <v>5120</v>
      </c>
      <c r="AE41" s="134">
        <v>5461</v>
      </c>
      <c r="AF41" s="150">
        <f t="shared" si="13"/>
        <v>19132</v>
      </c>
      <c r="AG41" s="149">
        <v>5134</v>
      </c>
      <c r="AH41" s="149">
        <v>5711</v>
      </c>
      <c r="AI41" s="149">
        <v>6003</v>
      </c>
      <c r="AJ41" s="149">
        <v>6296</v>
      </c>
      <c r="AK41" s="150">
        <f t="shared" si="14"/>
        <v>23144</v>
      </c>
      <c r="AL41" s="149">
        <v>6408</v>
      </c>
      <c r="AM41" s="149">
        <v>5915</v>
      </c>
      <c r="AN41" s="149">
        <v>5816</v>
      </c>
      <c r="AO41" s="149">
        <v>6070</v>
      </c>
      <c r="AP41" s="150">
        <v>24209</v>
      </c>
      <c r="AQ41" s="149">
        <v>6031</v>
      </c>
      <c r="AR41" s="149">
        <v>6124</v>
      </c>
      <c r="AS41" s="149">
        <v>5582</v>
      </c>
      <c r="AT41" s="149">
        <v>5778</v>
      </c>
      <c r="AU41" s="150">
        <v>23515</v>
      </c>
      <c r="AV41" s="149">
        <v>5823</v>
      </c>
      <c r="AW41" s="149">
        <v>6005</v>
      </c>
      <c r="AX41" s="149">
        <v>5798</v>
      </c>
      <c r="AY41" s="149">
        <v>6181</v>
      </c>
    </row>
    <row r="42" spans="1:51" s="38" customFormat="1" ht="14.1" customHeight="1" x14ac:dyDescent="0.15">
      <c r="B42" s="139" t="s">
        <v>17</v>
      </c>
      <c r="C42" s="202">
        <v>8293</v>
      </c>
      <c r="D42" s="146">
        <v>7403</v>
      </c>
      <c r="E42" s="147">
        <v>6874</v>
      </c>
      <c r="F42" s="278">
        <v>5393</v>
      </c>
      <c r="G42" s="148">
        <v>6658</v>
      </c>
      <c r="H42" s="149">
        <v>1735</v>
      </c>
      <c r="I42" s="149">
        <v>1785</v>
      </c>
      <c r="J42" s="149">
        <v>1747</v>
      </c>
      <c r="K42" s="149">
        <v>1786</v>
      </c>
      <c r="L42" s="150">
        <f t="shared" si="9"/>
        <v>7053</v>
      </c>
      <c r="M42" s="149">
        <v>1611</v>
      </c>
      <c r="N42" s="239">
        <v>1738</v>
      </c>
      <c r="O42" s="149">
        <v>1668</v>
      </c>
      <c r="P42" s="149">
        <v>1995</v>
      </c>
      <c r="Q42" s="150">
        <f t="shared" si="10"/>
        <v>7012</v>
      </c>
      <c r="R42" s="149">
        <v>1834</v>
      </c>
      <c r="S42" s="149">
        <f>'[4]Fee Schedule '!$J$37</f>
        <v>1892</v>
      </c>
      <c r="T42" s="149">
        <f>'[3]Fee Schedule '!$J$37</f>
        <v>1769</v>
      </c>
      <c r="U42" s="149">
        <v>1944</v>
      </c>
      <c r="V42" s="150">
        <f t="shared" si="11"/>
        <v>7439</v>
      </c>
      <c r="W42" s="149">
        <v>1871</v>
      </c>
      <c r="X42" s="134">
        <v>765</v>
      </c>
      <c r="Y42" s="134">
        <v>1628</v>
      </c>
      <c r="Z42" s="134">
        <v>2169</v>
      </c>
      <c r="AA42" s="150">
        <f t="shared" si="12"/>
        <v>6433</v>
      </c>
      <c r="AB42" s="134">
        <v>1802</v>
      </c>
      <c r="AC42" s="134">
        <v>1738</v>
      </c>
      <c r="AD42" s="134">
        <v>1794</v>
      </c>
      <c r="AE42" s="134">
        <v>1725</v>
      </c>
      <c r="AF42" s="150">
        <f t="shared" si="13"/>
        <v>7059</v>
      </c>
      <c r="AG42" s="149">
        <v>1528</v>
      </c>
      <c r="AH42" s="149">
        <v>1654</v>
      </c>
      <c r="AI42" s="149">
        <v>1759</v>
      </c>
      <c r="AJ42" s="149">
        <v>2042</v>
      </c>
      <c r="AK42" s="150">
        <f t="shared" si="14"/>
        <v>6983</v>
      </c>
      <c r="AL42" s="149">
        <v>1887</v>
      </c>
      <c r="AM42" s="149">
        <v>1844</v>
      </c>
      <c r="AN42" s="149">
        <v>1799</v>
      </c>
      <c r="AO42" s="149">
        <v>1844</v>
      </c>
      <c r="AP42" s="150">
        <v>7374</v>
      </c>
      <c r="AQ42" s="149">
        <v>1800</v>
      </c>
      <c r="AR42" s="149">
        <v>1881</v>
      </c>
      <c r="AS42" s="149">
        <v>1741</v>
      </c>
      <c r="AT42" s="149">
        <v>1934</v>
      </c>
      <c r="AU42" s="150">
        <v>7356</v>
      </c>
      <c r="AV42" s="149">
        <v>1695</v>
      </c>
      <c r="AW42" s="149">
        <v>1428</v>
      </c>
      <c r="AX42" s="149">
        <v>1552</v>
      </c>
      <c r="AY42" s="149">
        <v>1636</v>
      </c>
    </row>
    <row r="43" spans="1:51" s="38" customFormat="1" ht="14.1" customHeight="1" x14ac:dyDescent="0.15">
      <c r="B43" s="139" t="s">
        <v>18</v>
      </c>
      <c r="C43" s="202">
        <v>4461</v>
      </c>
      <c r="D43" s="146">
        <v>4241</v>
      </c>
      <c r="E43" s="147">
        <v>3805</v>
      </c>
      <c r="F43" s="278">
        <v>3011</v>
      </c>
      <c r="G43" s="148">
        <v>3781</v>
      </c>
      <c r="H43" s="149">
        <v>895</v>
      </c>
      <c r="I43" s="149">
        <v>836</v>
      </c>
      <c r="J43" s="149">
        <v>916</v>
      </c>
      <c r="K43" s="149">
        <v>909</v>
      </c>
      <c r="L43" s="150">
        <f t="shared" si="9"/>
        <v>3556</v>
      </c>
      <c r="M43" s="149">
        <v>892</v>
      </c>
      <c r="N43" s="239">
        <v>803</v>
      </c>
      <c r="O43" s="149">
        <v>866</v>
      </c>
      <c r="P43" s="149">
        <v>1041</v>
      </c>
      <c r="Q43" s="150">
        <f t="shared" si="10"/>
        <v>3602</v>
      </c>
      <c r="R43" s="149">
        <v>950</v>
      </c>
      <c r="S43" s="149">
        <f>'[4]Fee Schedule '!$K$37</f>
        <v>1008</v>
      </c>
      <c r="T43" s="149">
        <f>'[3]Fee Schedule '!$K$37</f>
        <v>932</v>
      </c>
      <c r="U43" s="149">
        <v>1228</v>
      </c>
      <c r="V43" s="150">
        <f t="shared" si="11"/>
        <v>4118</v>
      </c>
      <c r="W43" s="149">
        <v>1092</v>
      </c>
      <c r="X43" s="134">
        <v>494</v>
      </c>
      <c r="Y43" s="134">
        <v>1179</v>
      </c>
      <c r="Z43" s="134">
        <v>1256</v>
      </c>
      <c r="AA43" s="150">
        <f t="shared" si="12"/>
        <v>4021</v>
      </c>
      <c r="AB43" s="134">
        <v>997</v>
      </c>
      <c r="AC43" s="134">
        <v>1005</v>
      </c>
      <c r="AD43" s="134">
        <v>957</v>
      </c>
      <c r="AE43" s="134">
        <v>1010</v>
      </c>
      <c r="AF43" s="150">
        <f t="shared" si="13"/>
        <v>3969</v>
      </c>
      <c r="AG43" s="149">
        <v>891</v>
      </c>
      <c r="AH43" s="149">
        <v>1001</v>
      </c>
      <c r="AI43" s="149">
        <v>904</v>
      </c>
      <c r="AJ43" s="149">
        <v>961</v>
      </c>
      <c r="AK43" s="150">
        <f t="shared" si="14"/>
        <v>3757</v>
      </c>
      <c r="AL43" s="149">
        <v>938</v>
      </c>
      <c r="AM43" s="149">
        <v>834</v>
      </c>
      <c r="AN43" s="149">
        <v>864</v>
      </c>
      <c r="AO43" s="149">
        <v>901</v>
      </c>
      <c r="AP43" s="150">
        <v>3537</v>
      </c>
      <c r="AQ43" s="149">
        <v>770</v>
      </c>
      <c r="AR43" s="149">
        <v>778</v>
      </c>
      <c r="AS43" s="149">
        <v>671</v>
      </c>
      <c r="AT43" s="149">
        <v>724</v>
      </c>
      <c r="AU43" s="150">
        <v>2943</v>
      </c>
      <c r="AV43" s="149">
        <v>610</v>
      </c>
      <c r="AW43" s="149">
        <v>591</v>
      </c>
      <c r="AX43" s="149">
        <v>516</v>
      </c>
      <c r="AY43" s="149">
        <v>586</v>
      </c>
    </row>
    <row r="44" spans="1:51" s="38" customFormat="1" ht="14.1" customHeight="1" x14ac:dyDescent="0.15">
      <c r="B44" s="139" t="s">
        <v>19</v>
      </c>
      <c r="C44" s="202">
        <v>1156</v>
      </c>
      <c r="D44" s="146">
        <v>1044</v>
      </c>
      <c r="E44" s="147">
        <v>1043</v>
      </c>
      <c r="F44" s="278">
        <v>992</v>
      </c>
      <c r="G44" s="148">
        <v>1081</v>
      </c>
      <c r="H44" s="149">
        <v>271</v>
      </c>
      <c r="I44" s="149">
        <v>271</v>
      </c>
      <c r="J44" s="149">
        <v>319</v>
      </c>
      <c r="K44" s="149">
        <v>353</v>
      </c>
      <c r="L44" s="150">
        <f t="shared" si="9"/>
        <v>1214</v>
      </c>
      <c r="M44" s="149">
        <v>252</v>
      </c>
      <c r="N44" s="239">
        <v>231</v>
      </c>
      <c r="O44" s="149">
        <v>214</v>
      </c>
      <c r="P44" s="149">
        <v>202</v>
      </c>
      <c r="Q44" s="150">
        <f t="shared" si="10"/>
        <v>899</v>
      </c>
      <c r="R44" s="149">
        <v>156</v>
      </c>
      <c r="S44" s="149">
        <f>'[4]Fee Schedule '!$L$37</f>
        <v>195</v>
      </c>
      <c r="T44" s="149">
        <f>'[3]Fee Schedule '!$L$37</f>
        <v>186</v>
      </c>
      <c r="U44" s="149">
        <v>227</v>
      </c>
      <c r="V44" s="150">
        <f t="shared" si="11"/>
        <v>764</v>
      </c>
      <c r="W44" s="149">
        <v>238</v>
      </c>
      <c r="X44" s="134">
        <v>123</v>
      </c>
      <c r="Y44" s="134">
        <v>282</v>
      </c>
      <c r="Z44" s="134">
        <v>345</v>
      </c>
      <c r="AA44" s="150">
        <f t="shared" si="12"/>
        <v>988</v>
      </c>
      <c r="AB44" s="134">
        <v>243</v>
      </c>
      <c r="AC44" s="134">
        <v>257</v>
      </c>
      <c r="AD44" s="134">
        <v>323</v>
      </c>
      <c r="AE44" s="134">
        <v>330</v>
      </c>
      <c r="AF44" s="150">
        <f t="shared" si="13"/>
        <v>1153</v>
      </c>
      <c r="AG44" s="149">
        <v>279</v>
      </c>
      <c r="AH44" s="149">
        <v>353</v>
      </c>
      <c r="AI44" s="149">
        <v>297</v>
      </c>
      <c r="AJ44" s="149">
        <v>396</v>
      </c>
      <c r="AK44" s="150">
        <f t="shared" si="14"/>
        <v>1325</v>
      </c>
      <c r="AL44" s="149">
        <v>343</v>
      </c>
      <c r="AM44" s="149">
        <v>354</v>
      </c>
      <c r="AN44" s="149">
        <v>330</v>
      </c>
      <c r="AO44" s="149">
        <v>361</v>
      </c>
      <c r="AP44" s="150">
        <v>1388</v>
      </c>
      <c r="AQ44" s="149">
        <v>311</v>
      </c>
      <c r="AR44" s="149">
        <v>312</v>
      </c>
      <c r="AS44" s="149">
        <v>362</v>
      </c>
      <c r="AT44" s="149">
        <v>393</v>
      </c>
      <c r="AU44" s="150">
        <v>1378</v>
      </c>
      <c r="AV44" s="149">
        <v>363</v>
      </c>
      <c r="AW44" s="149">
        <v>373</v>
      </c>
      <c r="AX44" s="149">
        <v>357</v>
      </c>
      <c r="AY44" s="149">
        <v>408</v>
      </c>
    </row>
    <row r="45" spans="1:51" s="38" customFormat="1" ht="14.1" customHeight="1" x14ac:dyDescent="0.15">
      <c r="B45" s="139" t="s">
        <v>20</v>
      </c>
      <c r="C45" s="202">
        <v>1189</v>
      </c>
      <c r="D45" s="146">
        <v>1132</v>
      </c>
      <c r="E45" s="147">
        <v>1343</v>
      </c>
      <c r="F45" s="278">
        <v>1231</v>
      </c>
      <c r="G45" s="148">
        <v>1291</v>
      </c>
      <c r="H45" s="149">
        <v>324</v>
      </c>
      <c r="I45" s="149">
        <v>355</v>
      </c>
      <c r="J45" s="149">
        <v>347</v>
      </c>
      <c r="K45" s="149">
        <v>329</v>
      </c>
      <c r="L45" s="150">
        <f t="shared" si="9"/>
        <v>1355</v>
      </c>
      <c r="M45" s="149">
        <v>416</v>
      </c>
      <c r="N45" s="239">
        <v>393</v>
      </c>
      <c r="O45" s="149">
        <v>432</v>
      </c>
      <c r="P45" s="149">
        <v>508</v>
      </c>
      <c r="Q45" s="150">
        <f t="shared" si="10"/>
        <v>1749</v>
      </c>
      <c r="R45" s="149">
        <v>613</v>
      </c>
      <c r="S45" s="149">
        <f>'[4]Fee Schedule '!$E$43</f>
        <v>558</v>
      </c>
      <c r="T45" s="149">
        <f>'[3]Fee Schedule '!$E$43</f>
        <v>523</v>
      </c>
      <c r="U45" s="149">
        <v>618</v>
      </c>
      <c r="V45" s="150">
        <f t="shared" si="11"/>
        <v>2312</v>
      </c>
      <c r="W45" s="149">
        <v>514</v>
      </c>
      <c r="X45" s="134">
        <v>157</v>
      </c>
      <c r="Y45" s="134">
        <v>427</v>
      </c>
      <c r="Z45" s="134">
        <v>461</v>
      </c>
      <c r="AA45" s="150">
        <f t="shared" si="12"/>
        <v>1559</v>
      </c>
      <c r="AB45" s="134">
        <v>419</v>
      </c>
      <c r="AC45" s="134">
        <v>314</v>
      </c>
      <c r="AD45" s="134">
        <v>380</v>
      </c>
      <c r="AE45" s="134">
        <v>386</v>
      </c>
      <c r="AF45" s="150">
        <f t="shared" si="13"/>
        <v>1499</v>
      </c>
      <c r="AG45" s="149">
        <v>402</v>
      </c>
      <c r="AH45" s="149">
        <v>443</v>
      </c>
      <c r="AI45" s="149">
        <v>350</v>
      </c>
      <c r="AJ45" s="149">
        <v>361</v>
      </c>
      <c r="AK45" s="150">
        <f t="shared" si="14"/>
        <v>1556</v>
      </c>
      <c r="AL45" s="149">
        <v>348</v>
      </c>
      <c r="AM45" s="149">
        <v>307</v>
      </c>
      <c r="AN45" s="149">
        <v>211</v>
      </c>
      <c r="AO45" s="149">
        <v>256</v>
      </c>
      <c r="AP45" s="150">
        <v>1122</v>
      </c>
      <c r="AQ45" s="149">
        <v>229</v>
      </c>
      <c r="AR45" s="149">
        <v>201</v>
      </c>
      <c r="AS45" s="149">
        <v>151</v>
      </c>
      <c r="AT45" s="149">
        <v>167</v>
      </c>
      <c r="AU45" s="150">
        <v>748</v>
      </c>
      <c r="AV45" s="149">
        <v>146</v>
      </c>
      <c r="AW45" s="149">
        <v>143</v>
      </c>
      <c r="AX45" s="149">
        <v>108</v>
      </c>
      <c r="AY45" s="149">
        <v>139</v>
      </c>
    </row>
    <row r="46" spans="1:51" s="38" customFormat="1" ht="14.1" customHeight="1" x14ac:dyDescent="0.15">
      <c r="B46" s="139" t="s">
        <v>21</v>
      </c>
      <c r="C46" s="202">
        <v>1824</v>
      </c>
      <c r="D46" s="146">
        <v>1839</v>
      </c>
      <c r="E46" s="147">
        <v>2437</v>
      </c>
      <c r="F46" s="278">
        <v>1857</v>
      </c>
      <c r="G46" s="148">
        <v>2100</v>
      </c>
      <c r="H46" s="149">
        <v>606</v>
      </c>
      <c r="I46" s="149">
        <v>782</v>
      </c>
      <c r="J46" s="149">
        <v>631</v>
      </c>
      <c r="K46" s="149">
        <v>728</v>
      </c>
      <c r="L46" s="150">
        <f t="shared" si="9"/>
        <v>2747</v>
      </c>
      <c r="M46" s="149">
        <v>595</v>
      </c>
      <c r="N46" s="239">
        <v>673</v>
      </c>
      <c r="O46" s="149">
        <v>698</v>
      </c>
      <c r="P46" s="149">
        <v>769</v>
      </c>
      <c r="Q46" s="150">
        <f t="shared" si="10"/>
        <v>2735</v>
      </c>
      <c r="R46" s="149">
        <v>704</v>
      </c>
      <c r="S46" s="149">
        <f>'[4]Fee Schedule '!$F$43</f>
        <v>713</v>
      </c>
      <c r="T46" s="149">
        <f>'[3]Fee Schedule '!$F$43</f>
        <v>613</v>
      </c>
      <c r="U46" s="149">
        <v>760</v>
      </c>
      <c r="V46" s="150">
        <f t="shared" si="11"/>
        <v>2790</v>
      </c>
      <c r="W46" s="149">
        <v>645</v>
      </c>
      <c r="X46" s="134">
        <v>163</v>
      </c>
      <c r="Y46" s="134">
        <v>522</v>
      </c>
      <c r="Z46" s="134">
        <v>539</v>
      </c>
      <c r="AA46" s="150">
        <f t="shared" si="12"/>
        <v>1869</v>
      </c>
      <c r="AB46" s="134">
        <v>461</v>
      </c>
      <c r="AC46" s="134">
        <v>510</v>
      </c>
      <c r="AD46" s="134">
        <v>537</v>
      </c>
      <c r="AE46" s="134">
        <v>582</v>
      </c>
      <c r="AF46" s="150">
        <f t="shared" si="13"/>
        <v>2090</v>
      </c>
      <c r="AG46" s="149">
        <v>465</v>
      </c>
      <c r="AH46" s="149">
        <v>533</v>
      </c>
      <c r="AI46" s="149">
        <v>493</v>
      </c>
      <c r="AJ46" s="149">
        <v>507</v>
      </c>
      <c r="AK46" s="150">
        <f t="shared" si="14"/>
        <v>1998</v>
      </c>
      <c r="AL46" s="149">
        <v>521</v>
      </c>
      <c r="AM46" s="149">
        <v>481</v>
      </c>
      <c r="AN46" s="149">
        <v>461</v>
      </c>
      <c r="AO46" s="149">
        <v>585</v>
      </c>
      <c r="AP46" s="150">
        <v>2048</v>
      </c>
      <c r="AQ46" s="149">
        <v>504</v>
      </c>
      <c r="AR46" s="149">
        <v>514</v>
      </c>
      <c r="AS46" s="149">
        <v>476</v>
      </c>
      <c r="AT46" s="149">
        <v>596</v>
      </c>
      <c r="AU46" s="150">
        <v>2090</v>
      </c>
      <c r="AV46" s="149">
        <v>435</v>
      </c>
      <c r="AW46" s="149">
        <v>436</v>
      </c>
      <c r="AX46" s="149">
        <v>534</v>
      </c>
      <c r="AY46" s="149">
        <v>510</v>
      </c>
    </row>
    <row r="47" spans="1:51" s="38" customFormat="1" ht="14.1" customHeight="1" x14ac:dyDescent="0.15">
      <c r="B47" s="139" t="s">
        <v>22</v>
      </c>
      <c r="C47" s="202">
        <v>21693</v>
      </c>
      <c r="D47" s="146">
        <v>24113</v>
      </c>
      <c r="E47" s="147">
        <v>33800</v>
      </c>
      <c r="F47" s="278">
        <v>22750</v>
      </c>
      <c r="G47" s="148">
        <v>27903</v>
      </c>
      <c r="H47" s="149">
        <v>6350</v>
      </c>
      <c r="I47" s="149">
        <v>6944</v>
      </c>
      <c r="J47" s="149">
        <v>7691</v>
      </c>
      <c r="K47" s="149">
        <v>7447</v>
      </c>
      <c r="L47" s="150">
        <f t="shared" si="9"/>
        <v>28432</v>
      </c>
      <c r="M47" s="149">
        <v>6437</v>
      </c>
      <c r="N47" s="239">
        <v>6842</v>
      </c>
      <c r="O47" s="149">
        <v>7567</v>
      </c>
      <c r="P47" s="149">
        <v>8005</v>
      </c>
      <c r="Q47" s="150">
        <f t="shared" si="10"/>
        <v>28851</v>
      </c>
      <c r="R47" s="149">
        <v>6417</v>
      </c>
      <c r="S47" s="149">
        <f>'[4]Fee Schedule '!$G$43</f>
        <v>7039</v>
      </c>
      <c r="T47" s="149">
        <f>'[3]Fee Schedule '!$G$43</f>
        <v>7764</v>
      </c>
      <c r="U47" s="149">
        <v>7824</v>
      </c>
      <c r="V47" s="150">
        <f t="shared" si="11"/>
        <v>29044</v>
      </c>
      <c r="W47" s="149">
        <v>6052</v>
      </c>
      <c r="X47" s="134">
        <v>2132</v>
      </c>
      <c r="Y47" s="134">
        <v>5800</v>
      </c>
      <c r="Z47" s="134">
        <v>6648</v>
      </c>
      <c r="AA47" s="150">
        <f t="shared" si="12"/>
        <v>20632</v>
      </c>
      <c r="AB47" s="134">
        <v>4996</v>
      </c>
      <c r="AC47" s="134">
        <v>5182</v>
      </c>
      <c r="AD47" s="134">
        <v>5576</v>
      </c>
      <c r="AE47" s="134">
        <v>5913</v>
      </c>
      <c r="AF47" s="150">
        <f t="shared" si="13"/>
        <v>21667</v>
      </c>
      <c r="AG47" s="149">
        <v>4723</v>
      </c>
      <c r="AH47" s="149">
        <v>5296</v>
      </c>
      <c r="AI47" s="149">
        <v>5648</v>
      </c>
      <c r="AJ47" s="149">
        <v>6202</v>
      </c>
      <c r="AK47" s="150">
        <f t="shared" si="14"/>
        <v>21869</v>
      </c>
      <c r="AL47" s="149">
        <v>5301</v>
      </c>
      <c r="AM47" s="149">
        <v>5610</v>
      </c>
      <c r="AN47" s="149">
        <v>6141</v>
      </c>
      <c r="AO47" s="149">
        <v>6622</v>
      </c>
      <c r="AP47" s="150">
        <v>23674</v>
      </c>
      <c r="AQ47" s="149">
        <v>5771</v>
      </c>
      <c r="AR47" s="149">
        <v>6041</v>
      </c>
      <c r="AS47" s="149">
        <v>6077</v>
      </c>
      <c r="AT47" s="149">
        <v>6508</v>
      </c>
      <c r="AU47" s="150">
        <v>24397</v>
      </c>
      <c r="AV47" s="149">
        <v>5284</v>
      </c>
      <c r="AW47" s="149">
        <v>5293</v>
      </c>
      <c r="AX47" s="149">
        <v>5245</v>
      </c>
      <c r="AY47" s="149">
        <v>5744</v>
      </c>
    </row>
    <row r="48" spans="1:51" s="38" customFormat="1" ht="14.1" customHeight="1" x14ac:dyDescent="0.15">
      <c r="B48" s="139" t="s">
        <v>23</v>
      </c>
      <c r="C48" s="202">
        <v>0</v>
      </c>
      <c r="D48" s="146">
        <v>1722</v>
      </c>
      <c r="E48" s="147">
        <v>2115</v>
      </c>
      <c r="F48" s="278">
        <v>2158</v>
      </c>
      <c r="G48" s="148">
        <v>2620</v>
      </c>
      <c r="H48" s="149">
        <v>642</v>
      </c>
      <c r="I48" s="149">
        <v>634</v>
      </c>
      <c r="J48" s="149">
        <v>628</v>
      </c>
      <c r="K48" s="149">
        <v>669</v>
      </c>
      <c r="L48" s="150">
        <f t="shared" si="9"/>
        <v>2573</v>
      </c>
      <c r="M48" s="149">
        <v>610</v>
      </c>
      <c r="N48" s="239">
        <v>640</v>
      </c>
      <c r="O48" s="149">
        <v>678</v>
      </c>
      <c r="P48" s="149">
        <v>795</v>
      </c>
      <c r="Q48" s="150">
        <f t="shared" si="10"/>
        <v>2723</v>
      </c>
      <c r="R48" s="149">
        <v>746</v>
      </c>
      <c r="S48" s="149">
        <f>'[4]Fee Schedule '!$H$43</f>
        <v>756</v>
      </c>
      <c r="T48" s="149">
        <f>'[3]Fee Schedule '!$H$43</f>
        <v>753</v>
      </c>
      <c r="U48" s="149">
        <v>817</v>
      </c>
      <c r="V48" s="150">
        <f t="shared" si="11"/>
        <v>3072</v>
      </c>
      <c r="W48" s="149">
        <v>695</v>
      </c>
      <c r="X48" s="134">
        <v>206</v>
      </c>
      <c r="Y48" s="134">
        <v>547</v>
      </c>
      <c r="Z48" s="134">
        <v>645</v>
      </c>
      <c r="AA48" s="150">
        <f t="shared" si="12"/>
        <v>2093</v>
      </c>
      <c r="AB48" s="134">
        <v>463</v>
      </c>
      <c r="AC48" s="134">
        <v>550</v>
      </c>
      <c r="AD48" s="134">
        <v>582</v>
      </c>
      <c r="AE48" s="134">
        <v>642</v>
      </c>
      <c r="AF48" s="150">
        <f t="shared" si="13"/>
        <v>2237</v>
      </c>
      <c r="AG48" s="149">
        <v>513</v>
      </c>
      <c r="AH48" s="149">
        <v>636</v>
      </c>
      <c r="AI48" s="149">
        <v>635</v>
      </c>
      <c r="AJ48" s="149">
        <v>692</v>
      </c>
      <c r="AK48" s="150">
        <f t="shared" si="14"/>
        <v>2476</v>
      </c>
      <c r="AL48" s="149">
        <v>588</v>
      </c>
      <c r="AM48" s="149">
        <v>613</v>
      </c>
      <c r="AN48" s="149">
        <v>647</v>
      </c>
      <c r="AO48" s="149">
        <v>767</v>
      </c>
      <c r="AP48" s="150">
        <v>2615</v>
      </c>
      <c r="AQ48" s="149">
        <v>775</v>
      </c>
      <c r="AR48" s="149">
        <v>727</v>
      </c>
      <c r="AS48" s="149">
        <v>742</v>
      </c>
      <c r="AT48" s="149">
        <v>880</v>
      </c>
      <c r="AU48" s="150">
        <v>3124</v>
      </c>
      <c r="AV48" s="149">
        <v>780</v>
      </c>
      <c r="AW48" s="149">
        <v>738</v>
      </c>
      <c r="AX48" s="149">
        <v>692</v>
      </c>
      <c r="AY48" s="149">
        <v>758</v>
      </c>
    </row>
    <row r="49" spans="1:51" s="38" customFormat="1" ht="14.1" customHeight="1" x14ac:dyDescent="0.15">
      <c r="B49" s="139" t="s">
        <v>25</v>
      </c>
      <c r="C49" s="202">
        <v>0</v>
      </c>
      <c r="D49" s="146">
        <v>1880</v>
      </c>
      <c r="E49" s="147">
        <v>1621</v>
      </c>
      <c r="F49" s="278">
        <v>1231</v>
      </c>
      <c r="G49" s="148">
        <v>1683</v>
      </c>
      <c r="H49" s="149">
        <v>491</v>
      </c>
      <c r="I49" s="149">
        <v>521</v>
      </c>
      <c r="J49" s="149">
        <v>481</v>
      </c>
      <c r="K49" s="149">
        <v>522</v>
      </c>
      <c r="L49" s="150">
        <f t="shared" si="9"/>
        <v>2015</v>
      </c>
      <c r="M49" s="149">
        <v>493</v>
      </c>
      <c r="N49" s="239">
        <v>535</v>
      </c>
      <c r="O49" s="149">
        <v>620</v>
      </c>
      <c r="P49" s="149">
        <v>641</v>
      </c>
      <c r="Q49" s="150">
        <f t="shared" si="10"/>
        <v>2289</v>
      </c>
      <c r="R49" s="149">
        <v>632</v>
      </c>
      <c r="S49" s="149">
        <f>'[4]Fee Schedule '!$I$43</f>
        <v>619</v>
      </c>
      <c r="T49" s="149">
        <f>'[3]Fee Schedule '!$I$43</f>
        <v>709</v>
      </c>
      <c r="U49" s="149">
        <v>728</v>
      </c>
      <c r="V49" s="150">
        <f t="shared" si="11"/>
        <v>2688</v>
      </c>
      <c r="W49" s="149">
        <v>621</v>
      </c>
      <c r="X49" s="134">
        <v>272</v>
      </c>
      <c r="Y49" s="134">
        <v>545</v>
      </c>
      <c r="Z49" s="134">
        <v>592</v>
      </c>
      <c r="AA49" s="150">
        <f t="shared" si="12"/>
        <v>2030</v>
      </c>
      <c r="AB49" s="134">
        <v>553</v>
      </c>
      <c r="AC49" s="134">
        <v>439</v>
      </c>
      <c r="AD49" s="134">
        <v>498</v>
      </c>
      <c r="AE49" s="134">
        <v>525</v>
      </c>
      <c r="AF49" s="150">
        <f t="shared" si="13"/>
        <v>2015</v>
      </c>
      <c r="AG49" s="149">
        <v>467</v>
      </c>
      <c r="AH49" s="149">
        <v>551</v>
      </c>
      <c r="AI49" s="149">
        <v>552</v>
      </c>
      <c r="AJ49" s="149">
        <v>610</v>
      </c>
      <c r="AK49" s="150">
        <f t="shared" si="14"/>
        <v>2180</v>
      </c>
      <c r="AL49" s="149">
        <v>533</v>
      </c>
      <c r="AM49" s="149">
        <v>490</v>
      </c>
      <c r="AN49" s="149">
        <v>439</v>
      </c>
      <c r="AO49" s="149">
        <v>492</v>
      </c>
      <c r="AP49" s="150">
        <v>1954</v>
      </c>
      <c r="AQ49" s="149">
        <v>453</v>
      </c>
      <c r="AR49" s="149">
        <v>469</v>
      </c>
      <c r="AS49" s="149">
        <v>429</v>
      </c>
      <c r="AT49" s="149">
        <v>407</v>
      </c>
      <c r="AU49" s="150">
        <v>1758</v>
      </c>
      <c r="AV49" s="149">
        <v>363</v>
      </c>
      <c r="AW49" s="149">
        <v>419</v>
      </c>
      <c r="AX49" s="149">
        <v>383</v>
      </c>
      <c r="AY49" s="149">
        <v>400</v>
      </c>
    </row>
    <row r="50" spans="1:51" s="38" customFormat="1" ht="14.1" customHeight="1" x14ac:dyDescent="0.15">
      <c r="B50" s="139" t="s">
        <v>26</v>
      </c>
      <c r="C50" s="202">
        <v>0</v>
      </c>
      <c r="D50" s="146">
        <v>663</v>
      </c>
      <c r="E50" s="147">
        <v>679</v>
      </c>
      <c r="F50" s="278">
        <v>480</v>
      </c>
      <c r="G50" s="148">
        <v>574</v>
      </c>
      <c r="H50" s="149">
        <v>151</v>
      </c>
      <c r="I50" s="149">
        <v>149</v>
      </c>
      <c r="J50" s="149">
        <v>185</v>
      </c>
      <c r="K50" s="149">
        <v>230</v>
      </c>
      <c r="L50" s="150">
        <f t="shared" si="9"/>
        <v>715</v>
      </c>
      <c r="M50" s="149">
        <v>170</v>
      </c>
      <c r="N50" s="239">
        <v>200</v>
      </c>
      <c r="O50" s="149">
        <v>194</v>
      </c>
      <c r="P50" s="149">
        <v>223</v>
      </c>
      <c r="Q50" s="150">
        <f t="shared" si="10"/>
        <v>787</v>
      </c>
      <c r="R50" s="149">
        <v>208</v>
      </c>
      <c r="S50" s="149">
        <f>'[4]Fee Schedule '!$J$43</f>
        <v>210</v>
      </c>
      <c r="T50" s="149">
        <f>'[3]Fee Schedule '!$J$43</f>
        <v>223</v>
      </c>
      <c r="U50" s="149">
        <v>212</v>
      </c>
      <c r="V50" s="150">
        <f t="shared" si="11"/>
        <v>853</v>
      </c>
      <c r="W50" s="149">
        <v>167</v>
      </c>
      <c r="X50" s="134">
        <v>76</v>
      </c>
      <c r="Y50" s="134">
        <v>188</v>
      </c>
      <c r="Z50" s="134">
        <v>183</v>
      </c>
      <c r="AA50" s="150">
        <f t="shared" si="12"/>
        <v>614</v>
      </c>
      <c r="AB50" s="134">
        <v>101</v>
      </c>
      <c r="AC50" s="134">
        <v>116</v>
      </c>
      <c r="AD50" s="134">
        <v>148</v>
      </c>
      <c r="AE50" s="134">
        <v>138</v>
      </c>
      <c r="AF50" s="150">
        <f t="shared" si="13"/>
        <v>503</v>
      </c>
      <c r="AG50" s="149">
        <v>129</v>
      </c>
      <c r="AH50" s="149">
        <v>119</v>
      </c>
      <c r="AI50" s="149">
        <v>138</v>
      </c>
      <c r="AJ50" s="149">
        <v>143</v>
      </c>
      <c r="AK50" s="150">
        <f t="shared" si="14"/>
        <v>529</v>
      </c>
      <c r="AL50" s="149">
        <v>114</v>
      </c>
      <c r="AM50" s="149">
        <v>96</v>
      </c>
      <c r="AN50" s="149">
        <v>97</v>
      </c>
      <c r="AO50" s="149">
        <v>120</v>
      </c>
      <c r="AP50" s="150">
        <v>427</v>
      </c>
      <c r="AQ50" s="149">
        <v>113</v>
      </c>
      <c r="AR50" s="149">
        <v>112</v>
      </c>
      <c r="AS50" s="149">
        <v>123</v>
      </c>
      <c r="AT50" s="149">
        <v>138</v>
      </c>
      <c r="AU50" s="150">
        <v>486</v>
      </c>
      <c r="AV50" s="149">
        <v>137</v>
      </c>
      <c r="AW50" s="149">
        <v>133</v>
      </c>
      <c r="AX50" s="149">
        <v>105</v>
      </c>
      <c r="AY50" s="149">
        <v>147</v>
      </c>
    </row>
    <row r="51" spans="1:51" s="38" customFormat="1" ht="14.1" customHeight="1" x14ac:dyDescent="0.15">
      <c r="B51" s="139" t="s">
        <v>27</v>
      </c>
      <c r="C51" s="202">
        <v>0</v>
      </c>
      <c r="D51" s="146">
        <v>1148</v>
      </c>
      <c r="E51" s="147">
        <v>810</v>
      </c>
      <c r="F51" s="278">
        <v>646</v>
      </c>
      <c r="G51" s="148">
        <v>796</v>
      </c>
      <c r="H51" s="149">
        <v>189</v>
      </c>
      <c r="I51" s="149">
        <v>221</v>
      </c>
      <c r="J51" s="149">
        <v>276</v>
      </c>
      <c r="K51" s="149">
        <v>264</v>
      </c>
      <c r="L51" s="150">
        <f t="shared" si="9"/>
        <v>950</v>
      </c>
      <c r="M51" s="149">
        <v>291</v>
      </c>
      <c r="N51" s="239">
        <v>254</v>
      </c>
      <c r="O51" s="149">
        <v>249</v>
      </c>
      <c r="P51" s="149">
        <v>270</v>
      </c>
      <c r="Q51" s="150">
        <f t="shared" si="10"/>
        <v>1064</v>
      </c>
      <c r="R51" s="149">
        <v>263</v>
      </c>
      <c r="S51" s="149">
        <f>'[4]Fee Schedule '!$K$43</f>
        <v>282</v>
      </c>
      <c r="T51" s="149">
        <f>'[3]Fee Schedule '!$K$43</f>
        <v>206</v>
      </c>
      <c r="U51" s="149">
        <v>253</v>
      </c>
      <c r="V51" s="150">
        <f t="shared" si="11"/>
        <v>1004</v>
      </c>
      <c r="W51" s="149">
        <v>215</v>
      </c>
      <c r="X51" s="134">
        <v>94</v>
      </c>
      <c r="Y51" s="134">
        <v>239</v>
      </c>
      <c r="Z51" s="134">
        <v>214</v>
      </c>
      <c r="AA51" s="150">
        <f t="shared" si="12"/>
        <v>762</v>
      </c>
      <c r="AB51" s="134">
        <v>169</v>
      </c>
      <c r="AC51" s="134">
        <v>176</v>
      </c>
      <c r="AD51" s="134">
        <v>207</v>
      </c>
      <c r="AE51" s="134">
        <v>240</v>
      </c>
      <c r="AF51" s="150">
        <f t="shared" si="13"/>
        <v>792</v>
      </c>
      <c r="AG51" s="149">
        <v>208</v>
      </c>
      <c r="AH51" s="149">
        <v>216</v>
      </c>
      <c r="AI51" s="149">
        <v>214</v>
      </c>
      <c r="AJ51" s="149">
        <v>209</v>
      </c>
      <c r="AK51" s="150">
        <f t="shared" si="14"/>
        <v>847</v>
      </c>
      <c r="AL51" s="149">
        <v>196</v>
      </c>
      <c r="AM51" s="149">
        <v>156</v>
      </c>
      <c r="AN51" s="149">
        <v>169</v>
      </c>
      <c r="AO51" s="149">
        <v>222</v>
      </c>
      <c r="AP51" s="150">
        <v>743</v>
      </c>
      <c r="AQ51" s="149">
        <v>252</v>
      </c>
      <c r="AR51" s="149">
        <v>270</v>
      </c>
      <c r="AS51" s="149">
        <v>272</v>
      </c>
      <c r="AT51" s="149">
        <v>342</v>
      </c>
      <c r="AU51" s="150">
        <v>1136</v>
      </c>
      <c r="AV51" s="149">
        <v>374</v>
      </c>
      <c r="AW51" s="149">
        <v>416</v>
      </c>
      <c r="AX51" s="149">
        <v>400</v>
      </c>
      <c r="AY51" s="149">
        <v>448</v>
      </c>
    </row>
    <row r="52" spans="1:51" s="38" customFormat="1" ht="14.1" customHeight="1" x14ac:dyDescent="0.15">
      <c r="B52" s="139" t="s">
        <v>28</v>
      </c>
      <c r="C52" s="181" t="s">
        <v>24</v>
      </c>
      <c r="D52" s="181" t="s">
        <v>24</v>
      </c>
      <c r="E52" s="181" t="s">
        <v>24</v>
      </c>
      <c r="F52" s="181" t="s">
        <v>24</v>
      </c>
      <c r="G52" s="182" t="s">
        <v>24</v>
      </c>
      <c r="H52" s="203">
        <v>231</v>
      </c>
      <c r="I52" s="203">
        <v>376</v>
      </c>
      <c r="J52" s="203">
        <v>376</v>
      </c>
      <c r="K52" s="203">
        <v>366</v>
      </c>
      <c r="L52" s="150">
        <f t="shared" si="9"/>
        <v>1349</v>
      </c>
      <c r="M52" s="149">
        <v>380</v>
      </c>
      <c r="N52" s="239">
        <v>357</v>
      </c>
      <c r="O52" s="149">
        <v>323</v>
      </c>
      <c r="P52" s="149">
        <v>390</v>
      </c>
      <c r="Q52" s="150">
        <f t="shared" si="10"/>
        <v>1450</v>
      </c>
      <c r="R52" s="149">
        <v>324</v>
      </c>
      <c r="S52" s="149">
        <f>'[4]Fee Schedule '!$L$43</f>
        <v>398</v>
      </c>
      <c r="T52" s="149">
        <f>'[3]Fee Schedule '!$L$43</f>
        <v>411</v>
      </c>
      <c r="U52" s="149">
        <v>445</v>
      </c>
      <c r="V52" s="150">
        <f t="shared" si="11"/>
        <v>1578</v>
      </c>
      <c r="W52" s="149">
        <v>410</v>
      </c>
      <c r="X52" s="134">
        <v>181</v>
      </c>
      <c r="Y52" s="134">
        <v>453</v>
      </c>
      <c r="Z52" s="134">
        <v>463</v>
      </c>
      <c r="AA52" s="150">
        <f t="shared" si="12"/>
        <v>1507</v>
      </c>
      <c r="AB52" s="134">
        <v>371</v>
      </c>
      <c r="AC52" s="134">
        <v>438</v>
      </c>
      <c r="AD52" s="134">
        <v>453</v>
      </c>
      <c r="AE52" s="134">
        <v>445</v>
      </c>
      <c r="AF52" s="150">
        <f t="shared" si="13"/>
        <v>1707</v>
      </c>
      <c r="AG52" s="149">
        <v>346</v>
      </c>
      <c r="AH52" s="149">
        <v>374</v>
      </c>
      <c r="AI52" s="149">
        <v>410</v>
      </c>
      <c r="AJ52" s="149">
        <v>436</v>
      </c>
      <c r="AK52" s="150">
        <f t="shared" si="14"/>
        <v>1566</v>
      </c>
      <c r="AL52" s="149">
        <v>376</v>
      </c>
      <c r="AM52" s="149">
        <v>412</v>
      </c>
      <c r="AN52" s="149">
        <v>421</v>
      </c>
      <c r="AO52" s="149">
        <v>383</v>
      </c>
      <c r="AP52" s="150">
        <v>1592</v>
      </c>
      <c r="AQ52" s="149">
        <v>367</v>
      </c>
      <c r="AR52" s="149">
        <v>348</v>
      </c>
      <c r="AS52" s="149">
        <v>365</v>
      </c>
      <c r="AT52" s="149">
        <v>347</v>
      </c>
      <c r="AU52" s="150">
        <v>1427</v>
      </c>
      <c r="AV52" s="149">
        <v>345</v>
      </c>
      <c r="AW52" s="149">
        <v>376</v>
      </c>
      <c r="AX52" s="149">
        <v>355</v>
      </c>
      <c r="AY52" s="149">
        <v>349</v>
      </c>
    </row>
    <row r="53" spans="1:51" s="38" customFormat="1" ht="14.1" customHeight="1" x14ac:dyDescent="0.15">
      <c r="B53" s="139" t="s">
        <v>29</v>
      </c>
      <c r="C53" s="181" t="s">
        <v>24</v>
      </c>
      <c r="D53" s="181" t="s">
        <v>24</v>
      </c>
      <c r="E53" s="181" t="s">
        <v>24</v>
      </c>
      <c r="F53" s="181" t="s">
        <v>24</v>
      </c>
      <c r="G53" s="182" t="s">
        <v>24</v>
      </c>
      <c r="H53" s="203">
        <v>69</v>
      </c>
      <c r="I53" s="203">
        <v>120</v>
      </c>
      <c r="J53" s="203">
        <v>116</v>
      </c>
      <c r="K53" s="203">
        <v>133</v>
      </c>
      <c r="L53" s="150">
        <f t="shared" si="9"/>
        <v>438</v>
      </c>
      <c r="M53" s="149">
        <v>124</v>
      </c>
      <c r="N53" s="239">
        <v>143</v>
      </c>
      <c r="O53" s="149">
        <v>125</v>
      </c>
      <c r="P53" s="149">
        <v>137</v>
      </c>
      <c r="Q53" s="150">
        <f t="shared" si="10"/>
        <v>529</v>
      </c>
      <c r="R53" s="149">
        <v>106</v>
      </c>
      <c r="S53" s="149">
        <f>'[4]Fee Schedule '!$E$49</f>
        <v>113</v>
      </c>
      <c r="T53" s="149">
        <f>'[3]Fee Schedule '!$E$49</f>
        <v>93</v>
      </c>
      <c r="U53" s="149">
        <v>110</v>
      </c>
      <c r="V53" s="150">
        <f t="shared" si="11"/>
        <v>422</v>
      </c>
      <c r="W53" s="149">
        <v>36</v>
      </c>
      <c r="X53" s="134">
        <v>9</v>
      </c>
      <c r="Y53" s="134">
        <v>55</v>
      </c>
      <c r="Z53" s="134">
        <v>60</v>
      </c>
      <c r="AA53" s="150">
        <f t="shared" si="12"/>
        <v>160</v>
      </c>
      <c r="AB53" s="134">
        <v>54</v>
      </c>
      <c r="AC53" s="134">
        <v>19</v>
      </c>
      <c r="AD53" s="134">
        <v>25</v>
      </c>
      <c r="AE53" s="134">
        <v>26</v>
      </c>
      <c r="AF53" s="150">
        <f t="shared" si="13"/>
        <v>124</v>
      </c>
      <c r="AG53" s="149">
        <v>19</v>
      </c>
      <c r="AH53" s="149">
        <v>23</v>
      </c>
      <c r="AI53" s="149">
        <v>37</v>
      </c>
      <c r="AJ53" s="149">
        <v>31</v>
      </c>
      <c r="AK53" s="150">
        <f t="shared" si="14"/>
        <v>110</v>
      </c>
      <c r="AL53" s="149">
        <v>36</v>
      </c>
      <c r="AM53" s="149">
        <v>30</v>
      </c>
      <c r="AN53" s="149">
        <v>31</v>
      </c>
      <c r="AO53" s="149">
        <v>36</v>
      </c>
      <c r="AP53" s="150">
        <v>133</v>
      </c>
      <c r="AQ53" s="149">
        <v>33</v>
      </c>
      <c r="AR53" s="149">
        <v>30</v>
      </c>
      <c r="AS53" s="149">
        <v>25</v>
      </c>
      <c r="AT53" s="149">
        <v>31</v>
      </c>
      <c r="AU53" s="150">
        <v>119</v>
      </c>
      <c r="AV53" s="149">
        <v>28</v>
      </c>
      <c r="AW53" s="149">
        <v>28</v>
      </c>
      <c r="AX53" s="149">
        <v>23</v>
      </c>
      <c r="AY53" s="149">
        <v>28</v>
      </c>
    </row>
    <row r="54" spans="1:51" s="38" customFormat="1" ht="14.1" customHeight="1" x14ac:dyDescent="0.15">
      <c r="B54" s="139" t="s">
        <v>30</v>
      </c>
      <c r="C54" s="181" t="s">
        <v>24</v>
      </c>
      <c r="D54" s="181" t="s">
        <v>24</v>
      </c>
      <c r="E54" s="181" t="s">
        <v>24</v>
      </c>
      <c r="F54" s="181" t="s">
        <v>24</v>
      </c>
      <c r="G54" s="182" t="s">
        <v>24</v>
      </c>
      <c r="H54" s="203">
        <v>1197</v>
      </c>
      <c r="I54" s="203">
        <v>1494</v>
      </c>
      <c r="J54" s="203">
        <v>1614</v>
      </c>
      <c r="K54" s="203">
        <v>1945</v>
      </c>
      <c r="L54" s="150">
        <f t="shared" si="9"/>
        <v>6250</v>
      </c>
      <c r="M54" s="149">
        <v>1910</v>
      </c>
      <c r="N54" s="239">
        <v>2100</v>
      </c>
      <c r="O54" s="149">
        <v>2097</v>
      </c>
      <c r="P54" s="149">
        <v>2384</v>
      </c>
      <c r="Q54" s="150">
        <f t="shared" si="10"/>
        <v>8491</v>
      </c>
      <c r="R54" s="149">
        <v>2470</v>
      </c>
      <c r="S54" s="149">
        <f>'[4]Fee Schedule '!$F$49</f>
        <v>2701</v>
      </c>
      <c r="T54" s="149">
        <f>'[3]Fee Schedule '!$F$49</f>
        <v>2486</v>
      </c>
      <c r="U54" s="149">
        <v>2059</v>
      </c>
      <c r="V54" s="150">
        <f t="shared" si="11"/>
        <v>9716</v>
      </c>
      <c r="W54" s="149">
        <v>1165</v>
      </c>
      <c r="X54" s="231">
        <v>0</v>
      </c>
      <c r="Y54" s="231">
        <v>0</v>
      </c>
      <c r="Z54" s="231">
        <v>0</v>
      </c>
      <c r="AA54" s="150">
        <f t="shared" si="12"/>
        <v>1165</v>
      </c>
      <c r="AB54" s="343">
        <v>0</v>
      </c>
      <c r="AC54" s="343">
        <v>0</v>
      </c>
      <c r="AD54" s="343">
        <v>0</v>
      </c>
      <c r="AE54" s="343">
        <v>0</v>
      </c>
      <c r="AF54" s="344">
        <f t="shared" si="13"/>
        <v>0</v>
      </c>
      <c r="AG54" s="343">
        <v>0</v>
      </c>
      <c r="AH54" s="343">
        <v>0</v>
      </c>
      <c r="AI54" s="343">
        <v>0</v>
      </c>
      <c r="AJ54" s="343">
        <v>0</v>
      </c>
      <c r="AK54" s="150">
        <f t="shared" si="14"/>
        <v>0</v>
      </c>
      <c r="AL54" s="343">
        <v>0</v>
      </c>
      <c r="AM54" s="343">
        <v>0</v>
      </c>
      <c r="AN54" s="343">
        <v>0</v>
      </c>
      <c r="AO54" s="343">
        <v>0</v>
      </c>
      <c r="AP54" s="150">
        <v>0</v>
      </c>
      <c r="AQ54" s="343">
        <v>0</v>
      </c>
      <c r="AR54" s="343">
        <v>0</v>
      </c>
      <c r="AS54" s="343">
        <v>0</v>
      </c>
      <c r="AT54" s="343">
        <v>0</v>
      </c>
      <c r="AU54" s="344">
        <v>0</v>
      </c>
      <c r="AV54" s="343">
        <v>0</v>
      </c>
      <c r="AW54" s="343">
        <v>0</v>
      </c>
      <c r="AX54" s="343">
        <v>0</v>
      </c>
      <c r="AY54" s="343">
        <v>0</v>
      </c>
    </row>
    <row r="55" spans="1:51" s="38" customFormat="1" ht="14.1" customHeight="1" x14ac:dyDescent="0.15">
      <c r="B55" s="139" t="s">
        <v>31</v>
      </c>
      <c r="C55" s="181" t="s">
        <v>24</v>
      </c>
      <c r="D55" s="181" t="s">
        <v>24</v>
      </c>
      <c r="E55" s="181" t="s">
        <v>24</v>
      </c>
      <c r="F55" s="181" t="s">
        <v>24</v>
      </c>
      <c r="G55" s="182" t="s">
        <v>24</v>
      </c>
      <c r="H55" s="203">
        <v>207</v>
      </c>
      <c r="I55" s="203">
        <v>245</v>
      </c>
      <c r="J55" s="203">
        <v>255</v>
      </c>
      <c r="K55" s="203">
        <v>274</v>
      </c>
      <c r="L55" s="150">
        <f t="shared" si="9"/>
        <v>981</v>
      </c>
      <c r="M55" s="149">
        <v>266</v>
      </c>
      <c r="N55" s="239">
        <v>278</v>
      </c>
      <c r="O55" s="149">
        <v>266</v>
      </c>
      <c r="P55" s="149">
        <v>302</v>
      </c>
      <c r="Q55" s="150">
        <f t="shared" si="10"/>
        <v>1112</v>
      </c>
      <c r="R55" s="149">
        <v>362</v>
      </c>
      <c r="S55" s="149">
        <f>'[4]Fee Schedule '!$G$49</f>
        <v>415</v>
      </c>
      <c r="T55" s="149">
        <f>'[3]Fee Schedule '!$G$49</f>
        <v>353</v>
      </c>
      <c r="U55" s="149">
        <v>409</v>
      </c>
      <c r="V55" s="150">
        <f t="shared" si="11"/>
        <v>1539</v>
      </c>
      <c r="W55" s="149">
        <v>463</v>
      </c>
      <c r="X55" s="134">
        <v>126</v>
      </c>
      <c r="Y55" s="134">
        <v>284</v>
      </c>
      <c r="Z55" s="134">
        <v>341</v>
      </c>
      <c r="AA55" s="150">
        <f t="shared" si="12"/>
        <v>1214</v>
      </c>
      <c r="AB55" s="134">
        <v>336</v>
      </c>
      <c r="AC55" s="134">
        <v>328</v>
      </c>
      <c r="AD55" s="134">
        <v>357</v>
      </c>
      <c r="AE55" s="134">
        <v>393</v>
      </c>
      <c r="AF55" s="150">
        <f t="shared" si="13"/>
        <v>1414</v>
      </c>
      <c r="AG55" s="149">
        <v>364</v>
      </c>
      <c r="AH55" s="149">
        <v>402</v>
      </c>
      <c r="AI55" s="149">
        <v>415</v>
      </c>
      <c r="AJ55" s="149">
        <v>487</v>
      </c>
      <c r="AK55" s="150">
        <f t="shared" si="14"/>
        <v>1668</v>
      </c>
      <c r="AL55" s="149">
        <v>429</v>
      </c>
      <c r="AM55" s="149">
        <v>329</v>
      </c>
      <c r="AN55" s="149">
        <v>184</v>
      </c>
      <c r="AO55" s="149">
        <v>186</v>
      </c>
      <c r="AP55" s="150">
        <v>1128</v>
      </c>
      <c r="AQ55" s="149">
        <v>129</v>
      </c>
      <c r="AR55" s="149">
        <v>82</v>
      </c>
      <c r="AS55" s="149">
        <v>82</v>
      </c>
      <c r="AT55" s="149">
        <v>99</v>
      </c>
      <c r="AU55" s="150">
        <v>392</v>
      </c>
      <c r="AV55" s="149">
        <v>99</v>
      </c>
      <c r="AW55" s="149">
        <v>116</v>
      </c>
      <c r="AX55" s="149">
        <v>103</v>
      </c>
      <c r="AY55" s="149">
        <v>120</v>
      </c>
    </row>
    <row r="56" spans="1:51" s="38" customFormat="1" ht="14.1" customHeight="1" x14ac:dyDescent="0.15">
      <c r="B56" s="139" t="s">
        <v>32</v>
      </c>
      <c r="C56" s="181" t="s">
        <v>24</v>
      </c>
      <c r="D56" s="181" t="s">
        <v>24</v>
      </c>
      <c r="E56" s="181" t="s">
        <v>24</v>
      </c>
      <c r="F56" s="181" t="s">
        <v>24</v>
      </c>
      <c r="G56" s="182" t="s">
        <v>24</v>
      </c>
      <c r="H56" s="203">
        <v>325</v>
      </c>
      <c r="I56" s="203">
        <v>352</v>
      </c>
      <c r="J56" s="203">
        <v>354</v>
      </c>
      <c r="K56" s="203">
        <v>359</v>
      </c>
      <c r="L56" s="150">
        <f t="shared" si="9"/>
        <v>1390</v>
      </c>
      <c r="M56" s="149">
        <v>326</v>
      </c>
      <c r="N56" s="239">
        <v>295</v>
      </c>
      <c r="O56" s="149">
        <v>316</v>
      </c>
      <c r="P56" s="149">
        <v>464</v>
      </c>
      <c r="Q56" s="150">
        <f t="shared" si="10"/>
        <v>1401</v>
      </c>
      <c r="R56" s="149">
        <v>543</v>
      </c>
      <c r="S56" s="149">
        <f>'[4]Fee Schedule '!$H$49</f>
        <v>542</v>
      </c>
      <c r="T56" s="149">
        <f>'[3]Fee Schedule '!$H$49</f>
        <v>497</v>
      </c>
      <c r="U56" s="149">
        <v>502</v>
      </c>
      <c r="V56" s="150">
        <f t="shared" si="11"/>
        <v>2084</v>
      </c>
      <c r="W56" s="149">
        <v>478</v>
      </c>
      <c r="X56" s="134">
        <v>215</v>
      </c>
      <c r="Y56" s="134">
        <v>476</v>
      </c>
      <c r="Z56" s="134">
        <v>564</v>
      </c>
      <c r="AA56" s="150">
        <f t="shared" si="12"/>
        <v>1733</v>
      </c>
      <c r="AB56" s="134">
        <v>522</v>
      </c>
      <c r="AC56" s="134">
        <v>567</v>
      </c>
      <c r="AD56" s="134">
        <v>523</v>
      </c>
      <c r="AE56" s="134">
        <v>516</v>
      </c>
      <c r="AF56" s="150">
        <f t="shared" si="13"/>
        <v>2128</v>
      </c>
      <c r="AG56" s="149">
        <v>441</v>
      </c>
      <c r="AH56" s="149">
        <v>457</v>
      </c>
      <c r="AI56" s="149">
        <v>515</v>
      </c>
      <c r="AJ56" s="149">
        <v>528</v>
      </c>
      <c r="AK56" s="150">
        <f t="shared" si="14"/>
        <v>1941</v>
      </c>
      <c r="AL56" s="149">
        <v>472</v>
      </c>
      <c r="AM56" s="149">
        <v>442</v>
      </c>
      <c r="AN56" s="149">
        <v>455</v>
      </c>
      <c r="AO56" s="149">
        <v>564</v>
      </c>
      <c r="AP56" s="150">
        <v>1933</v>
      </c>
      <c r="AQ56" s="149">
        <v>485</v>
      </c>
      <c r="AR56" s="149">
        <v>475</v>
      </c>
      <c r="AS56" s="149">
        <v>344</v>
      </c>
      <c r="AT56" s="149">
        <v>337</v>
      </c>
      <c r="AU56" s="150">
        <v>1641</v>
      </c>
      <c r="AV56" s="149">
        <v>295</v>
      </c>
      <c r="AW56" s="149">
        <v>236</v>
      </c>
      <c r="AX56" s="149">
        <v>210</v>
      </c>
      <c r="AY56" s="149">
        <v>232</v>
      </c>
    </row>
    <row r="57" spans="1:51" s="38" customFormat="1" ht="14.1" customHeight="1" x14ac:dyDescent="0.15">
      <c r="B57" s="139" t="s">
        <v>33</v>
      </c>
      <c r="C57" s="181" t="s">
        <v>24</v>
      </c>
      <c r="D57" s="181" t="s">
        <v>24</v>
      </c>
      <c r="E57" s="181" t="s">
        <v>24</v>
      </c>
      <c r="F57" s="181" t="s">
        <v>24</v>
      </c>
      <c r="G57" s="182" t="s">
        <v>24</v>
      </c>
      <c r="H57" s="203">
        <v>51</v>
      </c>
      <c r="I57" s="203">
        <v>137</v>
      </c>
      <c r="J57" s="203">
        <v>149</v>
      </c>
      <c r="K57" s="203">
        <v>147</v>
      </c>
      <c r="L57" s="150">
        <f t="shared" si="9"/>
        <v>484</v>
      </c>
      <c r="M57" s="149">
        <v>202</v>
      </c>
      <c r="N57" s="239">
        <v>262</v>
      </c>
      <c r="O57" s="149">
        <v>264</v>
      </c>
      <c r="P57" s="149">
        <v>296</v>
      </c>
      <c r="Q57" s="150">
        <f t="shared" si="10"/>
        <v>1024</v>
      </c>
      <c r="R57" s="149">
        <v>302</v>
      </c>
      <c r="S57" s="149">
        <f>'[4]Fee Schedule '!$I$49</f>
        <v>307</v>
      </c>
      <c r="T57" s="149">
        <f>'[3]Fee Schedule '!$I$49</f>
        <v>287</v>
      </c>
      <c r="U57" s="149">
        <v>305</v>
      </c>
      <c r="V57" s="150">
        <f t="shared" si="11"/>
        <v>1201</v>
      </c>
      <c r="W57" s="149">
        <v>282</v>
      </c>
      <c r="X57" s="134">
        <v>76</v>
      </c>
      <c r="Y57" s="134">
        <v>189</v>
      </c>
      <c r="Z57" s="134">
        <v>245</v>
      </c>
      <c r="AA57" s="150">
        <f t="shared" si="12"/>
        <v>792</v>
      </c>
      <c r="AB57" s="134">
        <v>250</v>
      </c>
      <c r="AC57" s="134">
        <v>161</v>
      </c>
      <c r="AD57" s="134">
        <v>218</v>
      </c>
      <c r="AE57" s="134">
        <v>263</v>
      </c>
      <c r="AF57" s="150">
        <f t="shared" si="13"/>
        <v>892</v>
      </c>
      <c r="AG57" s="149">
        <v>202</v>
      </c>
      <c r="AH57" s="149">
        <v>258</v>
      </c>
      <c r="AI57" s="149">
        <v>285</v>
      </c>
      <c r="AJ57" s="149">
        <v>290</v>
      </c>
      <c r="AK57" s="150">
        <f t="shared" si="14"/>
        <v>1035</v>
      </c>
      <c r="AL57" s="149">
        <v>325</v>
      </c>
      <c r="AM57" s="149">
        <v>291</v>
      </c>
      <c r="AN57" s="149">
        <v>207</v>
      </c>
      <c r="AO57" s="149">
        <v>222</v>
      </c>
      <c r="AP57" s="150">
        <v>1045</v>
      </c>
      <c r="AQ57" s="149">
        <v>194</v>
      </c>
      <c r="AR57" s="149">
        <v>162</v>
      </c>
      <c r="AS57" s="149">
        <v>144</v>
      </c>
      <c r="AT57" s="149">
        <v>134</v>
      </c>
      <c r="AU57" s="150">
        <v>634</v>
      </c>
      <c r="AV57" s="149">
        <v>133</v>
      </c>
      <c r="AW57" s="149">
        <v>129</v>
      </c>
      <c r="AX57" s="149">
        <v>106</v>
      </c>
      <c r="AY57" s="149">
        <v>99</v>
      </c>
    </row>
    <row r="58" spans="1:51" s="38" customFormat="1" ht="14.1" customHeight="1" x14ac:dyDescent="0.15">
      <c r="B58" s="139" t="s">
        <v>34</v>
      </c>
      <c r="C58" s="181" t="s">
        <v>24</v>
      </c>
      <c r="D58" s="181" t="s">
        <v>24</v>
      </c>
      <c r="E58" s="181" t="s">
        <v>24</v>
      </c>
      <c r="F58" s="181" t="s">
        <v>24</v>
      </c>
      <c r="G58" s="182" t="s">
        <v>24</v>
      </c>
      <c r="H58" s="203">
        <v>197</v>
      </c>
      <c r="I58" s="203">
        <v>181</v>
      </c>
      <c r="J58" s="203">
        <v>156</v>
      </c>
      <c r="K58" s="203">
        <v>171</v>
      </c>
      <c r="L58" s="150">
        <f t="shared" si="9"/>
        <v>705</v>
      </c>
      <c r="M58" s="149">
        <v>192</v>
      </c>
      <c r="N58" s="239">
        <v>195</v>
      </c>
      <c r="O58" s="149">
        <v>188</v>
      </c>
      <c r="P58" s="149">
        <v>211</v>
      </c>
      <c r="Q58" s="150">
        <f t="shared" si="10"/>
        <v>786</v>
      </c>
      <c r="R58" s="149">
        <v>225</v>
      </c>
      <c r="S58" s="149">
        <f>'[4]Fee Schedule '!$J$49</f>
        <v>236</v>
      </c>
      <c r="T58" s="149">
        <f>'[3]Fee Schedule '!$J$49</f>
        <v>214</v>
      </c>
      <c r="U58" s="149">
        <v>246</v>
      </c>
      <c r="V58" s="150">
        <f t="shared" si="11"/>
        <v>921</v>
      </c>
      <c r="W58" s="149">
        <v>237</v>
      </c>
      <c r="X58" s="134">
        <v>80</v>
      </c>
      <c r="Y58" s="134">
        <v>138</v>
      </c>
      <c r="Z58" s="134">
        <v>156</v>
      </c>
      <c r="AA58" s="150">
        <f t="shared" si="12"/>
        <v>611</v>
      </c>
      <c r="AB58" s="134">
        <v>134</v>
      </c>
      <c r="AC58" s="134">
        <v>145</v>
      </c>
      <c r="AD58" s="134">
        <v>116</v>
      </c>
      <c r="AE58" s="134">
        <v>114</v>
      </c>
      <c r="AF58" s="150">
        <f t="shared" si="13"/>
        <v>509</v>
      </c>
      <c r="AG58" s="149">
        <v>131</v>
      </c>
      <c r="AH58" s="149">
        <v>164</v>
      </c>
      <c r="AI58" s="149">
        <v>175</v>
      </c>
      <c r="AJ58" s="149">
        <v>200</v>
      </c>
      <c r="AK58" s="150">
        <f t="shared" si="14"/>
        <v>670</v>
      </c>
      <c r="AL58" s="149">
        <v>261</v>
      </c>
      <c r="AM58" s="149">
        <v>205</v>
      </c>
      <c r="AN58" s="149">
        <v>170</v>
      </c>
      <c r="AO58" s="149">
        <v>210</v>
      </c>
      <c r="AP58" s="150">
        <v>846</v>
      </c>
      <c r="AQ58" s="149">
        <v>193</v>
      </c>
      <c r="AR58" s="149">
        <v>182</v>
      </c>
      <c r="AS58" s="149">
        <v>147</v>
      </c>
      <c r="AT58" s="149">
        <v>167</v>
      </c>
      <c r="AU58" s="150">
        <v>689</v>
      </c>
      <c r="AV58" s="149">
        <v>148</v>
      </c>
      <c r="AW58" s="149">
        <v>149</v>
      </c>
      <c r="AX58" s="149">
        <v>137</v>
      </c>
      <c r="AY58" s="149">
        <v>161</v>
      </c>
    </row>
    <row r="59" spans="1:51" s="38" customFormat="1" ht="14.1" customHeight="1" x14ac:dyDescent="0.15">
      <c r="B59" s="139" t="s">
        <v>87</v>
      </c>
      <c r="C59" s="181" t="s">
        <v>24</v>
      </c>
      <c r="D59" s="181" t="s">
        <v>24</v>
      </c>
      <c r="E59" s="181" t="s">
        <v>24</v>
      </c>
      <c r="F59" s="181" t="s">
        <v>24</v>
      </c>
      <c r="G59" s="182" t="s">
        <v>24</v>
      </c>
      <c r="H59" s="203">
        <v>80</v>
      </c>
      <c r="I59" s="203">
        <v>113</v>
      </c>
      <c r="J59" s="203">
        <v>123</v>
      </c>
      <c r="K59" s="203">
        <v>132</v>
      </c>
      <c r="L59" s="150">
        <f t="shared" si="9"/>
        <v>448</v>
      </c>
      <c r="M59" s="149">
        <v>128</v>
      </c>
      <c r="N59" s="239">
        <v>126</v>
      </c>
      <c r="O59" s="149">
        <v>89</v>
      </c>
      <c r="P59" s="149">
        <v>121</v>
      </c>
      <c r="Q59" s="150">
        <f t="shared" si="10"/>
        <v>464</v>
      </c>
      <c r="R59" s="149">
        <v>156</v>
      </c>
      <c r="S59" s="149">
        <f>'[4]Fee Schedule '!$K$49</f>
        <v>167</v>
      </c>
      <c r="T59" s="149">
        <f>'[3]Fee Schedule '!$K$49</f>
        <v>153</v>
      </c>
      <c r="U59" s="149">
        <v>212</v>
      </c>
      <c r="V59" s="150">
        <f t="shared" si="11"/>
        <v>688</v>
      </c>
      <c r="W59" s="149">
        <v>203</v>
      </c>
      <c r="X59" s="134">
        <v>73</v>
      </c>
      <c r="Y59" s="134">
        <v>180</v>
      </c>
      <c r="Z59" s="134">
        <v>203</v>
      </c>
      <c r="AA59" s="150">
        <f t="shared" si="12"/>
        <v>659</v>
      </c>
      <c r="AB59" s="134">
        <v>154</v>
      </c>
      <c r="AC59" s="134">
        <v>181</v>
      </c>
      <c r="AD59" s="134">
        <v>250</v>
      </c>
      <c r="AE59" s="134">
        <v>67</v>
      </c>
      <c r="AF59" s="150">
        <f t="shared" si="13"/>
        <v>652</v>
      </c>
      <c r="AG59" s="149">
        <v>213</v>
      </c>
      <c r="AH59" s="149">
        <v>206</v>
      </c>
      <c r="AI59" s="149">
        <v>225</v>
      </c>
      <c r="AJ59" s="149">
        <v>300</v>
      </c>
      <c r="AK59" s="150">
        <f t="shared" si="14"/>
        <v>944</v>
      </c>
      <c r="AL59" s="149">
        <v>369</v>
      </c>
      <c r="AM59" s="149">
        <v>307</v>
      </c>
      <c r="AN59" s="149">
        <v>304</v>
      </c>
      <c r="AO59" s="149">
        <v>339</v>
      </c>
      <c r="AP59" s="150">
        <v>1319</v>
      </c>
      <c r="AQ59" s="149">
        <v>328</v>
      </c>
      <c r="AR59" s="149">
        <v>362</v>
      </c>
      <c r="AS59" s="149">
        <v>401</v>
      </c>
      <c r="AT59" s="149">
        <v>483</v>
      </c>
      <c r="AU59" s="150">
        <v>1574</v>
      </c>
      <c r="AV59" s="149">
        <v>499</v>
      </c>
      <c r="AW59" s="149">
        <v>523</v>
      </c>
      <c r="AX59" s="149">
        <v>450</v>
      </c>
      <c r="AY59" s="149">
        <v>542</v>
      </c>
    </row>
    <row r="60" spans="1:51" s="39" customFormat="1" ht="14.1" customHeight="1" thickBot="1" x14ac:dyDescent="0.2">
      <c r="A60" s="38"/>
      <c r="B60" s="140" t="s">
        <v>35</v>
      </c>
      <c r="C60" s="204">
        <v>23918</v>
      </c>
      <c r="D60" s="204">
        <v>20007</v>
      </c>
      <c r="E60" s="204">
        <v>13293</v>
      </c>
      <c r="F60" s="279">
        <v>17228</v>
      </c>
      <c r="G60" s="151">
        <v>20574</v>
      </c>
      <c r="H60" s="152">
        <v>3466</v>
      </c>
      <c r="I60" s="152">
        <v>3083</v>
      </c>
      <c r="J60" s="152">
        <v>3128</v>
      </c>
      <c r="K60" s="152">
        <v>3259</v>
      </c>
      <c r="L60" s="151">
        <f t="shared" si="9"/>
        <v>12936</v>
      </c>
      <c r="M60" s="152">
        <v>3215</v>
      </c>
      <c r="N60" s="238">
        <v>3293</v>
      </c>
      <c r="O60" s="152">
        <v>2887</v>
      </c>
      <c r="P60" s="152">
        <v>3350</v>
      </c>
      <c r="Q60" s="151">
        <f t="shared" si="10"/>
        <v>12745</v>
      </c>
      <c r="R60" s="152">
        <v>3318</v>
      </c>
      <c r="S60" s="152">
        <f>'[4]Fee Schedule '!$L$49</f>
        <v>3409</v>
      </c>
      <c r="T60" s="152">
        <f>'[3]Fee Schedule '!$L$49</f>
        <v>3218</v>
      </c>
      <c r="U60" s="149">
        <v>4050</v>
      </c>
      <c r="V60" s="151">
        <f t="shared" si="11"/>
        <v>13995</v>
      </c>
      <c r="W60" s="149">
        <v>3413</v>
      </c>
      <c r="X60" s="134">
        <v>1444</v>
      </c>
      <c r="Y60" s="134">
        <v>3309</v>
      </c>
      <c r="Z60" s="134">
        <v>3238</v>
      </c>
      <c r="AA60" s="151">
        <f t="shared" si="12"/>
        <v>11404</v>
      </c>
      <c r="AB60" s="134">
        <v>2867</v>
      </c>
      <c r="AC60" s="134">
        <v>2860</v>
      </c>
      <c r="AD60" s="134">
        <v>2872</v>
      </c>
      <c r="AE60" s="134">
        <v>3317</v>
      </c>
      <c r="AF60" s="336">
        <f t="shared" si="13"/>
        <v>11916</v>
      </c>
      <c r="AG60" s="149">
        <v>2607</v>
      </c>
      <c r="AH60" s="149">
        <v>2831</v>
      </c>
      <c r="AI60" s="149">
        <v>2949</v>
      </c>
      <c r="AJ60" s="149">
        <v>3437</v>
      </c>
      <c r="AK60" s="150">
        <f t="shared" si="14"/>
        <v>11824</v>
      </c>
      <c r="AL60" s="149">
        <v>3149</v>
      </c>
      <c r="AM60" s="149">
        <v>2880</v>
      </c>
      <c r="AN60" s="149">
        <v>2394</v>
      </c>
      <c r="AO60" s="149">
        <v>2737</v>
      </c>
      <c r="AP60" s="150">
        <v>11160</v>
      </c>
      <c r="AQ60" s="149">
        <v>3049</v>
      </c>
      <c r="AR60" s="149">
        <v>2738</v>
      </c>
      <c r="AS60" s="149">
        <v>2940</v>
      </c>
      <c r="AT60" s="149">
        <v>3101</v>
      </c>
      <c r="AU60" s="336">
        <v>11828</v>
      </c>
      <c r="AV60" s="149">
        <v>2917</v>
      </c>
      <c r="AW60" s="149">
        <v>3004</v>
      </c>
      <c r="AX60" s="149">
        <v>2607</v>
      </c>
      <c r="AY60" s="149">
        <v>2996</v>
      </c>
    </row>
    <row r="61" spans="1:51" s="39" customFormat="1" ht="18.95" customHeight="1" thickBot="1" x14ac:dyDescent="0.2">
      <c r="B61" s="143" t="s">
        <v>62</v>
      </c>
      <c r="C61" s="205">
        <f>SUM(C37:C60)</f>
        <v>629696</v>
      </c>
      <c r="D61" s="206">
        <f>SUM(D37:D60)</f>
        <v>641145</v>
      </c>
      <c r="E61" s="205">
        <f>SUM(E37:E60)</f>
        <v>621887</v>
      </c>
      <c r="F61" s="207">
        <v>605665</v>
      </c>
      <c r="G61" s="205">
        <f>SUM(G37:G60)</f>
        <v>669878</v>
      </c>
      <c r="H61" s="205">
        <f>SUM(H37:H60)</f>
        <v>171250</v>
      </c>
      <c r="I61" s="205">
        <f t="shared" ref="I61:N61" si="15">SUM(I37:I60)</f>
        <v>184803</v>
      </c>
      <c r="J61" s="205">
        <f t="shared" si="15"/>
        <v>176913</v>
      </c>
      <c r="K61" s="205">
        <f t="shared" si="15"/>
        <v>183705</v>
      </c>
      <c r="L61" s="205">
        <f t="shared" si="15"/>
        <v>716671</v>
      </c>
      <c r="M61" s="205">
        <f t="shared" si="15"/>
        <v>177704</v>
      </c>
      <c r="N61" s="205">
        <f t="shared" si="15"/>
        <v>181448</v>
      </c>
      <c r="O61" s="259">
        <f t="shared" ref="O61:T61" si="16">SUM(O37:O60)</f>
        <v>178353</v>
      </c>
      <c r="P61" s="259">
        <f t="shared" si="16"/>
        <v>193860</v>
      </c>
      <c r="Q61" s="259">
        <f t="shared" si="16"/>
        <v>731365</v>
      </c>
      <c r="R61" s="259">
        <f t="shared" si="16"/>
        <v>184730</v>
      </c>
      <c r="S61" s="326">
        <f>SUM(S37:S60)</f>
        <v>189064</v>
      </c>
      <c r="T61" s="326">
        <f t="shared" si="16"/>
        <v>184088</v>
      </c>
      <c r="U61" s="259">
        <f t="shared" ref="U61:AJ61" si="17">SUM(U37:U60)</f>
        <v>195979</v>
      </c>
      <c r="V61" s="259">
        <f t="shared" si="17"/>
        <v>753861</v>
      </c>
      <c r="W61" s="259">
        <f t="shared" si="17"/>
        <v>180455</v>
      </c>
      <c r="X61" s="326">
        <f t="shared" si="17"/>
        <v>72228</v>
      </c>
      <c r="Y61" s="326">
        <f t="shared" si="17"/>
        <v>171773</v>
      </c>
      <c r="Z61" s="259">
        <f t="shared" si="17"/>
        <v>179467</v>
      </c>
      <c r="AA61" s="259">
        <f t="shared" si="17"/>
        <v>603923</v>
      </c>
      <c r="AB61" s="259">
        <f t="shared" si="17"/>
        <v>165141</v>
      </c>
      <c r="AC61" s="259">
        <f t="shared" si="17"/>
        <v>163251</v>
      </c>
      <c r="AD61" s="259">
        <f t="shared" si="17"/>
        <v>163539</v>
      </c>
      <c r="AE61" s="337">
        <f t="shared" si="17"/>
        <v>174108</v>
      </c>
      <c r="AF61" s="337">
        <f t="shared" si="17"/>
        <v>666039</v>
      </c>
      <c r="AG61" s="337">
        <f t="shared" si="17"/>
        <v>160965</v>
      </c>
      <c r="AH61" s="337">
        <f t="shared" si="17"/>
        <v>176561</v>
      </c>
      <c r="AI61" s="337">
        <f t="shared" si="17"/>
        <v>174009</v>
      </c>
      <c r="AJ61" s="337">
        <f t="shared" si="17"/>
        <v>187493</v>
      </c>
      <c r="AK61" s="337">
        <f>SUM(AG61:AJ61)</f>
        <v>699028</v>
      </c>
      <c r="AL61" s="335">
        <f>SUM(AL37:AL60)</f>
        <v>172188</v>
      </c>
      <c r="AM61" s="335">
        <v>172374</v>
      </c>
      <c r="AN61" s="335">
        <v>166510</v>
      </c>
      <c r="AO61" s="337">
        <v>177231</v>
      </c>
      <c r="AP61" s="337">
        <v>688303</v>
      </c>
      <c r="AQ61" s="337">
        <v>170608</v>
      </c>
      <c r="AR61" s="337">
        <v>171532</v>
      </c>
      <c r="AS61" s="337">
        <v>160341</v>
      </c>
      <c r="AT61" s="337">
        <v>169230</v>
      </c>
      <c r="AU61" s="337">
        <v>671711</v>
      </c>
      <c r="AV61" s="337">
        <v>159708</v>
      </c>
      <c r="AW61" s="337">
        <v>161217</v>
      </c>
      <c r="AX61" s="337">
        <v>152771</v>
      </c>
      <c r="AY61" s="337">
        <v>158360</v>
      </c>
    </row>
    <row r="62" spans="1:51" s="38" customFormat="1" ht="15.95" customHeight="1" thickBot="1" x14ac:dyDescent="0.2">
      <c r="B62" s="144" t="s">
        <v>65</v>
      </c>
      <c r="C62" s="208">
        <v>105860228</v>
      </c>
      <c r="D62" s="209">
        <v>106387178.20658496</v>
      </c>
      <c r="E62" s="209">
        <v>107306175.17999999</v>
      </c>
      <c r="F62" s="280">
        <v>103290506</v>
      </c>
      <c r="G62" s="210">
        <v>117427576</v>
      </c>
      <c r="H62" s="208">
        <v>29756900</v>
      </c>
      <c r="I62" s="208">
        <v>30877042.170000002</v>
      </c>
      <c r="J62" s="208">
        <v>31770849.850000001</v>
      </c>
      <c r="K62" s="208">
        <v>32923804.960000001</v>
      </c>
      <c r="L62" s="210">
        <f>SUM(H62:K62)</f>
        <v>125328596.98000002</v>
      </c>
      <c r="M62" s="208">
        <v>31057514.010000005</v>
      </c>
      <c r="N62" s="240">
        <v>32670524.490000002</v>
      </c>
      <c r="O62" s="240">
        <v>32519928.23</v>
      </c>
      <c r="P62" s="285">
        <v>35848583.090000004</v>
      </c>
      <c r="Q62" s="253">
        <f>SUM(M62:P62)</f>
        <v>132096549.82000001</v>
      </c>
      <c r="R62" s="240">
        <v>34648946.759999998</v>
      </c>
      <c r="S62" s="327">
        <f>'[4]Fee Schedule '!$C$37</f>
        <v>35990317.090000004</v>
      </c>
      <c r="T62" s="327">
        <f>'[3]Fee Schedule '!$C$37</f>
        <v>35872317.109999999</v>
      </c>
      <c r="U62" s="285">
        <v>39010042.857142858</v>
      </c>
      <c r="V62" s="253">
        <f>SUM(R62:U62)</f>
        <v>145521623.81714284</v>
      </c>
      <c r="W62" s="240">
        <v>34854284.910000004</v>
      </c>
      <c r="X62" s="327">
        <v>15997926.039999999</v>
      </c>
      <c r="Y62" s="327">
        <v>36427594.439999998</v>
      </c>
      <c r="Z62" s="285">
        <v>37556016.18</v>
      </c>
      <c r="AA62" s="253">
        <f>SUM(W62:Z62)</f>
        <v>124835821.56999999</v>
      </c>
      <c r="AB62" s="240">
        <v>33570672.119999997</v>
      </c>
      <c r="AC62" s="240">
        <v>28345264.219999999</v>
      </c>
      <c r="AD62" s="240">
        <v>33674586.310000002</v>
      </c>
      <c r="AE62" s="208">
        <v>36825834.870000005</v>
      </c>
      <c r="AF62" s="210">
        <f>SUM(AB62:AE62)</f>
        <v>132416357.52000001</v>
      </c>
      <c r="AG62" s="208">
        <v>34326840.939999998</v>
      </c>
      <c r="AH62" s="208">
        <v>37768604.229341581</v>
      </c>
      <c r="AI62" s="534">
        <v>37703001.68</v>
      </c>
      <c r="AJ62" s="208">
        <v>40666662.627312049</v>
      </c>
      <c r="AK62" s="210">
        <f>SUM(AG62:AJ62)</f>
        <v>150465109.47665364</v>
      </c>
      <c r="AL62" s="208">
        <v>37425952.001701638</v>
      </c>
      <c r="AM62" s="208">
        <v>37324832.93316564</v>
      </c>
      <c r="AN62" s="208">
        <v>36436210.926342502</v>
      </c>
      <c r="AO62" s="208">
        <v>38981821.090000004</v>
      </c>
      <c r="AP62" s="210">
        <v>150168816.95120978</v>
      </c>
      <c r="AQ62" s="208">
        <v>36903706.694960952</v>
      </c>
      <c r="AR62" s="208">
        <v>37259442.663333334</v>
      </c>
      <c r="AS62" s="208">
        <v>35181228.201239005</v>
      </c>
      <c r="AT62" s="208">
        <v>40448567.758571431</v>
      </c>
      <c r="AU62" s="210">
        <v>149792945.31810471</v>
      </c>
      <c r="AV62" s="208">
        <v>33029952.465714283</v>
      </c>
      <c r="AW62" s="208">
        <v>35514926.565238103</v>
      </c>
      <c r="AX62" s="534">
        <v>34023254.130000003</v>
      </c>
      <c r="AY62" s="208">
        <v>35818647.410000004</v>
      </c>
    </row>
    <row r="63" spans="1:51" s="38" customFormat="1" ht="15.95" customHeight="1" thickBot="1" x14ac:dyDescent="0.2">
      <c r="B63" s="144" t="s">
        <v>66</v>
      </c>
      <c r="C63" s="211">
        <f>C62+C32</f>
        <v>178729209</v>
      </c>
      <c r="D63" s="211">
        <f>D62+D32</f>
        <v>174635032.12219471</v>
      </c>
      <c r="E63" s="211">
        <f t="shared" ref="E63:L63" si="18">E32+E62</f>
        <v>179911194.97999999</v>
      </c>
      <c r="F63" s="281">
        <f t="shared" si="18"/>
        <v>169545865</v>
      </c>
      <c r="G63" s="212">
        <v>199340814</v>
      </c>
      <c r="H63" s="211">
        <f t="shared" si="18"/>
        <v>51063541</v>
      </c>
      <c r="I63" s="211">
        <f t="shared" si="18"/>
        <v>53560617.030000001</v>
      </c>
      <c r="J63" s="211">
        <f t="shared" si="18"/>
        <v>54917641.060000002</v>
      </c>
      <c r="K63" s="211">
        <f t="shared" si="18"/>
        <v>58181910.469999999</v>
      </c>
      <c r="L63" s="212">
        <f t="shared" si="18"/>
        <v>217723709.56</v>
      </c>
      <c r="M63" s="211">
        <f t="shared" ref="M63:AE63" si="19">M32+M62</f>
        <v>55760931.370000005</v>
      </c>
      <c r="N63" s="211">
        <f t="shared" si="19"/>
        <v>58872612.230000004</v>
      </c>
      <c r="O63" s="262">
        <f t="shared" si="19"/>
        <v>58958566.060000002</v>
      </c>
      <c r="P63" s="262">
        <f t="shared" si="19"/>
        <v>61240576.280000001</v>
      </c>
      <c r="Q63" s="261">
        <f t="shared" si="19"/>
        <v>234832685.94</v>
      </c>
      <c r="R63" s="262">
        <f t="shared" si="19"/>
        <v>62312408.869999997</v>
      </c>
      <c r="S63" s="328">
        <f t="shared" si="19"/>
        <v>63653779.200000003</v>
      </c>
      <c r="T63" s="328">
        <f t="shared" si="19"/>
        <v>64626957.339999996</v>
      </c>
      <c r="U63" s="262">
        <f t="shared" si="19"/>
        <v>72470062.059523806</v>
      </c>
      <c r="V63" s="261">
        <f t="shared" si="19"/>
        <v>263063207.46952379</v>
      </c>
      <c r="W63" s="262">
        <f t="shared" si="19"/>
        <v>63587814.320000008</v>
      </c>
      <c r="X63" s="328">
        <f t="shared" si="19"/>
        <v>37945479.209999993</v>
      </c>
      <c r="Y63" s="328">
        <f t="shared" si="19"/>
        <v>86016514.729999989</v>
      </c>
      <c r="Z63" s="262">
        <f t="shared" si="19"/>
        <v>74115931.819999993</v>
      </c>
      <c r="AA63" s="261">
        <f t="shared" si="19"/>
        <v>261665740.07999998</v>
      </c>
      <c r="AB63" s="262">
        <f t="shared" si="19"/>
        <v>67638561.159999996</v>
      </c>
      <c r="AC63" s="262">
        <f t="shared" si="19"/>
        <v>68174852.670000002</v>
      </c>
      <c r="AD63" s="262">
        <f t="shared" si="19"/>
        <v>66974215.380000003</v>
      </c>
      <c r="AE63" s="262">
        <f t="shared" si="19"/>
        <v>75367863.969999999</v>
      </c>
      <c r="AF63" s="212">
        <f>+AF62+AF32</f>
        <v>278155493.18000001</v>
      </c>
      <c r="AG63" s="211">
        <f t="shared" ref="AG63:AL63" si="20">AG32+AG62</f>
        <v>68950386.849999994</v>
      </c>
      <c r="AH63" s="211">
        <f t="shared" si="20"/>
        <v>75828211.119341582</v>
      </c>
      <c r="AI63" s="534">
        <f t="shared" si="20"/>
        <v>75899389.159999996</v>
      </c>
      <c r="AJ63" s="211">
        <f t="shared" si="20"/>
        <v>82206782.935116529</v>
      </c>
      <c r="AK63" s="212">
        <f t="shared" si="20"/>
        <v>302884770.06445813</v>
      </c>
      <c r="AL63" s="211">
        <f t="shared" si="20"/>
        <v>75586096.602920711</v>
      </c>
      <c r="AM63" s="211">
        <v>77411717.409019038</v>
      </c>
      <c r="AN63" s="211">
        <v>75284034.405122608</v>
      </c>
      <c r="AO63" s="211">
        <v>82079147.379999995</v>
      </c>
      <c r="AP63" s="212">
        <v>310360995.7970624</v>
      </c>
      <c r="AQ63" s="211">
        <v>78090402.139838547</v>
      </c>
      <c r="AR63" s="211">
        <v>79664627.138571441</v>
      </c>
      <c r="AS63" s="211">
        <v>76114762.176344708</v>
      </c>
      <c r="AT63" s="211">
        <v>84389298.430000007</v>
      </c>
      <c r="AU63" s="212">
        <v>318259089.88475466</v>
      </c>
      <c r="AV63" s="211">
        <v>74989335.340000004</v>
      </c>
      <c r="AW63" s="211">
        <v>83379898.817619056</v>
      </c>
      <c r="AX63" s="534">
        <v>79613835.720952392</v>
      </c>
      <c r="AY63" s="211">
        <v>85922556.060000002</v>
      </c>
    </row>
    <row r="64" spans="1:51" s="38" customFormat="1" ht="14.1" customHeight="1" x14ac:dyDescent="0.2">
      <c r="B64" s="214" t="s">
        <v>67</v>
      </c>
      <c r="C64" s="219"/>
      <c r="D64" s="219"/>
      <c r="H64" s="219"/>
      <c r="R64" s="37"/>
      <c r="S64" s="37"/>
      <c r="T64" s="37"/>
      <c r="W64" s="37"/>
      <c r="X64" s="37"/>
      <c r="Y64" s="37"/>
      <c r="AB64" s="37"/>
      <c r="AC64" s="37"/>
    </row>
    <row r="65" spans="2:29" s="2" customFormat="1" ht="14.1" customHeight="1" x14ac:dyDescent="0.2">
      <c r="B65" s="78" t="s">
        <v>68</v>
      </c>
      <c r="R65" s="37"/>
      <c r="S65" s="37"/>
      <c r="T65" s="37"/>
      <c r="W65" s="37"/>
      <c r="X65" s="37"/>
      <c r="Y65" s="37"/>
      <c r="AB65" s="37"/>
      <c r="AC65" s="37"/>
    </row>
    <row r="66" spans="2:29" ht="14.1" customHeight="1" x14ac:dyDescent="0.2">
      <c r="B66" s="78" t="s">
        <v>39</v>
      </c>
    </row>
    <row r="67" spans="2:29" ht="15.95" customHeight="1" x14ac:dyDescent="0.2">
      <c r="B67" s="220"/>
    </row>
  </sheetData>
  <sheetProtection algorithmName="SHA-512" hashValue="FLuQs3UN66IG7B50NinJSSJBq9fZV1d7Z5q3EqZO7FGpatLreAt1qlvj9b5Xun/o6ze1p7lYgneF7ZTpwV/Yqw==" saltValue="DACgLC1M5mbvgzdoVrCSKw==" spinCount="100000" sheet="1" objects="1" scenarios="1"/>
  <phoneticPr fontId="40" type="noConversion"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M63"/>
  <sheetViews>
    <sheetView workbookViewId="0"/>
  </sheetViews>
  <sheetFormatPr defaultRowHeight="15" x14ac:dyDescent="0.25"/>
  <cols>
    <col min="1" max="1" width="23.7109375" bestFit="1" customWidth="1"/>
    <col min="2" max="4" width="13.140625" customWidth="1"/>
    <col min="5" max="8" width="11.5703125" hidden="1" customWidth="1"/>
    <col min="9" max="9" width="10.7109375" bestFit="1" customWidth="1"/>
    <col min="11" max="11" width="23.7109375" bestFit="1" customWidth="1"/>
    <col min="12" max="14" width="14.85546875" bestFit="1" customWidth="1"/>
    <col min="15" max="18" width="11.5703125" hidden="1" customWidth="1"/>
    <col min="19" max="19" width="10.7109375" bestFit="1" customWidth="1"/>
    <col min="21" max="21" width="27.42578125" bestFit="1" customWidth="1"/>
    <col min="22" max="23" width="14.28515625" customWidth="1"/>
    <col min="24" max="24" width="17.28515625" bestFit="1" customWidth="1"/>
    <col min="25" max="28" width="13.140625" hidden="1" customWidth="1"/>
    <col min="29" max="29" width="10.7109375" bestFit="1" customWidth="1"/>
    <col min="31" max="31" width="23.7109375" bestFit="1" customWidth="1"/>
    <col min="32" max="34" width="14.85546875" style="2" customWidth="1"/>
    <col min="35" max="35" width="12.85546875" hidden="1" customWidth="1"/>
    <col min="36" max="38" width="11.5703125" hidden="1" customWidth="1"/>
    <col min="39" max="39" width="10.7109375" bestFit="1" customWidth="1"/>
  </cols>
  <sheetData>
    <row r="1" spans="1:39" x14ac:dyDescent="0.25">
      <c r="A1" s="1"/>
      <c r="B1" s="41"/>
      <c r="C1" s="41"/>
      <c r="D1" s="37"/>
      <c r="E1" s="1"/>
      <c r="F1" s="1"/>
      <c r="G1" s="1"/>
      <c r="H1" s="1"/>
      <c r="I1" s="245">
        <v>1</v>
      </c>
      <c r="K1" s="1"/>
      <c r="L1" s="41"/>
      <c r="M1" s="41"/>
      <c r="N1" s="37"/>
      <c r="O1" s="1"/>
      <c r="P1" s="1"/>
      <c r="Q1" s="1"/>
      <c r="R1" s="1"/>
      <c r="S1" s="245">
        <v>1</v>
      </c>
      <c r="U1" s="1"/>
      <c r="V1" s="37"/>
      <c r="W1" s="37"/>
      <c r="X1" s="37"/>
      <c r="Y1" s="1"/>
      <c r="Z1" s="1"/>
      <c r="AA1" s="1"/>
      <c r="AB1" s="1"/>
      <c r="AC1" s="245">
        <v>1</v>
      </c>
      <c r="AE1" s="1"/>
      <c r="AI1" s="1"/>
      <c r="AJ1" s="1"/>
      <c r="AK1" s="1"/>
      <c r="AL1" s="1"/>
      <c r="AM1" s="245">
        <v>1</v>
      </c>
    </row>
    <row r="2" spans="1:39" x14ac:dyDescent="0.25">
      <c r="A2" s="1"/>
      <c r="B2" s="41" t="s">
        <v>75</v>
      </c>
      <c r="C2" s="41"/>
      <c r="D2" s="37"/>
      <c r="E2" s="1"/>
      <c r="F2" s="1"/>
      <c r="G2" s="1"/>
      <c r="H2" s="1"/>
      <c r="I2" s="246">
        <v>2</v>
      </c>
      <c r="K2" s="1"/>
      <c r="L2" s="41" t="s">
        <v>76</v>
      </c>
      <c r="M2" s="41"/>
      <c r="N2" s="37"/>
      <c r="O2" s="1"/>
      <c r="P2" s="1"/>
      <c r="Q2" s="1"/>
      <c r="R2" s="1"/>
      <c r="S2" s="246">
        <v>2</v>
      </c>
      <c r="U2" s="1"/>
      <c r="V2" s="37" t="s">
        <v>92</v>
      </c>
      <c r="W2" s="37"/>
      <c r="X2" s="37"/>
      <c r="Y2" s="1"/>
      <c r="Z2" s="1"/>
      <c r="AA2" s="1"/>
      <c r="AB2" s="1"/>
      <c r="AC2" s="246">
        <v>2</v>
      </c>
      <c r="AE2" s="1"/>
      <c r="AF2" s="2" t="s">
        <v>93</v>
      </c>
      <c r="AI2" s="1"/>
      <c r="AJ2" s="1"/>
      <c r="AK2" s="1"/>
      <c r="AL2" s="1"/>
      <c r="AM2" s="246">
        <v>2</v>
      </c>
    </row>
    <row r="3" spans="1:39" ht="15.75" thickBot="1" x14ac:dyDescent="0.3">
      <c r="A3" s="1"/>
      <c r="B3" s="41"/>
      <c r="C3" s="41"/>
      <c r="D3" s="37"/>
      <c r="E3" s="1"/>
      <c r="F3" s="1"/>
      <c r="G3" s="1"/>
      <c r="H3" s="1"/>
      <c r="I3" s="247">
        <v>3</v>
      </c>
      <c r="K3" s="1"/>
      <c r="L3" s="41"/>
      <c r="M3" s="41"/>
      <c r="N3" s="37"/>
      <c r="O3" s="1"/>
      <c r="P3" s="1"/>
      <c r="Q3" s="1"/>
      <c r="R3" s="1"/>
      <c r="S3" s="247">
        <v>3</v>
      </c>
      <c r="U3" s="1"/>
      <c r="V3" s="37"/>
      <c r="W3" s="37"/>
      <c r="X3" s="37"/>
      <c r="Y3" s="1"/>
      <c r="Z3" s="1"/>
      <c r="AA3" s="1"/>
      <c r="AB3" s="1"/>
      <c r="AC3" s="247">
        <v>3</v>
      </c>
      <c r="AE3" s="1"/>
      <c r="AI3" s="1"/>
      <c r="AJ3" s="1"/>
      <c r="AK3" s="1"/>
      <c r="AL3" s="1"/>
      <c r="AM3" s="247">
        <v>3</v>
      </c>
    </row>
    <row r="4" spans="1:39" ht="15.75" thickBot="1" x14ac:dyDescent="0.3">
      <c r="A4" s="1"/>
      <c r="B4" s="41"/>
      <c r="C4" s="41"/>
      <c r="D4" s="37"/>
      <c r="E4" s="1"/>
      <c r="F4" s="1"/>
      <c r="G4" s="1"/>
      <c r="H4" s="1"/>
      <c r="I4" s="248">
        <v>4</v>
      </c>
      <c r="K4" s="1"/>
      <c r="L4" s="41"/>
      <c r="M4" s="41"/>
      <c r="N4" s="37"/>
      <c r="O4" s="1"/>
      <c r="P4" s="1"/>
      <c r="Q4" s="1"/>
      <c r="R4" s="1"/>
      <c r="S4" s="248">
        <v>4</v>
      </c>
      <c r="U4" s="1"/>
      <c r="V4" s="225"/>
      <c r="W4" s="225"/>
      <c r="X4" s="225"/>
      <c r="Y4" s="288"/>
      <c r="Z4" s="311"/>
      <c r="AA4" s="311"/>
      <c r="AB4" s="311"/>
      <c r="AC4" s="248">
        <v>4</v>
      </c>
      <c r="AE4" s="1"/>
      <c r="AF4" s="67"/>
      <c r="AG4" s="69"/>
      <c r="AH4" s="69"/>
      <c r="AI4" s="309"/>
      <c r="AJ4" s="310"/>
      <c r="AK4" s="310"/>
      <c r="AL4" s="310"/>
      <c r="AM4" s="248">
        <v>4</v>
      </c>
    </row>
    <row r="5" spans="1:39" ht="15.75" thickBot="1" x14ac:dyDescent="0.3">
      <c r="A5" s="1"/>
      <c r="B5" s="41"/>
      <c r="C5" s="41"/>
      <c r="D5" s="37"/>
      <c r="E5" s="1"/>
      <c r="F5" s="1"/>
      <c r="G5" s="1"/>
      <c r="H5" s="1"/>
      <c r="I5" s="250"/>
      <c r="K5" s="1"/>
      <c r="L5" s="41"/>
      <c r="M5" s="41"/>
      <c r="N5" s="37"/>
      <c r="O5" s="1"/>
      <c r="P5" s="1"/>
      <c r="Q5" s="1"/>
      <c r="R5" s="1"/>
      <c r="S5" s="250"/>
      <c r="U5" s="1"/>
      <c r="V5" s="273"/>
      <c r="W5" s="273"/>
      <c r="X5" s="273"/>
      <c r="Y5" s="296"/>
      <c r="Z5" s="297"/>
      <c r="AA5" s="297"/>
      <c r="AB5" s="297"/>
      <c r="AC5" s="249">
        <v>5</v>
      </c>
      <c r="AE5" s="1"/>
      <c r="AF5" s="365" t="s">
        <v>147</v>
      </c>
      <c r="AG5" s="365" t="s">
        <v>229</v>
      </c>
      <c r="AH5" s="369" t="s">
        <v>250</v>
      </c>
      <c r="AI5" s="50" t="s">
        <v>100</v>
      </c>
      <c r="AJ5" s="50" t="s">
        <v>101</v>
      </c>
      <c r="AK5" s="50"/>
      <c r="AL5" s="50"/>
      <c r="AM5" s="249">
        <v>5</v>
      </c>
    </row>
    <row r="6" spans="1:39" ht="15.75" thickBot="1" x14ac:dyDescent="0.3">
      <c r="A6" s="1"/>
      <c r="B6" s="47"/>
      <c r="C6" s="46"/>
      <c r="D6" s="224"/>
      <c r="E6" s="288"/>
      <c r="F6" s="289"/>
      <c r="G6" s="289"/>
      <c r="H6" s="289"/>
      <c r="I6" s="250"/>
      <c r="K6" s="1"/>
      <c r="L6" s="47"/>
      <c r="M6" s="47"/>
      <c r="N6" s="224"/>
      <c r="O6" s="288"/>
      <c r="P6" s="289"/>
      <c r="Q6" s="289"/>
      <c r="R6" s="289"/>
      <c r="S6" s="250"/>
      <c r="U6" s="132" t="s">
        <v>60</v>
      </c>
      <c r="V6" s="365" t="s">
        <v>147</v>
      </c>
      <c r="W6" s="365" t="s">
        <v>229</v>
      </c>
      <c r="X6" s="369" t="s">
        <v>250</v>
      </c>
      <c r="Y6" s="50" t="s">
        <v>100</v>
      </c>
      <c r="Z6" s="50" t="s">
        <v>101</v>
      </c>
      <c r="AA6" s="50"/>
      <c r="AB6" s="50"/>
      <c r="AC6" s="250"/>
      <c r="AE6" s="1"/>
      <c r="AF6" s="155">
        <v>6609</v>
      </c>
      <c r="AG6" s="155">
        <v>6730</v>
      </c>
      <c r="AH6" s="155">
        <v>6094</v>
      </c>
      <c r="AI6" s="319">
        <f>AG6-AF6</f>
        <v>121</v>
      </c>
      <c r="AJ6" s="319">
        <f>AH6-AG6</f>
        <v>-636</v>
      </c>
      <c r="AK6" s="318">
        <f>AI6/AF6</f>
        <v>1.8308367377818126E-2</v>
      </c>
      <c r="AL6" s="318">
        <f>AJ6/AG6</f>
        <v>-9.4502228826151558E-2</v>
      </c>
      <c r="AM6" s="250"/>
    </row>
    <row r="7" spans="1:39" ht="15.75" thickBot="1" x14ac:dyDescent="0.3">
      <c r="A7" s="81" t="s">
        <v>4</v>
      </c>
      <c r="B7" s="370" t="s">
        <v>147</v>
      </c>
      <c r="C7" s="370" t="s">
        <v>229</v>
      </c>
      <c r="D7" s="371" t="s">
        <v>250</v>
      </c>
      <c r="E7" s="50" t="s">
        <v>100</v>
      </c>
      <c r="F7" s="50" t="s">
        <v>101</v>
      </c>
      <c r="G7" s="50"/>
      <c r="H7" s="50"/>
      <c r="I7" s="250"/>
      <c r="K7" s="56" t="s">
        <v>4</v>
      </c>
      <c r="L7" s="370" t="s">
        <v>147</v>
      </c>
      <c r="M7" s="370" t="s">
        <v>229</v>
      </c>
      <c r="N7" s="371" t="s">
        <v>250</v>
      </c>
      <c r="O7" s="50" t="s">
        <v>100</v>
      </c>
      <c r="P7" s="50" t="s">
        <v>101</v>
      </c>
      <c r="Q7" s="50"/>
      <c r="R7" s="50"/>
      <c r="S7" s="250"/>
      <c r="U7" s="355" t="s">
        <v>12</v>
      </c>
      <c r="V7" s="134">
        <v>22165</v>
      </c>
      <c r="W7" s="134">
        <v>23569</v>
      </c>
      <c r="X7" s="134">
        <v>24028</v>
      </c>
      <c r="Y7" s="298">
        <f>W7-V7</f>
        <v>1404</v>
      </c>
      <c r="Z7" s="298">
        <f>X7-W7</f>
        <v>459</v>
      </c>
      <c r="AA7" s="318">
        <f>Y7/V7</f>
        <v>6.3343108504398823E-2</v>
      </c>
      <c r="AB7" s="318">
        <f>Z7/W7</f>
        <v>1.9474733760448046E-2</v>
      </c>
      <c r="AC7" s="331">
        <f t="shared" ref="AC7:AC29" si="0">_xlfn.RANK.EQ(V7,V$7:V$29,0)</f>
        <v>1</v>
      </c>
      <c r="AE7" s="1"/>
      <c r="AF7" s="11"/>
      <c r="AG7" s="11"/>
      <c r="AH7" s="11"/>
      <c r="AI7" s="1"/>
      <c r="AJ7" s="1"/>
      <c r="AK7" s="1"/>
      <c r="AL7" s="1"/>
      <c r="AM7" s="250"/>
    </row>
    <row r="8" spans="1:39" ht="15.75" thickBot="1" x14ac:dyDescent="0.3">
      <c r="A8" s="355" t="s">
        <v>12</v>
      </c>
      <c r="B8" s="350">
        <v>51036312.909754008</v>
      </c>
      <c r="C8" s="362">
        <v>53115922.273333333</v>
      </c>
      <c r="D8" s="350">
        <v>53553092.460000001</v>
      </c>
      <c r="E8" s="290">
        <f>C8-B8</f>
        <v>2079609.3635793254</v>
      </c>
      <c r="F8" s="290">
        <f>D8-C8</f>
        <v>437170.18666666746</v>
      </c>
      <c r="G8" s="318">
        <f>E8/B8</f>
        <v>4.0747641140468686E-2</v>
      </c>
      <c r="H8" s="318">
        <f>F8/C8</f>
        <v>8.2304922508358146E-3</v>
      </c>
      <c r="I8" s="331">
        <f t="shared" ref="I8:I30" si="1">_xlfn.RANK.EQ(B8,B$8:B$30,0)</f>
        <v>1</v>
      </c>
      <c r="K8" s="352" t="s">
        <v>12</v>
      </c>
      <c r="L8" s="231">
        <v>389551.93804878055</v>
      </c>
      <c r="M8" s="231">
        <v>371451.41190476192</v>
      </c>
      <c r="N8" s="231">
        <v>249453.88</v>
      </c>
      <c r="O8" s="290">
        <f>M8-L8</f>
        <v>-18100.52614401863</v>
      </c>
      <c r="P8" s="293">
        <f>N8-M8</f>
        <v>-121997.53190476191</v>
      </c>
      <c r="Q8" s="318">
        <f>O8/L8</f>
        <v>-4.6464988044166891E-2</v>
      </c>
      <c r="R8" s="318">
        <f>P8/M8</f>
        <v>-0.32843469696123112</v>
      </c>
      <c r="S8" s="331">
        <f t="shared" ref="S8:S30" si="2">_xlfn.RANK.EQ(L8,L$8:L$30,0)</f>
        <v>2</v>
      </c>
      <c r="U8" s="354" t="s">
        <v>13</v>
      </c>
      <c r="V8" s="134">
        <v>2222</v>
      </c>
      <c r="W8" s="134">
        <v>2521</v>
      </c>
      <c r="X8" s="134">
        <v>2622</v>
      </c>
      <c r="Y8" s="298">
        <f t="shared" ref="Y8:Y32" si="3">W8-V8</f>
        <v>299</v>
      </c>
      <c r="Z8" s="298">
        <f t="shared" ref="Z8:Z32" si="4">X8-W8</f>
        <v>101</v>
      </c>
      <c r="AA8" s="318">
        <f t="shared" ref="AA8:AA31" si="5">Y8/V8</f>
        <v>0.13456345634563457</v>
      </c>
      <c r="AB8" s="318">
        <f t="shared" ref="AB8:AB31" si="6">Z8/W8</f>
        <v>4.0063466878222931E-2</v>
      </c>
      <c r="AC8" s="331">
        <f t="shared" si="0"/>
        <v>3</v>
      </c>
      <c r="AE8" s="1"/>
      <c r="AF8" s="67"/>
      <c r="AG8" s="69"/>
      <c r="AH8" s="69"/>
      <c r="AI8" s="309"/>
      <c r="AJ8" s="310"/>
      <c r="AK8" s="310"/>
      <c r="AL8" s="310"/>
      <c r="AM8" s="250"/>
    </row>
    <row r="9" spans="1:39" ht="15.75" thickBot="1" x14ac:dyDescent="0.3">
      <c r="A9" s="354" t="s">
        <v>13</v>
      </c>
      <c r="B9" s="350">
        <v>5545879.7260975586</v>
      </c>
      <c r="C9" s="362">
        <v>5660470.543333333</v>
      </c>
      <c r="D9" s="350">
        <v>5697698.1200000001</v>
      </c>
      <c r="E9" s="290">
        <f t="shared" ref="E9:E32" si="7">C9-B9</f>
        <v>114590.81723577436</v>
      </c>
      <c r="F9" s="290">
        <f t="shared" ref="F9:F32" si="8">D9-C9</f>
        <v>37227.576666667126</v>
      </c>
      <c r="G9" s="318">
        <f t="shared" ref="G9:G32" si="9">E9/B9</f>
        <v>2.0662333641412723E-2</v>
      </c>
      <c r="H9" s="318">
        <f t="shared" ref="H9:H32" si="10">F9/C9</f>
        <v>6.5767636067839306E-3</v>
      </c>
      <c r="I9" s="331">
        <f t="shared" si="1"/>
        <v>3</v>
      </c>
      <c r="K9" s="89" t="s">
        <v>13</v>
      </c>
      <c r="L9" s="231">
        <v>39303.54</v>
      </c>
      <c r="M9" s="231">
        <v>23745.370000000003</v>
      </c>
      <c r="N9" s="231">
        <v>21893.01</v>
      </c>
      <c r="O9" s="290">
        <f t="shared" ref="O9:O32" si="11">M9-L9</f>
        <v>-15558.169999999998</v>
      </c>
      <c r="P9" s="293">
        <f t="shared" ref="P9:P32" si="12">N9-M9</f>
        <v>-1852.3600000000042</v>
      </c>
      <c r="Q9" s="318">
        <f t="shared" ref="Q9:Q32" si="13">O9/L9</f>
        <v>-0.39584653189000274</v>
      </c>
      <c r="R9" s="318">
        <f t="shared" ref="R9:R32" si="14">P9/M9</f>
        <v>-7.8009312973434566E-2</v>
      </c>
      <c r="S9" s="331">
        <f t="shared" si="2"/>
        <v>6</v>
      </c>
      <c r="U9" s="352" t="s">
        <v>14</v>
      </c>
      <c r="V9" s="134">
        <v>6774</v>
      </c>
      <c r="W9" s="134">
        <v>6793</v>
      </c>
      <c r="X9" s="134">
        <v>7080</v>
      </c>
      <c r="Y9" s="298">
        <f t="shared" si="3"/>
        <v>19</v>
      </c>
      <c r="Z9" s="298">
        <f t="shared" si="4"/>
        <v>287</v>
      </c>
      <c r="AA9" s="318">
        <f t="shared" si="5"/>
        <v>2.8048420431059937E-3</v>
      </c>
      <c r="AB9" s="318">
        <f t="shared" si="6"/>
        <v>4.2249374355954661E-2</v>
      </c>
      <c r="AC9" s="331">
        <f t="shared" si="0"/>
        <v>2</v>
      </c>
      <c r="AE9" s="1"/>
      <c r="AF9" s="76"/>
      <c r="AG9" s="226"/>
      <c r="AH9" s="226"/>
      <c r="AI9" s="308"/>
      <c r="AJ9" s="308"/>
      <c r="AK9" s="308"/>
      <c r="AL9" s="308"/>
      <c r="AM9" s="250"/>
    </row>
    <row r="10" spans="1:39" ht="15.75" thickBot="1" x14ac:dyDescent="0.3">
      <c r="A10" s="352" t="s">
        <v>14</v>
      </c>
      <c r="B10" s="350">
        <v>12432786.677560978</v>
      </c>
      <c r="C10" s="362">
        <v>11941541.981904762</v>
      </c>
      <c r="D10" s="350">
        <v>12468319.050000001</v>
      </c>
      <c r="E10" s="290">
        <f t="shared" si="7"/>
        <v>-491244.69565621577</v>
      </c>
      <c r="F10" s="290">
        <f t="shared" si="8"/>
        <v>526777.06809523888</v>
      </c>
      <c r="G10" s="318">
        <f t="shared" si="9"/>
        <v>-3.9512034461495843E-2</v>
      </c>
      <c r="H10" s="318">
        <f t="shared" si="10"/>
        <v>4.4112985483237749E-2</v>
      </c>
      <c r="I10" s="331">
        <f t="shared" si="1"/>
        <v>2</v>
      </c>
      <c r="K10" s="89" t="s">
        <v>14</v>
      </c>
      <c r="L10" s="231">
        <v>67800.850000000006</v>
      </c>
      <c r="M10" s="231">
        <v>57882.69</v>
      </c>
      <c r="N10" s="231">
        <v>16753.010000000002</v>
      </c>
      <c r="O10" s="290">
        <f t="shared" si="11"/>
        <v>-9918.1600000000035</v>
      </c>
      <c r="P10" s="293">
        <f t="shared" si="12"/>
        <v>-41129.68</v>
      </c>
      <c r="Q10" s="318">
        <f t="shared" si="13"/>
        <v>-0.14628371178237445</v>
      </c>
      <c r="R10" s="318">
        <f t="shared" si="14"/>
        <v>-0.71056960206928876</v>
      </c>
      <c r="S10" s="331">
        <f t="shared" si="2"/>
        <v>5</v>
      </c>
      <c r="U10" s="356" t="s">
        <v>15</v>
      </c>
      <c r="V10" s="134">
        <v>878</v>
      </c>
      <c r="W10" s="134">
        <v>1059</v>
      </c>
      <c r="X10" s="134">
        <v>1307</v>
      </c>
      <c r="Y10" s="298">
        <f t="shared" si="3"/>
        <v>181</v>
      </c>
      <c r="Z10" s="298">
        <f t="shared" si="4"/>
        <v>248</v>
      </c>
      <c r="AA10" s="318">
        <f t="shared" si="5"/>
        <v>0.20615034168564919</v>
      </c>
      <c r="AB10" s="318">
        <f t="shared" si="6"/>
        <v>0.23418319169027385</v>
      </c>
      <c r="AC10" s="331">
        <f t="shared" si="0"/>
        <v>5</v>
      </c>
      <c r="AE10" s="58" t="s">
        <v>60</v>
      </c>
      <c r="AF10" s="365" t="s">
        <v>147</v>
      </c>
      <c r="AG10" s="365" t="s">
        <v>229</v>
      </c>
      <c r="AH10" s="369" t="s">
        <v>250</v>
      </c>
      <c r="AI10" s="50" t="s">
        <v>100</v>
      </c>
      <c r="AJ10" s="50" t="s">
        <v>101</v>
      </c>
      <c r="AK10" s="50"/>
      <c r="AL10" s="50"/>
      <c r="AM10" s="250"/>
    </row>
    <row r="11" spans="1:39" x14ac:dyDescent="0.25">
      <c r="A11" s="89" t="s">
        <v>15</v>
      </c>
      <c r="B11" s="350">
        <v>1709015.2875609756</v>
      </c>
      <c r="C11" s="362">
        <v>2003347.5128571428</v>
      </c>
      <c r="D11" s="350">
        <v>2405387.85</v>
      </c>
      <c r="E11" s="290">
        <f t="shared" si="7"/>
        <v>294332.22529616719</v>
      </c>
      <c r="F11" s="290">
        <f t="shared" si="8"/>
        <v>402040.33714285726</v>
      </c>
      <c r="G11" s="318">
        <f t="shared" si="9"/>
        <v>0.17222328403874254</v>
      </c>
      <c r="H11" s="318">
        <f t="shared" si="10"/>
        <v>0.2006842719810871</v>
      </c>
      <c r="I11" s="331">
        <f t="shared" si="1"/>
        <v>6</v>
      </c>
      <c r="K11" s="89" t="s">
        <v>15</v>
      </c>
      <c r="L11" s="231">
        <v>14442.210000000001</v>
      </c>
      <c r="M11" s="231">
        <v>14652.63</v>
      </c>
      <c r="N11" s="231">
        <v>8299.8900000000012</v>
      </c>
      <c r="O11" s="290">
        <f t="shared" si="11"/>
        <v>210.41999999999825</v>
      </c>
      <c r="P11" s="293">
        <f t="shared" si="12"/>
        <v>-6352.739999999998</v>
      </c>
      <c r="Q11" s="318">
        <f t="shared" si="13"/>
        <v>1.4569792296331256E-2</v>
      </c>
      <c r="R11" s="318">
        <f t="shared" si="14"/>
        <v>-0.43355629671942841</v>
      </c>
      <c r="S11" s="331">
        <f t="shared" si="2"/>
        <v>8</v>
      </c>
      <c r="U11" s="139" t="s">
        <v>16</v>
      </c>
      <c r="V11" s="134">
        <v>761</v>
      </c>
      <c r="W11" s="134">
        <v>825</v>
      </c>
      <c r="X11" s="134">
        <v>1084</v>
      </c>
      <c r="Y11" s="298">
        <f t="shared" si="3"/>
        <v>64</v>
      </c>
      <c r="Z11" s="298">
        <f t="shared" si="4"/>
        <v>259</v>
      </c>
      <c r="AA11" s="318">
        <f t="shared" si="5"/>
        <v>8.4099868593955324E-2</v>
      </c>
      <c r="AB11" s="318">
        <f t="shared" si="6"/>
        <v>0.31393939393939396</v>
      </c>
      <c r="AC11" s="331">
        <f t="shared" si="0"/>
        <v>6</v>
      </c>
      <c r="AE11" s="352" t="s">
        <v>12</v>
      </c>
      <c r="AF11" s="347">
        <v>389551.93804878055</v>
      </c>
      <c r="AG11" s="347">
        <v>371451.41190476192</v>
      </c>
      <c r="AH11" s="231">
        <v>249453.88</v>
      </c>
      <c r="AI11" s="312">
        <f>AG11-AF11</f>
        <v>-18100.52614401863</v>
      </c>
      <c r="AJ11" s="313">
        <f>AH11-AG11</f>
        <v>-121997.53190476191</v>
      </c>
      <c r="AK11" s="318">
        <f>AI11/AF11</f>
        <v>-4.6464988044166891E-2</v>
      </c>
      <c r="AL11" s="318">
        <f>AJ11/AG11</f>
        <v>-0.32843469696123112</v>
      </c>
      <c r="AM11" s="331">
        <f t="shared" ref="AM11:AM33" si="15">_xlfn.RANK.EQ(AF11,AF$11:AF$33,0)</f>
        <v>2</v>
      </c>
    </row>
    <row r="12" spans="1:39" x14ac:dyDescent="0.25">
      <c r="A12" s="95" t="s">
        <v>16</v>
      </c>
      <c r="B12" s="350">
        <v>2169701.2468292699</v>
      </c>
      <c r="C12" s="362">
        <v>2158983.9899999998</v>
      </c>
      <c r="D12" s="350">
        <v>2444760.71</v>
      </c>
      <c r="E12" s="290">
        <f t="shared" si="7"/>
        <v>-10717.256829270162</v>
      </c>
      <c r="F12" s="290">
        <f t="shared" si="8"/>
        <v>285776.7200000002</v>
      </c>
      <c r="G12" s="318">
        <f t="shared" si="9"/>
        <v>-4.9395080751011271E-3</v>
      </c>
      <c r="H12" s="318">
        <f t="shared" si="10"/>
        <v>0.1323662988348516</v>
      </c>
      <c r="I12" s="331">
        <f t="shared" si="1"/>
        <v>5</v>
      </c>
      <c r="K12" s="95" t="s">
        <v>16</v>
      </c>
      <c r="L12" s="231">
        <v>10717.509999999998</v>
      </c>
      <c r="M12" s="231">
        <v>8161.63</v>
      </c>
      <c r="N12" s="231">
        <v>7271.74</v>
      </c>
      <c r="O12" s="290">
        <f t="shared" si="11"/>
        <v>-2555.8799999999983</v>
      </c>
      <c r="P12" s="293">
        <f t="shared" si="12"/>
        <v>-889.89000000000033</v>
      </c>
      <c r="Q12" s="318">
        <f t="shared" si="13"/>
        <v>-0.23847703431114117</v>
      </c>
      <c r="R12" s="318">
        <f t="shared" si="14"/>
        <v>-0.1090333671092662</v>
      </c>
      <c r="S12" s="331">
        <f t="shared" si="2"/>
        <v>9</v>
      </c>
      <c r="U12" s="139" t="s">
        <v>61</v>
      </c>
      <c r="V12" s="134">
        <v>325</v>
      </c>
      <c r="W12" s="134">
        <v>417</v>
      </c>
      <c r="X12" s="134">
        <v>453</v>
      </c>
      <c r="Y12" s="298">
        <f t="shared" si="3"/>
        <v>92</v>
      </c>
      <c r="Z12" s="298">
        <f t="shared" si="4"/>
        <v>36</v>
      </c>
      <c r="AA12" s="318">
        <f t="shared" si="5"/>
        <v>0.28307692307692306</v>
      </c>
      <c r="AB12" s="318">
        <f t="shared" si="6"/>
        <v>8.6330935251798566E-2</v>
      </c>
      <c r="AC12" s="331">
        <f t="shared" si="0"/>
        <v>7</v>
      </c>
      <c r="AE12" s="161" t="s">
        <v>13</v>
      </c>
      <c r="AF12" s="347">
        <v>39303.54</v>
      </c>
      <c r="AG12" s="347">
        <v>23745.370000000003</v>
      </c>
      <c r="AH12" s="231">
        <v>21893.01</v>
      </c>
      <c r="AI12" s="314">
        <f t="shared" ref="AI12:AI35" si="16">AG12-AF12</f>
        <v>-15558.169999999998</v>
      </c>
      <c r="AJ12" s="315">
        <f t="shared" ref="AJ12:AJ35" si="17">AH12-AG12</f>
        <v>-1852.3600000000042</v>
      </c>
      <c r="AK12" s="318">
        <f t="shared" ref="AK12:AK35" si="18">AI12/AF12</f>
        <v>-0.39584653189000274</v>
      </c>
      <c r="AL12" s="318">
        <f t="shared" ref="AL12:AL35" si="19">AJ12/AG12</f>
        <v>-7.8009312973434566E-2</v>
      </c>
      <c r="AM12" s="331">
        <f t="shared" si="15"/>
        <v>6</v>
      </c>
    </row>
    <row r="13" spans="1:39" x14ac:dyDescent="0.25">
      <c r="A13" s="95" t="s">
        <v>17</v>
      </c>
      <c r="B13" s="350">
        <v>806817.54804878042</v>
      </c>
      <c r="C13" s="362">
        <v>879728.7228571428</v>
      </c>
      <c r="D13" s="350">
        <v>876663.66</v>
      </c>
      <c r="E13" s="290">
        <f t="shared" si="7"/>
        <v>72911.174808362382</v>
      </c>
      <c r="F13" s="290">
        <f t="shared" si="8"/>
        <v>-3065.062857142766</v>
      </c>
      <c r="G13" s="318">
        <f t="shared" si="9"/>
        <v>9.0368851030436625E-2</v>
      </c>
      <c r="H13" s="318">
        <f t="shared" si="10"/>
        <v>-3.4841000157277971E-3</v>
      </c>
      <c r="I13" s="331">
        <f t="shared" si="1"/>
        <v>7</v>
      </c>
      <c r="K13" s="95" t="s">
        <v>17</v>
      </c>
      <c r="L13" s="231">
        <v>5339.3600000000006</v>
      </c>
      <c r="M13" s="231">
        <v>6307.8899999999994</v>
      </c>
      <c r="N13" s="231">
        <v>17343.52</v>
      </c>
      <c r="O13" s="290">
        <f t="shared" si="11"/>
        <v>968.52999999999884</v>
      </c>
      <c r="P13" s="293">
        <f t="shared" si="12"/>
        <v>11035.630000000001</v>
      </c>
      <c r="Q13" s="318">
        <f t="shared" si="13"/>
        <v>0.18139439932875825</v>
      </c>
      <c r="R13" s="318">
        <f t="shared" si="14"/>
        <v>1.7494962657877677</v>
      </c>
      <c r="S13" s="331">
        <f t="shared" si="2"/>
        <v>11</v>
      </c>
      <c r="U13" s="139" t="s">
        <v>18</v>
      </c>
      <c r="V13" s="134">
        <v>226</v>
      </c>
      <c r="W13" s="134">
        <v>227</v>
      </c>
      <c r="X13" s="134">
        <v>175</v>
      </c>
      <c r="Y13" s="298">
        <f t="shared" si="3"/>
        <v>1</v>
      </c>
      <c r="Z13" s="298">
        <f t="shared" si="4"/>
        <v>-52</v>
      </c>
      <c r="AA13" s="318">
        <f t="shared" si="5"/>
        <v>4.4247787610619468E-3</v>
      </c>
      <c r="AB13" s="318">
        <f t="shared" si="6"/>
        <v>-0.22907488986784141</v>
      </c>
      <c r="AC13" s="331">
        <f t="shared" si="0"/>
        <v>9</v>
      </c>
      <c r="AE13" s="356" t="s">
        <v>14</v>
      </c>
      <c r="AF13" s="347">
        <v>67800.850000000006</v>
      </c>
      <c r="AG13" s="347">
        <v>57882.69</v>
      </c>
      <c r="AH13" s="231">
        <v>16753.010000000002</v>
      </c>
      <c r="AI13" s="314">
        <f t="shared" si="16"/>
        <v>-9918.1600000000035</v>
      </c>
      <c r="AJ13" s="315">
        <f t="shared" si="17"/>
        <v>-41129.68</v>
      </c>
      <c r="AK13" s="318">
        <f t="shared" si="18"/>
        <v>-0.14628371178237445</v>
      </c>
      <c r="AL13" s="318">
        <f t="shared" si="19"/>
        <v>-0.71056960206928876</v>
      </c>
      <c r="AM13" s="331">
        <f t="shared" si="15"/>
        <v>5</v>
      </c>
    </row>
    <row r="14" spans="1:39" x14ac:dyDescent="0.25">
      <c r="A14" s="95" t="s">
        <v>18</v>
      </c>
      <c r="B14" s="350">
        <v>520614.04146341461</v>
      </c>
      <c r="C14" s="362">
        <v>477966.75190476188</v>
      </c>
      <c r="D14" s="350">
        <v>389232.67</v>
      </c>
      <c r="E14" s="290">
        <f t="shared" si="7"/>
        <v>-42647.28955865273</v>
      </c>
      <c r="F14" s="290">
        <f t="shared" si="8"/>
        <v>-88734.081904761901</v>
      </c>
      <c r="G14" s="318">
        <f t="shared" si="9"/>
        <v>-8.1917286438863188E-2</v>
      </c>
      <c r="H14" s="318">
        <f t="shared" si="10"/>
        <v>-0.18564906774612383</v>
      </c>
      <c r="I14" s="331">
        <f t="shared" si="1"/>
        <v>9</v>
      </c>
      <c r="K14" s="95" t="s">
        <v>18</v>
      </c>
      <c r="L14" s="231">
        <v>6193.4400000000005</v>
      </c>
      <c r="M14" s="231">
        <v>6570.7276190476196</v>
      </c>
      <c r="N14" s="231">
        <v>5383.63</v>
      </c>
      <c r="O14" s="290">
        <f t="shared" si="11"/>
        <v>377.28761904761905</v>
      </c>
      <c r="P14" s="293">
        <f t="shared" si="12"/>
        <v>-1187.0976190476194</v>
      </c>
      <c r="Q14" s="318">
        <f t="shared" si="13"/>
        <v>6.0917296211413854E-2</v>
      </c>
      <c r="R14" s="318">
        <f t="shared" si="14"/>
        <v>-0.1806645607415516</v>
      </c>
      <c r="S14" s="331">
        <f t="shared" si="2"/>
        <v>10</v>
      </c>
      <c r="U14" s="139" t="s">
        <v>19</v>
      </c>
      <c r="V14" s="134">
        <v>49</v>
      </c>
      <c r="W14" s="134">
        <v>47</v>
      </c>
      <c r="X14" s="134">
        <v>54</v>
      </c>
      <c r="Y14" s="298">
        <f t="shared" si="3"/>
        <v>-2</v>
      </c>
      <c r="Z14" s="298">
        <f t="shared" si="4"/>
        <v>7</v>
      </c>
      <c r="AA14" s="318">
        <f t="shared" si="5"/>
        <v>-4.0816326530612242E-2</v>
      </c>
      <c r="AB14" s="318">
        <f t="shared" si="6"/>
        <v>0.14893617021276595</v>
      </c>
      <c r="AC14" s="331">
        <f t="shared" si="0"/>
        <v>18</v>
      </c>
      <c r="AE14" s="161" t="s">
        <v>15</v>
      </c>
      <c r="AF14" s="347">
        <v>14442.210000000001</v>
      </c>
      <c r="AG14" s="347">
        <v>14652.63</v>
      </c>
      <c r="AH14" s="231">
        <v>8299.8900000000012</v>
      </c>
      <c r="AI14" s="314">
        <f t="shared" si="16"/>
        <v>210.41999999999825</v>
      </c>
      <c r="AJ14" s="315">
        <f t="shared" si="17"/>
        <v>-6352.739999999998</v>
      </c>
      <c r="AK14" s="318">
        <f t="shared" si="18"/>
        <v>1.4569792296331256E-2</v>
      </c>
      <c r="AL14" s="318">
        <f t="shared" si="19"/>
        <v>-0.43355629671942841</v>
      </c>
      <c r="AM14" s="331">
        <f t="shared" si="15"/>
        <v>8</v>
      </c>
    </row>
    <row r="15" spans="1:39" x14ac:dyDescent="0.25">
      <c r="A15" s="95" t="s">
        <v>19</v>
      </c>
      <c r="B15" s="350">
        <v>128123.96097560978</v>
      </c>
      <c r="C15" s="362">
        <v>143676.14238095237</v>
      </c>
      <c r="D15" s="350">
        <v>143862.26999999999</v>
      </c>
      <c r="E15" s="290">
        <f t="shared" si="7"/>
        <v>15552.181405342591</v>
      </c>
      <c r="F15" s="290">
        <f t="shared" si="8"/>
        <v>186.1276190476201</v>
      </c>
      <c r="G15" s="318">
        <f t="shared" si="9"/>
        <v>0.12138386361863392</v>
      </c>
      <c r="H15" s="318">
        <f t="shared" si="10"/>
        <v>1.2954664286163049E-3</v>
      </c>
      <c r="I15" s="331">
        <f t="shared" si="1"/>
        <v>16</v>
      </c>
      <c r="K15" s="95" t="s">
        <v>19</v>
      </c>
      <c r="L15" s="231">
        <v>14648.140000000001</v>
      </c>
      <c r="M15" s="231">
        <v>14776.317142857144</v>
      </c>
      <c r="N15" s="231">
        <v>12003.77</v>
      </c>
      <c r="O15" s="290">
        <f t="shared" si="11"/>
        <v>128.17714285714283</v>
      </c>
      <c r="P15" s="293">
        <f t="shared" si="12"/>
        <v>-2772.5471428571436</v>
      </c>
      <c r="Q15" s="318">
        <f t="shared" si="13"/>
        <v>8.7504040005859322E-3</v>
      </c>
      <c r="R15" s="318">
        <f t="shared" si="14"/>
        <v>-0.18763451786072349</v>
      </c>
      <c r="S15" s="331">
        <f t="shared" si="2"/>
        <v>7</v>
      </c>
      <c r="U15" s="139" t="s">
        <v>20</v>
      </c>
      <c r="V15" s="134">
        <v>136</v>
      </c>
      <c r="W15" s="134">
        <v>98</v>
      </c>
      <c r="X15" s="134">
        <v>82</v>
      </c>
      <c r="Y15" s="298">
        <f t="shared" si="3"/>
        <v>-38</v>
      </c>
      <c r="Z15" s="298">
        <f t="shared" si="4"/>
        <v>-16</v>
      </c>
      <c r="AA15" s="318">
        <f t="shared" si="5"/>
        <v>-0.27941176470588236</v>
      </c>
      <c r="AB15" s="318">
        <f t="shared" si="6"/>
        <v>-0.16326530612244897</v>
      </c>
      <c r="AC15" s="331">
        <f t="shared" si="0"/>
        <v>12</v>
      </c>
      <c r="AE15" s="161" t="s">
        <v>16</v>
      </c>
      <c r="AF15" s="347">
        <v>10717.509999999998</v>
      </c>
      <c r="AG15" s="347">
        <v>8161.63</v>
      </c>
      <c r="AH15" s="231">
        <v>7271.74</v>
      </c>
      <c r="AI15" s="314">
        <f t="shared" si="16"/>
        <v>-2555.8799999999983</v>
      </c>
      <c r="AJ15" s="315">
        <f t="shared" si="17"/>
        <v>-889.89000000000033</v>
      </c>
      <c r="AK15" s="318">
        <f t="shared" si="18"/>
        <v>-0.23847703431114117</v>
      </c>
      <c r="AL15" s="318">
        <f t="shared" si="19"/>
        <v>-0.1090333671092662</v>
      </c>
      <c r="AM15" s="331">
        <f t="shared" si="15"/>
        <v>9</v>
      </c>
    </row>
    <row r="16" spans="1:39" x14ac:dyDescent="0.25">
      <c r="A16" s="95" t="s">
        <v>20</v>
      </c>
      <c r="B16" s="350">
        <v>264322.24170731701</v>
      </c>
      <c r="C16" s="362">
        <v>209720.12809523812</v>
      </c>
      <c r="D16" s="350">
        <v>158950.12</v>
      </c>
      <c r="E16" s="290">
        <f t="shared" si="7"/>
        <v>-54602.113612078887</v>
      </c>
      <c r="F16" s="290">
        <f t="shared" si="8"/>
        <v>-50770.008095238125</v>
      </c>
      <c r="G16" s="318">
        <f t="shared" si="9"/>
        <v>-0.20657404106211991</v>
      </c>
      <c r="H16" s="318">
        <f t="shared" si="10"/>
        <v>-0.24208457507799369</v>
      </c>
      <c r="I16" s="331">
        <f t="shared" si="1"/>
        <v>13</v>
      </c>
      <c r="K16" s="95" t="s">
        <v>20</v>
      </c>
      <c r="L16" s="231">
        <v>0</v>
      </c>
      <c r="M16" s="231">
        <v>0</v>
      </c>
      <c r="N16" s="231">
        <v>0</v>
      </c>
      <c r="O16" s="290">
        <f t="shared" si="11"/>
        <v>0</v>
      </c>
      <c r="P16" s="293">
        <f t="shared" si="12"/>
        <v>0</v>
      </c>
      <c r="Q16" s="318">
        <v>0</v>
      </c>
      <c r="R16" s="318">
        <v>0</v>
      </c>
      <c r="S16" s="331">
        <f t="shared" si="2"/>
        <v>21</v>
      </c>
      <c r="U16" s="139" t="s">
        <v>21</v>
      </c>
      <c r="V16" s="134">
        <v>125</v>
      </c>
      <c r="W16" s="134">
        <v>143</v>
      </c>
      <c r="X16" s="134">
        <v>133</v>
      </c>
      <c r="Y16" s="298">
        <f t="shared" si="3"/>
        <v>18</v>
      </c>
      <c r="Z16" s="298">
        <f t="shared" si="4"/>
        <v>-10</v>
      </c>
      <c r="AA16" s="318">
        <f t="shared" si="5"/>
        <v>0.14399999999999999</v>
      </c>
      <c r="AB16" s="318">
        <f t="shared" si="6"/>
        <v>-6.9930069930069935E-2</v>
      </c>
      <c r="AC16" s="331">
        <f t="shared" si="0"/>
        <v>13</v>
      </c>
      <c r="AE16" s="161" t="s">
        <v>61</v>
      </c>
      <c r="AF16" s="347">
        <v>5339.3600000000006</v>
      </c>
      <c r="AG16" s="347">
        <v>6307.8899999999994</v>
      </c>
      <c r="AH16" s="231">
        <v>17343.52</v>
      </c>
      <c r="AI16" s="314">
        <f t="shared" si="16"/>
        <v>968.52999999999884</v>
      </c>
      <c r="AJ16" s="315">
        <f t="shared" si="17"/>
        <v>11035.630000000001</v>
      </c>
      <c r="AK16" s="318">
        <f t="shared" si="18"/>
        <v>0.18139439932875825</v>
      </c>
      <c r="AL16" s="318">
        <f t="shared" si="19"/>
        <v>1.7494962657877677</v>
      </c>
      <c r="AM16" s="331">
        <f t="shared" si="15"/>
        <v>11</v>
      </c>
    </row>
    <row r="17" spans="1:39" x14ac:dyDescent="0.25">
      <c r="A17" s="95" t="s">
        <v>21</v>
      </c>
      <c r="B17" s="350">
        <v>274433.51243902434</v>
      </c>
      <c r="C17" s="362">
        <v>277500.45095238095</v>
      </c>
      <c r="D17" s="350">
        <v>302212.29000000004</v>
      </c>
      <c r="E17" s="290">
        <f t="shared" si="7"/>
        <v>3066.9385133566102</v>
      </c>
      <c r="F17" s="290">
        <f t="shared" si="8"/>
        <v>24711.839047619083</v>
      </c>
      <c r="G17" s="318">
        <f t="shared" si="9"/>
        <v>1.117552476043918E-2</v>
      </c>
      <c r="H17" s="318">
        <f t="shared" si="10"/>
        <v>8.9051527530164737E-2</v>
      </c>
      <c r="I17" s="331">
        <f t="shared" si="1"/>
        <v>12</v>
      </c>
      <c r="K17" s="354" t="s">
        <v>21</v>
      </c>
      <c r="L17" s="231">
        <v>172372.96512195122</v>
      </c>
      <c r="M17" s="231">
        <v>134175.28999999998</v>
      </c>
      <c r="N17" s="231">
        <v>133358.62</v>
      </c>
      <c r="O17" s="290">
        <f t="shared" si="11"/>
        <v>-38197.675121951237</v>
      </c>
      <c r="P17" s="293">
        <f t="shared" si="12"/>
        <v>-816.6699999999837</v>
      </c>
      <c r="Q17" s="318">
        <f t="shared" si="13"/>
        <v>-0.22159899085640819</v>
      </c>
      <c r="R17" s="318">
        <f t="shared" si="14"/>
        <v>-6.0865901612732407E-3</v>
      </c>
      <c r="S17" s="331">
        <f t="shared" si="2"/>
        <v>3</v>
      </c>
      <c r="U17" s="353" t="s">
        <v>22</v>
      </c>
      <c r="V17" s="134">
        <v>1645</v>
      </c>
      <c r="W17" s="134">
        <v>1787</v>
      </c>
      <c r="X17" s="134">
        <v>1679</v>
      </c>
      <c r="Y17" s="298">
        <f t="shared" si="3"/>
        <v>142</v>
      </c>
      <c r="Z17" s="298">
        <f t="shared" si="4"/>
        <v>-108</v>
      </c>
      <c r="AA17" s="318">
        <f t="shared" si="5"/>
        <v>8.6322188449848028E-2</v>
      </c>
      <c r="AB17" s="318">
        <f t="shared" si="6"/>
        <v>-6.04364857302742E-2</v>
      </c>
      <c r="AC17" s="331">
        <f t="shared" si="0"/>
        <v>4</v>
      </c>
      <c r="AE17" s="161" t="s">
        <v>18</v>
      </c>
      <c r="AF17" s="347">
        <v>6193.4400000000005</v>
      </c>
      <c r="AG17" s="347">
        <v>6570.7276190476196</v>
      </c>
      <c r="AH17" s="231">
        <v>5383.63</v>
      </c>
      <c r="AI17" s="314">
        <f t="shared" si="16"/>
        <v>377.28761904761905</v>
      </c>
      <c r="AJ17" s="315">
        <f t="shared" si="17"/>
        <v>-1187.0976190476194</v>
      </c>
      <c r="AK17" s="318">
        <f t="shared" si="18"/>
        <v>6.0917296211413854E-2</v>
      </c>
      <c r="AL17" s="318">
        <f t="shared" si="19"/>
        <v>-0.1806645607415516</v>
      </c>
      <c r="AM17" s="331">
        <f t="shared" si="15"/>
        <v>10</v>
      </c>
    </row>
    <row r="18" spans="1:39" x14ac:dyDescent="0.25">
      <c r="A18" s="353" t="s">
        <v>22</v>
      </c>
      <c r="B18" s="350">
        <v>3645807.7895121952</v>
      </c>
      <c r="C18" s="362">
        <v>3782631.9000000004</v>
      </c>
      <c r="D18" s="350">
        <v>3502702.2</v>
      </c>
      <c r="E18" s="290">
        <f t="shared" si="7"/>
        <v>136824.11048780521</v>
      </c>
      <c r="F18" s="290">
        <f t="shared" si="8"/>
        <v>-279929.70000000019</v>
      </c>
      <c r="G18" s="318">
        <f t="shared" si="9"/>
        <v>3.7529161817417729E-2</v>
      </c>
      <c r="H18" s="318">
        <f t="shared" si="10"/>
        <v>-7.4003949472323791E-2</v>
      </c>
      <c r="I18" s="331">
        <f t="shared" si="1"/>
        <v>4</v>
      </c>
      <c r="K18" s="355" t="s">
        <v>22</v>
      </c>
      <c r="L18" s="231">
        <v>1321387.2173170731</v>
      </c>
      <c r="M18" s="231">
        <v>1297855.408095238</v>
      </c>
      <c r="N18" s="231">
        <v>1281585.8700000001</v>
      </c>
      <c r="O18" s="290">
        <f t="shared" si="11"/>
        <v>-23531.809221835108</v>
      </c>
      <c r="P18" s="293">
        <f t="shared" si="12"/>
        <v>-16269.53809523792</v>
      </c>
      <c r="Q18" s="318">
        <f t="shared" si="13"/>
        <v>-1.7808412941676382E-2</v>
      </c>
      <c r="R18" s="318">
        <f t="shared" si="14"/>
        <v>-1.2535709289153761E-2</v>
      </c>
      <c r="S18" s="331">
        <f t="shared" si="2"/>
        <v>1</v>
      </c>
      <c r="U18" s="139" t="s">
        <v>23</v>
      </c>
      <c r="V18" s="134">
        <v>258</v>
      </c>
      <c r="W18" s="134">
        <v>289</v>
      </c>
      <c r="X18" s="134">
        <v>235</v>
      </c>
      <c r="Y18" s="298">
        <f t="shared" si="3"/>
        <v>31</v>
      </c>
      <c r="Z18" s="298">
        <f t="shared" si="4"/>
        <v>-54</v>
      </c>
      <c r="AA18" s="318">
        <f t="shared" si="5"/>
        <v>0.12015503875968993</v>
      </c>
      <c r="AB18" s="318">
        <f t="shared" si="6"/>
        <v>-0.18685121107266436</v>
      </c>
      <c r="AC18" s="331">
        <f t="shared" si="0"/>
        <v>8</v>
      </c>
      <c r="AE18" s="161" t="s">
        <v>19</v>
      </c>
      <c r="AF18" s="347">
        <v>14648.140000000001</v>
      </c>
      <c r="AG18" s="347">
        <v>14776.317142857144</v>
      </c>
      <c r="AH18" s="231">
        <v>12003.77</v>
      </c>
      <c r="AI18" s="314">
        <f t="shared" si="16"/>
        <v>128.17714285714283</v>
      </c>
      <c r="AJ18" s="315">
        <f t="shared" si="17"/>
        <v>-2772.5471428571436</v>
      </c>
      <c r="AK18" s="318">
        <f t="shared" si="18"/>
        <v>8.7504040005859322E-3</v>
      </c>
      <c r="AL18" s="318">
        <f t="shared" si="19"/>
        <v>-0.18763451786072349</v>
      </c>
      <c r="AM18" s="331">
        <f t="shared" si="15"/>
        <v>7</v>
      </c>
    </row>
    <row r="19" spans="1:39" x14ac:dyDescent="0.25">
      <c r="A19" s="95" t="s">
        <v>23</v>
      </c>
      <c r="B19" s="350">
        <v>533298.88780487794</v>
      </c>
      <c r="C19" s="362">
        <v>599879.34904761903</v>
      </c>
      <c r="D19" s="350">
        <v>483757.01</v>
      </c>
      <c r="E19" s="290">
        <f t="shared" si="7"/>
        <v>66580.46124274109</v>
      </c>
      <c r="F19" s="290">
        <f t="shared" si="8"/>
        <v>-116122.33904761903</v>
      </c>
      <c r="G19" s="318">
        <f t="shared" si="9"/>
        <v>0.12484642808237278</v>
      </c>
      <c r="H19" s="318">
        <f t="shared" si="10"/>
        <v>-0.1935761569921973</v>
      </c>
      <c r="I19" s="331">
        <f t="shared" si="1"/>
        <v>8</v>
      </c>
      <c r="K19" s="353" t="s">
        <v>23</v>
      </c>
      <c r="L19" s="231">
        <v>148853.9287804878</v>
      </c>
      <c r="M19" s="231">
        <v>131975.66333333333</v>
      </c>
      <c r="N19" s="231">
        <v>120948.22</v>
      </c>
      <c r="O19" s="290">
        <f t="shared" si="11"/>
        <v>-16878.265447154467</v>
      </c>
      <c r="P19" s="293">
        <f t="shared" si="12"/>
        <v>-11027.443333333329</v>
      </c>
      <c r="Q19" s="318">
        <f t="shared" si="13"/>
        <v>-0.11338810863396519</v>
      </c>
      <c r="R19" s="318">
        <f t="shared" si="14"/>
        <v>-8.3556642602213071E-2</v>
      </c>
      <c r="S19" s="331">
        <f t="shared" si="2"/>
        <v>4</v>
      </c>
      <c r="U19" s="139" t="s">
        <v>25</v>
      </c>
      <c r="V19" s="134">
        <v>99</v>
      </c>
      <c r="W19" s="134">
        <v>124</v>
      </c>
      <c r="X19" s="134">
        <v>142</v>
      </c>
      <c r="Y19" s="298">
        <f t="shared" si="3"/>
        <v>25</v>
      </c>
      <c r="Z19" s="298">
        <f t="shared" si="4"/>
        <v>18</v>
      </c>
      <c r="AA19" s="318">
        <f t="shared" si="5"/>
        <v>0.25252525252525254</v>
      </c>
      <c r="AB19" s="318">
        <f t="shared" si="6"/>
        <v>0.14516129032258066</v>
      </c>
      <c r="AC19" s="331">
        <f t="shared" si="0"/>
        <v>14</v>
      </c>
      <c r="AE19" s="161" t="s">
        <v>20</v>
      </c>
      <c r="AF19" s="347">
        <v>0</v>
      </c>
      <c r="AG19" s="347">
        <v>0</v>
      </c>
      <c r="AH19" s="231">
        <v>0</v>
      </c>
      <c r="AI19" s="314">
        <f t="shared" si="16"/>
        <v>0</v>
      </c>
      <c r="AJ19" s="315">
        <f t="shared" si="17"/>
        <v>0</v>
      </c>
      <c r="AK19" s="318">
        <v>0</v>
      </c>
      <c r="AL19" s="318">
        <v>0</v>
      </c>
      <c r="AM19" s="331">
        <f t="shared" si="15"/>
        <v>21</v>
      </c>
    </row>
    <row r="20" spans="1:39" x14ac:dyDescent="0.25">
      <c r="A20" s="95" t="s">
        <v>25</v>
      </c>
      <c r="B20" s="350">
        <v>237331.98097560968</v>
      </c>
      <c r="C20" s="362">
        <v>237183.84</v>
      </c>
      <c r="D20" s="350">
        <v>250729.38</v>
      </c>
      <c r="E20" s="290">
        <f t="shared" si="7"/>
        <v>-148.14097560968366</v>
      </c>
      <c r="F20" s="290">
        <f t="shared" si="8"/>
        <v>13545.540000000008</v>
      </c>
      <c r="G20" s="318">
        <f t="shared" si="9"/>
        <v>-6.2419306071063356E-4</v>
      </c>
      <c r="H20" s="318">
        <f t="shared" si="10"/>
        <v>5.7109877300241065E-2</v>
      </c>
      <c r="I20" s="331">
        <f t="shared" si="1"/>
        <v>14</v>
      </c>
      <c r="K20" s="95" t="s">
        <v>25</v>
      </c>
      <c r="L20" s="231">
        <v>3195.21</v>
      </c>
      <c r="M20" s="231">
        <v>1508.4980952380952</v>
      </c>
      <c r="N20" s="231">
        <v>6440.45</v>
      </c>
      <c r="O20" s="290">
        <f t="shared" si="11"/>
        <v>-1686.7119047619049</v>
      </c>
      <c r="P20" s="293">
        <f t="shared" si="12"/>
        <v>4931.9519047619051</v>
      </c>
      <c r="Q20" s="318">
        <f t="shared" si="13"/>
        <v>-0.5278876520672835</v>
      </c>
      <c r="R20" s="318">
        <f t="shared" si="14"/>
        <v>3.2694452318704892</v>
      </c>
      <c r="S20" s="331">
        <f t="shared" si="2"/>
        <v>15</v>
      </c>
      <c r="U20" s="139" t="s">
        <v>26</v>
      </c>
      <c r="V20" s="134">
        <v>28</v>
      </c>
      <c r="W20" s="134">
        <v>33</v>
      </c>
      <c r="X20" s="134">
        <v>47</v>
      </c>
      <c r="Y20" s="298">
        <f t="shared" si="3"/>
        <v>5</v>
      </c>
      <c r="Z20" s="298">
        <f t="shared" si="4"/>
        <v>14</v>
      </c>
      <c r="AA20" s="318">
        <f t="shared" si="5"/>
        <v>0.17857142857142858</v>
      </c>
      <c r="AB20" s="318">
        <f t="shared" si="6"/>
        <v>0.42424242424242425</v>
      </c>
      <c r="AC20" s="331">
        <f t="shared" si="0"/>
        <v>21</v>
      </c>
      <c r="AE20" s="354" t="s">
        <v>21</v>
      </c>
      <c r="AF20" s="347">
        <v>172372.96512195122</v>
      </c>
      <c r="AG20" s="347">
        <v>134175.28999999998</v>
      </c>
      <c r="AH20" s="231">
        <v>133358.62</v>
      </c>
      <c r="AI20" s="314">
        <f t="shared" si="16"/>
        <v>-38197.675121951237</v>
      </c>
      <c r="AJ20" s="315">
        <f t="shared" si="17"/>
        <v>-816.6699999999837</v>
      </c>
      <c r="AK20" s="318">
        <f t="shared" si="18"/>
        <v>-0.22159899085640819</v>
      </c>
      <c r="AL20" s="318">
        <f t="shared" si="19"/>
        <v>-6.0865901612732407E-3</v>
      </c>
      <c r="AM20" s="331">
        <f t="shared" si="15"/>
        <v>3</v>
      </c>
    </row>
    <row r="21" spans="1:39" x14ac:dyDescent="0.25">
      <c r="A21" s="95" t="s">
        <v>26</v>
      </c>
      <c r="B21" s="350">
        <v>62747.551951219517</v>
      </c>
      <c r="C21" s="362">
        <v>76468.92</v>
      </c>
      <c r="D21" s="350">
        <v>90197.68</v>
      </c>
      <c r="E21" s="290">
        <f t="shared" si="7"/>
        <v>13721.368048780481</v>
      </c>
      <c r="F21" s="290">
        <f t="shared" si="8"/>
        <v>13728.759999999995</v>
      </c>
      <c r="G21" s="318">
        <f t="shared" si="9"/>
        <v>0.21867575103882284</v>
      </c>
      <c r="H21" s="318">
        <f t="shared" si="10"/>
        <v>0.17953385506163805</v>
      </c>
      <c r="I21" s="331">
        <f t="shared" si="1"/>
        <v>20</v>
      </c>
      <c r="K21" s="95" t="s">
        <v>26</v>
      </c>
      <c r="L21" s="231">
        <v>4559.84</v>
      </c>
      <c r="M21" s="231">
        <v>7976.3399999999992</v>
      </c>
      <c r="N21" s="231">
        <v>4957.95</v>
      </c>
      <c r="O21" s="290">
        <f t="shared" si="11"/>
        <v>3416.4999999999991</v>
      </c>
      <c r="P21" s="293">
        <f t="shared" si="12"/>
        <v>-3018.3899999999994</v>
      </c>
      <c r="Q21" s="318">
        <f t="shared" si="13"/>
        <v>0.74925874592090924</v>
      </c>
      <c r="R21" s="318">
        <f t="shared" si="14"/>
        <v>-0.37841792100136151</v>
      </c>
      <c r="S21" s="331">
        <f t="shared" si="2"/>
        <v>12</v>
      </c>
      <c r="U21" s="138" t="s">
        <v>27</v>
      </c>
      <c r="V21" s="134">
        <v>31</v>
      </c>
      <c r="W21" s="134">
        <v>34</v>
      </c>
      <c r="X21" s="134">
        <v>59</v>
      </c>
      <c r="Y21" s="298">
        <f t="shared" si="3"/>
        <v>3</v>
      </c>
      <c r="Z21" s="298">
        <f t="shared" si="4"/>
        <v>25</v>
      </c>
      <c r="AA21" s="318">
        <f t="shared" si="5"/>
        <v>9.6774193548387094E-2</v>
      </c>
      <c r="AB21" s="318">
        <f t="shared" si="6"/>
        <v>0.73529411764705888</v>
      </c>
      <c r="AC21" s="331">
        <f t="shared" si="0"/>
        <v>19</v>
      </c>
      <c r="AE21" s="355" t="s">
        <v>22</v>
      </c>
      <c r="AF21" s="347">
        <v>1321387.2173170731</v>
      </c>
      <c r="AG21" s="347">
        <v>1297855.408095238</v>
      </c>
      <c r="AH21" s="231">
        <v>1281585.8700000001</v>
      </c>
      <c r="AI21" s="314">
        <f t="shared" si="16"/>
        <v>-23531.809221835108</v>
      </c>
      <c r="AJ21" s="315">
        <f t="shared" si="17"/>
        <v>-16269.53809523792</v>
      </c>
      <c r="AK21" s="318">
        <f t="shared" si="18"/>
        <v>-1.7808412941676382E-2</v>
      </c>
      <c r="AL21" s="318">
        <f t="shared" si="19"/>
        <v>-1.2535709289153761E-2</v>
      </c>
      <c r="AM21" s="331">
        <f t="shared" si="15"/>
        <v>1</v>
      </c>
    </row>
    <row r="22" spans="1:39" x14ac:dyDescent="0.25">
      <c r="A22" s="95" t="s">
        <v>27</v>
      </c>
      <c r="B22" s="350">
        <v>89277.839756097572</v>
      </c>
      <c r="C22" s="362">
        <v>108219.87</v>
      </c>
      <c r="D22" s="350">
        <v>159393.59999999998</v>
      </c>
      <c r="E22" s="290">
        <f t="shared" si="7"/>
        <v>18942.030243902424</v>
      </c>
      <c r="F22" s="290">
        <f t="shared" si="8"/>
        <v>51173.729999999981</v>
      </c>
      <c r="G22" s="318">
        <f t="shared" si="9"/>
        <v>0.21216945095951098</v>
      </c>
      <c r="H22" s="318">
        <f t="shared" si="10"/>
        <v>0.47286815258602677</v>
      </c>
      <c r="I22" s="331">
        <f t="shared" si="1"/>
        <v>18</v>
      </c>
      <c r="K22" s="95" t="s">
        <v>27</v>
      </c>
      <c r="L22" s="231">
        <v>3516.7</v>
      </c>
      <c r="M22" s="231">
        <v>480.15</v>
      </c>
      <c r="N22" s="231">
        <v>873</v>
      </c>
      <c r="O22" s="290">
        <f t="shared" si="11"/>
        <v>-3036.5499999999997</v>
      </c>
      <c r="P22" s="293">
        <f t="shared" si="12"/>
        <v>392.85</v>
      </c>
      <c r="Q22" s="318">
        <f t="shared" si="13"/>
        <v>-0.86346574913981855</v>
      </c>
      <c r="R22" s="318">
        <f t="shared" si="14"/>
        <v>0.81818181818181823</v>
      </c>
      <c r="S22" s="331">
        <f t="shared" si="2"/>
        <v>14</v>
      </c>
      <c r="U22" s="139" t="s">
        <v>28</v>
      </c>
      <c r="V22" s="134">
        <v>53</v>
      </c>
      <c r="W22" s="134">
        <v>54</v>
      </c>
      <c r="X22" s="134">
        <v>38</v>
      </c>
      <c r="Y22" s="298">
        <f t="shared" si="3"/>
        <v>1</v>
      </c>
      <c r="Z22" s="298">
        <f t="shared" si="4"/>
        <v>-16</v>
      </c>
      <c r="AA22" s="318">
        <f t="shared" si="5"/>
        <v>1.8867924528301886E-2</v>
      </c>
      <c r="AB22" s="318">
        <f t="shared" si="6"/>
        <v>-0.29629629629629628</v>
      </c>
      <c r="AC22" s="331">
        <f t="shared" si="0"/>
        <v>17</v>
      </c>
      <c r="AE22" s="353" t="s">
        <v>23</v>
      </c>
      <c r="AF22" s="347">
        <v>148853.9287804878</v>
      </c>
      <c r="AG22" s="347">
        <v>131975.66333333333</v>
      </c>
      <c r="AH22" s="231">
        <v>120948.22</v>
      </c>
      <c r="AI22" s="314">
        <f t="shared" si="16"/>
        <v>-16878.265447154467</v>
      </c>
      <c r="AJ22" s="315">
        <f t="shared" si="17"/>
        <v>-11027.443333333329</v>
      </c>
      <c r="AK22" s="318">
        <f t="shared" si="18"/>
        <v>-0.11338810863396519</v>
      </c>
      <c r="AL22" s="318">
        <f t="shared" si="19"/>
        <v>-8.3556642602213071E-2</v>
      </c>
      <c r="AM22" s="331">
        <f t="shared" si="15"/>
        <v>4</v>
      </c>
    </row>
    <row r="23" spans="1:39" x14ac:dyDescent="0.25">
      <c r="A23" s="95" t="s">
        <v>28</v>
      </c>
      <c r="B23" s="350">
        <v>141119.69219512196</v>
      </c>
      <c r="C23" s="362">
        <v>140872.18</v>
      </c>
      <c r="D23" s="350">
        <v>130509.37999999999</v>
      </c>
      <c r="E23" s="290">
        <f t="shared" si="7"/>
        <v>-247.51219512196258</v>
      </c>
      <c r="F23" s="290">
        <f t="shared" si="8"/>
        <v>-10362.800000000003</v>
      </c>
      <c r="G23" s="318">
        <f t="shared" si="9"/>
        <v>-1.7539167728606927E-3</v>
      </c>
      <c r="H23" s="318">
        <f t="shared" si="10"/>
        <v>-7.3561720987067869E-2</v>
      </c>
      <c r="I23" s="331">
        <f t="shared" si="1"/>
        <v>15</v>
      </c>
      <c r="K23" s="95" t="s">
        <v>28</v>
      </c>
      <c r="L23" s="231">
        <v>725.01</v>
      </c>
      <c r="M23" s="231">
        <v>2244.73</v>
      </c>
      <c r="N23" s="231">
        <v>2200.6</v>
      </c>
      <c r="O23" s="290">
        <f t="shared" si="11"/>
        <v>1519.72</v>
      </c>
      <c r="P23" s="293">
        <f t="shared" si="12"/>
        <v>-44.130000000000109</v>
      </c>
      <c r="Q23" s="318">
        <f t="shared" si="13"/>
        <v>2.0961366050123447</v>
      </c>
      <c r="R23" s="318">
        <f t="shared" si="14"/>
        <v>-1.9659379969974165E-2</v>
      </c>
      <c r="S23" s="331">
        <f t="shared" si="2"/>
        <v>19</v>
      </c>
      <c r="U23" s="139" t="s">
        <v>29</v>
      </c>
      <c r="V23" s="134">
        <v>21</v>
      </c>
      <c r="W23" s="134">
        <v>17</v>
      </c>
      <c r="X23" s="134">
        <v>25</v>
      </c>
      <c r="Y23" s="298">
        <f t="shared" si="3"/>
        <v>-4</v>
      </c>
      <c r="Z23" s="298">
        <f t="shared" si="4"/>
        <v>8</v>
      </c>
      <c r="AA23" s="318">
        <f t="shared" si="5"/>
        <v>-0.19047619047619047</v>
      </c>
      <c r="AB23" s="318">
        <f t="shared" si="6"/>
        <v>0.47058823529411764</v>
      </c>
      <c r="AC23" s="331">
        <f t="shared" si="0"/>
        <v>22</v>
      </c>
      <c r="AE23" s="161" t="s">
        <v>25</v>
      </c>
      <c r="AF23" s="347">
        <v>3195.21</v>
      </c>
      <c r="AG23" s="347">
        <v>1508.4980952380952</v>
      </c>
      <c r="AH23" s="231">
        <v>6440.45</v>
      </c>
      <c r="AI23" s="314">
        <f t="shared" si="16"/>
        <v>-1686.7119047619049</v>
      </c>
      <c r="AJ23" s="315">
        <f t="shared" si="17"/>
        <v>4931.9519047619051</v>
      </c>
      <c r="AK23" s="318">
        <f t="shared" si="18"/>
        <v>-0.5278876520672835</v>
      </c>
      <c r="AL23" s="318">
        <f t="shared" si="19"/>
        <v>3.2694452318704892</v>
      </c>
      <c r="AM23" s="331">
        <f t="shared" si="15"/>
        <v>15</v>
      </c>
    </row>
    <row r="24" spans="1:39" x14ac:dyDescent="0.25">
      <c r="A24" s="95" t="s">
        <v>29</v>
      </c>
      <c r="B24" s="350">
        <v>40793.340000000004</v>
      </c>
      <c r="C24" s="362">
        <v>34647.259999999995</v>
      </c>
      <c r="D24" s="350">
        <v>47130.58</v>
      </c>
      <c r="E24" s="290">
        <f t="shared" si="7"/>
        <v>-6146.080000000009</v>
      </c>
      <c r="F24" s="290">
        <f t="shared" si="8"/>
        <v>12483.320000000007</v>
      </c>
      <c r="G24" s="318">
        <f t="shared" si="9"/>
        <v>-0.15066380933750481</v>
      </c>
      <c r="H24" s="318">
        <f t="shared" si="10"/>
        <v>0.36029746652404865</v>
      </c>
      <c r="I24" s="331">
        <f t="shared" si="1"/>
        <v>21</v>
      </c>
      <c r="K24" s="95" t="s">
        <v>29</v>
      </c>
      <c r="L24" s="231">
        <v>1977.01</v>
      </c>
      <c r="M24" s="231">
        <v>0</v>
      </c>
      <c r="N24" s="231">
        <v>0</v>
      </c>
      <c r="O24" s="290">
        <f t="shared" si="11"/>
        <v>-1977.01</v>
      </c>
      <c r="P24" s="293">
        <f t="shared" si="12"/>
        <v>0</v>
      </c>
      <c r="Q24" s="318">
        <f t="shared" si="13"/>
        <v>-1</v>
      </c>
      <c r="R24" s="318" t="e">
        <f t="shared" si="14"/>
        <v>#DIV/0!</v>
      </c>
      <c r="S24" s="331">
        <f t="shared" si="2"/>
        <v>17</v>
      </c>
      <c r="U24" s="139" t="s">
        <v>30</v>
      </c>
      <c r="V24" s="134">
        <v>0</v>
      </c>
      <c r="W24" s="343">
        <v>0</v>
      </c>
      <c r="X24" s="134">
        <v>0</v>
      </c>
      <c r="Y24" s="298">
        <f t="shared" si="3"/>
        <v>0</v>
      </c>
      <c r="Z24" s="298">
        <f t="shared" si="4"/>
        <v>0</v>
      </c>
      <c r="AA24" s="318" t="e">
        <f t="shared" si="5"/>
        <v>#DIV/0!</v>
      </c>
      <c r="AB24" s="318" t="e">
        <f t="shared" si="6"/>
        <v>#DIV/0!</v>
      </c>
      <c r="AC24" s="331">
        <f t="shared" si="0"/>
        <v>23</v>
      </c>
      <c r="AE24" s="160" t="s">
        <v>26</v>
      </c>
      <c r="AF24" s="347">
        <v>4559.84</v>
      </c>
      <c r="AG24" s="347">
        <v>7976.3399999999992</v>
      </c>
      <c r="AH24" s="231">
        <v>4957.95</v>
      </c>
      <c r="AI24" s="314">
        <f t="shared" si="16"/>
        <v>3416.4999999999991</v>
      </c>
      <c r="AJ24" s="315">
        <f t="shared" si="17"/>
        <v>-3018.3899999999994</v>
      </c>
      <c r="AK24" s="318">
        <f t="shared" si="18"/>
        <v>0.74925874592090924</v>
      </c>
      <c r="AL24" s="318">
        <f t="shared" si="19"/>
        <v>-0.37841792100136151</v>
      </c>
      <c r="AM24" s="331">
        <f t="shared" si="15"/>
        <v>12</v>
      </c>
    </row>
    <row r="25" spans="1:39" x14ac:dyDescent="0.25">
      <c r="A25" s="95" t="s">
        <v>30</v>
      </c>
      <c r="B25" s="351">
        <v>0</v>
      </c>
      <c r="C25" s="363">
        <v>0</v>
      </c>
      <c r="D25" s="351">
        <v>0</v>
      </c>
      <c r="E25" s="290">
        <f t="shared" si="7"/>
        <v>0</v>
      </c>
      <c r="F25" s="290">
        <f t="shared" si="8"/>
        <v>0</v>
      </c>
      <c r="G25" s="318" t="e">
        <f t="shared" si="9"/>
        <v>#DIV/0!</v>
      </c>
      <c r="H25" s="318" t="e">
        <f t="shared" si="10"/>
        <v>#DIV/0!</v>
      </c>
      <c r="I25" s="331">
        <f t="shared" si="1"/>
        <v>23</v>
      </c>
      <c r="K25" s="95" t="s">
        <v>30</v>
      </c>
      <c r="L25" s="231">
        <v>0</v>
      </c>
      <c r="M25" s="231">
        <v>0</v>
      </c>
      <c r="N25" s="231">
        <v>0</v>
      </c>
      <c r="O25" s="290">
        <f t="shared" si="11"/>
        <v>0</v>
      </c>
      <c r="P25" s="293">
        <f t="shared" si="12"/>
        <v>0</v>
      </c>
      <c r="Q25" s="318">
        <v>0</v>
      </c>
      <c r="R25" s="318">
        <v>0</v>
      </c>
      <c r="S25" s="331">
        <f t="shared" si="2"/>
        <v>21</v>
      </c>
      <c r="U25" s="139" t="s">
        <v>31</v>
      </c>
      <c r="V25" s="134">
        <v>31</v>
      </c>
      <c r="W25" s="134">
        <v>21</v>
      </c>
      <c r="X25" s="134">
        <v>22</v>
      </c>
      <c r="Y25" s="298">
        <f t="shared" si="3"/>
        <v>-10</v>
      </c>
      <c r="Z25" s="298">
        <f t="shared" si="4"/>
        <v>1</v>
      </c>
      <c r="AA25" s="318">
        <f t="shared" si="5"/>
        <v>-0.32258064516129031</v>
      </c>
      <c r="AB25" s="318">
        <f t="shared" si="6"/>
        <v>4.7619047619047616E-2</v>
      </c>
      <c r="AC25" s="331">
        <f t="shared" si="0"/>
        <v>19</v>
      </c>
      <c r="AE25" s="161" t="s">
        <v>27</v>
      </c>
      <c r="AF25" s="347">
        <v>3516.7</v>
      </c>
      <c r="AG25" s="347">
        <v>480.15</v>
      </c>
      <c r="AH25" s="231">
        <v>873</v>
      </c>
      <c r="AI25" s="314">
        <f t="shared" si="16"/>
        <v>-3036.5499999999997</v>
      </c>
      <c r="AJ25" s="315">
        <f t="shared" si="17"/>
        <v>392.85</v>
      </c>
      <c r="AK25" s="318">
        <f t="shared" si="18"/>
        <v>-0.86346574913981855</v>
      </c>
      <c r="AL25" s="318">
        <f t="shared" si="19"/>
        <v>0.81818181818181823</v>
      </c>
      <c r="AM25" s="331">
        <f t="shared" si="15"/>
        <v>14</v>
      </c>
    </row>
    <row r="26" spans="1:39" x14ac:dyDescent="0.25">
      <c r="A26" s="95" t="s">
        <v>31</v>
      </c>
      <c r="B26" s="350">
        <v>73981.89292682927</v>
      </c>
      <c r="C26" s="362">
        <v>40782.279047619049</v>
      </c>
      <c r="D26" s="350">
        <v>48088.18</v>
      </c>
      <c r="E26" s="290">
        <f t="shared" si="7"/>
        <v>-33199.613879210221</v>
      </c>
      <c r="F26" s="290">
        <f t="shared" si="8"/>
        <v>7305.9009523809509</v>
      </c>
      <c r="G26" s="318">
        <f t="shared" si="9"/>
        <v>-0.44875323630940106</v>
      </c>
      <c r="H26" s="318">
        <f t="shared" si="10"/>
        <v>0.17914400869677449</v>
      </c>
      <c r="I26" s="331">
        <f t="shared" si="1"/>
        <v>19</v>
      </c>
      <c r="K26" s="95" t="s">
        <v>31</v>
      </c>
      <c r="L26" s="231">
        <v>846.09</v>
      </c>
      <c r="M26" s="231">
        <v>3633.9</v>
      </c>
      <c r="N26" s="231">
        <v>706.88</v>
      </c>
      <c r="O26" s="290">
        <f t="shared" si="11"/>
        <v>2787.81</v>
      </c>
      <c r="P26" s="293">
        <f t="shared" si="12"/>
        <v>-2927.02</v>
      </c>
      <c r="Q26" s="318">
        <f t="shared" si="13"/>
        <v>3.2949331631386731</v>
      </c>
      <c r="R26" s="318">
        <f t="shared" si="14"/>
        <v>-0.8054762101323647</v>
      </c>
      <c r="S26" s="331">
        <f t="shared" si="2"/>
        <v>18</v>
      </c>
      <c r="U26" s="139" t="s">
        <v>32</v>
      </c>
      <c r="V26" s="134">
        <v>149</v>
      </c>
      <c r="W26" s="134">
        <v>75</v>
      </c>
      <c r="X26" s="134">
        <v>121</v>
      </c>
      <c r="Y26" s="298">
        <f t="shared" si="3"/>
        <v>-74</v>
      </c>
      <c r="Z26" s="298">
        <f t="shared" si="4"/>
        <v>46</v>
      </c>
      <c r="AA26" s="318">
        <f t="shared" si="5"/>
        <v>-0.49664429530201343</v>
      </c>
      <c r="AB26" s="318">
        <f t="shared" si="6"/>
        <v>0.61333333333333329</v>
      </c>
      <c r="AC26" s="331">
        <f t="shared" si="0"/>
        <v>10</v>
      </c>
      <c r="AE26" s="163" t="s">
        <v>28</v>
      </c>
      <c r="AF26" s="347">
        <v>725.01</v>
      </c>
      <c r="AG26" s="347">
        <v>2244.73</v>
      </c>
      <c r="AH26" s="231">
        <v>2200.6</v>
      </c>
      <c r="AI26" s="314">
        <f t="shared" si="16"/>
        <v>1519.72</v>
      </c>
      <c r="AJ26" s="315">
        <f t="shared" si="17"/>
        <v>-44.130000000000109</v>
      </c>
      <c r="AK26" s="318">
        <f t="shared" si="18"/>
        <v>2.0961366050123447</v>
      </c>
      <c r="AL26" s="318">
        <f t="shared" si="19"/>
        <v>-1.9659379969974165E-2</v>
      </c>
      <c r="AM26" s="331">
        <f t="shared" si="15"/>
        <v>19</v>
      </c>
    </row>
    <row r="27" spans="1:39" x14ac:dyDescent="0.25">
      <c r="A27" s="95" t="s">
        <v>32</v>
      </c>
      <c r="B27" s="350">
        <v>99505.489999999991</v>
      </c>
      <c r="C27" s="362">
        <v>165685.37190476188</v>
      </c>
      <c r="D27" s="350">
        <v>223867.08999999997</v>
      </c>
      <c r="E27" s="290">
        <f t="shared" si="7"/>
        <v>66179.881904761889</v>
      </c>
      <c r="F27" s="290">
        <f t="shared" si="8"/>
        <v>58181.718095238088</v>
      </c>
      <c r="G27" s="318">
        <f t="shared" si="9"/>
        <v>0.66508774445271202</v>
      </c>
      <c r="H27" s="318">
        <f t="shared" si="10"/>
        <v>0.35115784469302275</v>
      </c>
      <c r="I27" s="331">
        <f t="shared" si="1"/>
        <v>17</v>
      </c>
      <c r="K27" s="95" t="s">
        <v>32</v>
      </c>
      <c r="L27" s="231">
        <v>2017.97</v>
      </c>
      <c r="M27" s="231">
        <v>0</v>
      </c>
      <c r="N27" s="231">
        <v>1073.4000000000001</v>
      </c>
      <c r="O27" s="290">
        <f t="shared" si="11"/>
        <v>-2017.97</v>
      </c>
      <c r="P27" s="293">
        <f t="shared" si="12"/>
        <v>1073.4000000000001</v>
      </c>
      <c r="Q27" s="318">
        <f t="shared" si="13"/>
        <v>-1</v>
      </c>
      <c r="R27" s="318" t="e">
        <f t="shared" si="14"/>
        <v>#DIV/0!</v>
      </c>
      <c r="S27" s="331">
        <f t="shared" si="2"/>
        <v>16</v>
      </c>
      <c r="U27" s="139" t="s">
        <v>33</v>
      </c>
      <c r="V27" s="134">
        <v>149</v>
      </c>
      <c r="W27" s="134">
        <v>111</v>
      </c>
      <c r="X27" s="134">
        <v>169</v>
      </c>
      <c r="Y27" s="298">
        <f t="shared" si="3"/>
        <v>-38</v>
      </c>
      <c r="Z27" s="298">
        <f t="shared" si="4"/>
        <v>58</v>
      </c>
      <c r="AA27" s="318">
        <f t="shared" si="5"/>
        <v>-0.25503355704697989</v>
      </c>
      <c r="AB27" s="318">
        <f t="shared" si="6"/>
        <v>0.52252252252252251</v>
      </c>
      <c r="AC27" s="331">
        <f t="shared" si="0"/>
        <v>10</v>
      </c>
      <c r="AE27" s="163" t="s">
        <v>29</v>
      </c>
      <c r="AF27" s="347">
        <v>1977.01</v>
      </c>
      <c r="AG27" s="347">
        <v>0</v>
      </c>
      <c r="AH27" s="231">
        <v>0</v>
      </c>
      <c r="AI27" s="314">
        <f t="shared" si="16"/>
        <v>-1977.01</v>
      </c>
      <c r="AJ27" s="315">
        <f t="shared" si="17"/>
        <v>0</v>
      </c>
      <c r="AK27" s="318">
        <f t="shared" si="18"/>
        <v>-1</v>
      </c>
      <c r="AL27" s="318" t="e">
        <f t="shared" si="19"/>
        <v>#DIV/0!</v>
      </c>
      <c r="AM27" s="331">
        <f t="shared" si="15"/>
        <v>17</v>
      </c>
    </row>
    <row r="28" spans="1:39" x14ac:dyDescent="0.25">
      <c r="A28" s="95" t="s">
        <v>33</v>
      </c>
      <c r="B28" s="350">
        <v>410311.20219512237</v>
      </c>
      <c r="C28" s="362">
        <v>180031.45285714284</v>
      </c>
      <c r="D28" s="350">
        <v>266596.70999999996</v>
      </c>
      <c r="E28" s="290">
        <f t="shared" si="7"/>
        <v>-230279.74933797953</v>
      </c>
      <c r="F28" s="290">
        <f t="shared" si="8"/>
        <v>86565.257142857125</v>
      </c>
      <c r="G28" s="318">
        <f t="shared" si="9"/>
        <v>-0.56123193348367473</v>
      </c>
      <c r="H28" s="318">
        <f t="shared" si="10"/>
        <v>0.48083407520766785</v>
      </c>
      <c r="I28" s="331">
        <f t="shared" si="1"/>
        <v>10</v>
      </c>
      <c r="K28" s="95" t="s">
        <v>33</v>
      </c>
      <c r="L28" s="231">
        <v>0</v>
      </c>
      <c r="M28" s="231">
        <v>7561.13</v>
      </c>
      <c r="N28" s="231">
        <v>0</v>
      </c>
      <c r="O28" s="290">
        <f t="shared" si="11"/>
        <v>7561.13</v>
      </c>
      <c r="P28" s="293">
        <f t="shared" si="12"/>
        <v>-7561.13</v>
      </c>
      <c r="Q28" s="318">
        <v>0</v>
      </c>
      <c r="R28" s="318">
        <v>0</v>
      </c>
      <c r="S28" s="331">
        <f t="shared" si="2"/>
        <v>21</v>
      </c>
      <c r="U28" s="139" t="s">
        <v>34</v>
      </c>
      <c r="V28" s="134">
        <v>95</v>
      </c>
      <c r="W28" s="134">
        <v>100</v>
      </c>
      <c r="X28" s="134">
        <v>121</v>
      </c>
      <c r="Y28" s="298">
        <f t="shared" si="3"/>
        <v>5</v>
      </c>
      <c r="Z28" s="298">
        <f t="shared" si="4"/>
        <v>21</v>
      </c>
      <c r="AA28" s="318">
        <f t="shared" si="5"/>
        <v>5.2631578947368418E-2</v>
      </c>
      <c r="AB28" s="318">
        <f t="shared" si="6"/>
        <v>0.21</v>
      </c>
      <c r="AC28" s="331">
        <f t="shared" si="0"/>
        <v>15</v>
      </c>
      <c r="AE28" s="163" t="s">
        <v>30</v>
      </c>
      <c r="AF28" s="347">
        <v>0</v>
      </c>
      <c r="AG28" s="347">
        <v>0</v>
      </c>
      <c r="AH28" s="231">
        <v>0</v>
      </c>
      <c r="AI28" s="314">
        <f t="shared" si="16"/>
        <v>0</v>
      </c>
      <c r="AJ28" s="315">
        <f t="shared" si="17"/>
        <v>0</v>
      </c>
      <c r="AK28" s="318">
        <v>0</v>
      </c>
      <c r="AL28" s="318">
        <v>0</v>
      </c>
      <c r="AM28" s="331">
        <f t="shared" si="15"/>
        <v>21</v>
      </c>
    </row>
    <row r="29" spans="1:39" x14ac:dyDescent="0.25">
      <c r="A29" s="95" t="s">
        <v>34</v>
      </c>
      <c r="B29" s="350">
        <v>11690.933658536585</v>
      </c>
      <c r="C29" s="362">
        <v>161661.97</v>
      </c>
      <c r="D29" s="350">
        <v>209163.65999999997</v>
      </c>
      <c r="E29" s="290">
        <f t="shared" si="7"/>
        <v>149971.03634146342</v>
      </c>
      <c r="F29" s="290">
        <f t="shared" si="8"/>
        <v>47501.689999999973</v>
      </c>
      <c r="G29" s="318">
        <f t="shared" si="9"/>
        <v>12.827977706635629</v>
      </c>
      <c r="H29" s="318">
        <f t="shared" si="10"/>
        <v>0.2938334229132552</v>
      </c>
      <c r="I29" s="331">
        <f t="shared" si="1"/>
        <v>22</v>
      </c>
      <c r="K29" s="95" t="s">
        <v>34</v>
      </c>
      <c r="L29" s="231">
        <v>4268.7299999999996</v>
      </c>
      <c r="M29" s="231">
        <v>577.15</v>
      </c>
      <c r="N29" s="231">
        <v>3998.3</v>
      </c>
      <c r="O29" s="290">
        <f t="shared" si="11"/>
        <v>-3691.5799999999995</v>
      </c>
      <c r="P29" s="293">
        <f t="shared" si="12"/>
        <v>3421.15</v>
      </c>
      <c r="Q29" s="318">
        <f t="shared" si="13"/>
        <v>-0.86479585263064185</v>
      </c>
      <c r="R29" s="318">
        <f t="shared" si="14"/>
        <v>5.9276617863640304</v>
      </c>
      <c r="S29" s="331">
        <f t="shared" si="2"/>
        <v>13</v>
      </c>
      <c r="U29" s="139" t="s">
        <v>87</v>
      </c>
      <c r="V29" s="134">
        <v>56</v>
      </c>
      <c r="W29" s="134">
        <v>112</v>
      </c>
      <c r="X29" s="134">
        <v>159</v>
      </c>
      <c r="Y29" s="298">
        <f t="shared" si="3"/>
        <v>56</v>
      </c>
      <c r="Z29" s="298">
        <f t="shared" si="4"/>
        <v>47</v>
      </c>
      <c r="AA29" s="318">
        <f t="shared" si="5"/>
        <v>1</v>
      </c>
      <c r="AB29" s="318">
        <f t="shared" si="6"/>
        <v>0.41964285714285715</v>
      </c>
      <c r="AC29" s="331">
        <f t="shared" si="0"/>
        <v>16</v>
      </c>
      <c r="AE29" s="163" t="s">
        <v>31</v>
      </c>
      <c r="AF29" s="347">
        <v>846.09</v>
      </c>
      <c r="AG29" s="347">
        <v>3633.9</v>
      </c>
      <c r="AH29" s="231">
        <v>706.88</v>
      </c>
      <c r="AI29" s="314">
        <f t="shared" si="16"/>
        <v>2787.81</v>
      </c>
      <c r="AJ29" s="315">
        <f t="shared" si="17"/>
        <v>-2927.02</v>
      </c>
      <c r="AK29" s="318">
        <v>1</v>
      </c>
      <c r="AL29" s="318">
        <f t="shared" si="19"/>
        <v>-0.8054762101323647</v>
      </c>
      <c r="AM29" s="331">
        <f t="shared" si="15"/>
        <v>18</v>
      </c>
    </row>
    <row r="30" spans="1:39" ht="15.75" thickBot="1" x14ac:dyDescent="0.3">
      <c r="A30" s="95" t="s">
        <v>87</v>
      </c>
      <c r="B30" s="350">
        <v>351567.5780487805</v>
      </c>
      <c r="C30" s="362">
        <v>268712.26999999996</v>
      </c>
      <c r="D30" s="350">
        <v>375843.89</v>
      </c>
      <c r="E30" s="290">
        <f t="shared" si="7"/>
        <v>-82855.308048780542</v>
      </c>
      <c r="F30" s="290">
        <f t="shared" si="8"/>
        <v>107131.62000000005</v>
      </c>
      <c r="G30" s="318">
        <f t="shared" si="9"/>
        <v>-0.23567391654438696</v>
      </c>
      <c r="H30" s="318">
        <f t="shared" si="10"/>
        <v>0.39868525542209171</v>
      </c>
      <c r="I30" s="331">
        <f t="shared" si="1"/>
        <v>11</v>
      </c>
      <c r="K30" s="95" t="s">
        <v>87</v>
      </c>
      <c r="L30" s="231">
        <v>97</v>
      </c>
      <c r="M30" s="231">
        <v>1173.6199999999999</v>
      </c>
      <c r="N30" s="231">
        <v>3673.71</v>
      </c>
      <c r="O30" s="290">
        <f t="shared" si="11"/>
        <v>1076.6199999999999</v>
      </c>
      <c r="P30" s="293">
        <f t="shared" si="12"/>
        <v>2500.09</v>
      </c>
      <c r="Q30" s="318">
        <f t="shared" si="13"/>
        <v>11.099175257731957</v>
      </c>
      <c r="R30" s="318">
        <v>1</v>
      </c>
      <c r="S30" s="331">
        <f t="shared" si="2"/>
        <v>20</v>
      </c>
      <c r="U30" s="140" t="s">
        <v>35</v>
      </c>
      <c r="V30" s="134">
        <v>657</v>
      </c>
      <c r="W30" s="134">
        <v>709</v>
      </c>
      <c r="X30" s="134">
        <v>769</v>
      </c>
      <c r="Y30" s="299">
        <f t="shared" si="3"/>
        <v>52</v>
      </c>
      <c r="Z30" s="299">
        <f t="shared" si="4"/>
        <v>60</v>
      </c>
      <c r="AA30" s="318">
        <f t="shared" si="5"/>
        <v>7.9147640791476404E-2</v>
      </c>
      <c r="AB30" s="318">
        <f t="shared" si="6"/>
        <v>8.4626234132581094E-2</v>
      </c>
      <c r="AC30" s="331"/>
      <c r="AE30" s="163" t="s">
        <v>32</v>
      </c>
      <c r="AF30" s="347">
        <v>2017.97</v>
      </c>
      <c r="AG30" s="347">
        <v>0</v>
      </c>
      <c r="AH30" s="231">
        <v>1073.4000000000001</v>
      </c>
      <c r="AI30" s="314">
        <f t="shared" si="16"/>
        <v>-2017.97</v>
      </c>
      <c r="AJ30" s="315">
        <f t="shared" si="17"/>
        <v>1073.4000000000001</v>
      </c>
      <c r="AK30" s="318">
        <f t="shared" si="18"/>
        <v>-1</v>
      </c>
      <c r="AL30" s="318" t="e">
        <f t="shared" si="19"/>
        <v>#DIV/0!</v>
      </c>
      <c r="AM30" s="331">
        <f t="shared" si="15"/>
        <v>16</v>
      </c>
    </row>
    <row r="31" spans="1:39" ht="15.75" thickBot="1" x14ac:dyDescent="0.3">
      <c r="A31" s="95" t="s">
        <v>35</v>
      </c>
      <c r="B31" s="350">
        <v>1493706.0402439032</v>
      </c>
      <c r="C31" s="362">
        <v>1723663.8390476245</v>
      </c>
      <c r="D31" s="350">
        <v>1694397.5</v>
      </c>
      <c r="E31" s="290">
        <f t="shared" si="7"/>
        <v>229957.79880372132</v>
      </c>
      <c r="F31" s="290">
        <f t="shared" si="8"/>
        <v>-29266.339047624497</v>
      </c>
      <c r="G31" s="318">
        <f t="shared" si="9"/>
        <v>0.15395117419902254</v>
      </c>
      <c r="H31" s="318">
        <f t="shared" si="10"/>
        <v>-1.69791454601699E-2</v>
      </c>
      <c r="I31" s="250"/>
      <c r="K31" s="95" t="s">
        <v>35</v>
      </c>
      <c r="L31" s="231">
        <v>261306.36000000007</v>
      </c>
      <c r="M31" s="231">
        <v>299798.29714285716</v>
      </c>
      <c r="N31" s="231">
        <v>414623.32999999996</v>
      </c>
      <c r="O31" s="294">
        <f t="shared" si="11"/>
        <v>38491.937142857088</v>
      </c>
      <c r="P31" s="295">
        <f t="shared" si="12"/>
        <v>114825.0328571428</v>
      </c>
      <c r="Q31" s="318">
        <f t="shared" si="13"/>
        <v>0.14730577986259913</v>
      </c>
      <c r="R31" s="318">
        <f t="shared" si="14"/>
        <v>0.38300762196266719</v>
      </c>
      <c r="S31" s="250"/>
      <c r="U31" s="143" t="s">
        <v>62</v>
      </c>
      <c r="V31" s="271">
        <f t="shared" ref="V31:X31" si="20">SUM(V7:V30)</f>
        <v>36933</v>
      </c>
      <c r="W31" s="271">
        <f t="shared" si="20"/>
        <v>39165</v>
      </c>
      <c r="X31" s="271">
        <f t="shared" si="20"/>
        <v>40604</v>
      </c>
      <c r="Y31" s="195">
        <f t="shared" si="3"/>
        <v>2232</v>
      </c>
      <c r="Z31" s="255">
        <f t="shared" si="4"/>
        <v>1439</v>
      </c>
      <c r="AA31" s="114">
        <f t="shared" si="5"/>
        <v>6.0433758427422629E-2</v>
      </c>
      <c r="AB31" s="265">
        <f t="shared" si="6"/>
        <v>3.6741989020809399E-2</v>
      </c>
      <c r="AC31" s="250"/>
      <c r="AE31" s="163" t="s">
        <v>33</v>
      </c>
      <c r="AF31" s="347">
        <v>0</v>
      </c>
      <c r="AG31" s="347">
        <v>7561.13</v>
      </c>
      <c r="AH31" s="231">
        <v>0</v>
      </c>
      <c r="AI31" s="314">
        <f t="shared" si="16"/>
        <v>7561.13</v>
      </c>
      <c r="AJ31" s="315">
        <f t="shared" si="17"/>
        <v>-7561.13</v>
      </c>
      <c r="AK31" s="318">
        <v>0</v>
      </c>
      <c r="AL31" s="318">
        <v>0</v>
      </c>
      <c r="AM31" s="331">
        <f t="shared" si="15"/>
        <v>21</v>
      </c>
    </row>
    <row r="32" spans="1:39" ht="15.75" thickBot="1" x14ac:dyDescent="0.3">
      <c r="A32" s="57" t="s">
        <v>36</v>
      </c>
      <c r="B32" s="271">
        <f>SUM(B8:B31)</f>
        <v>82079147.371705249</v>
      </c>
      <c r="C32" s="271">
        <f>SUM(C8:C31)</f>
        <v>84389298.999523818</v>
      </c>
      <c r="D32" s="271">
        <f>SUM(D8:D31)</f>
        <v>85922556.059999987</v>
      </c>
      <c r="E32" s="108">
        <f t="shared" si="7"/>
        <v>2310151.6278185695</v>
      </c>
      <c r="F32" s="271">
        <f t="shared" si="8"/>
        <v>1533257.060476169</v>
      </c>
      <c r="G32" s="114">
        <f t="shared" si="9"/>
        <v>2.8145414539417317E-2</v>
      </c>
      <c r="H32" s="265">
        <f t="shared" si="10"/>
        <v>1.816885646229649E-2</v>
      </c>
      <c r="I32" s="250"/>
      <c r="K32" s="57" t="s">
        <v>36</v>
      </c>
      <c r="L32" s="271">
        <f>SUM(L8:L31)</f>
        <v>2473121.019268292</v>
      </c>
      <c r="M32" s="271">
        <f>SUM(M8:M31)</f>
        <v>2392508.8433333333</v>
      </c>
      <c r="N32" s="271">
        <f>SUM(N8:N31)</f>
        <v>2312842.7799999998</v>
      </c>
      <c r="O32" s="108">
        <f t="shared" si="11"/>
        <v>-80612.175934958737</v>
      </c>
      <c r="P32" s="271">
        <f t="shared" si="12"/>
        <v>-79666.06333333347</v>
      </c>
      <c r="Q32" s="114">
        <f t="shared" si="13"/>
        <v>-3.2595321986632501E-2</v>
      </c>
      <c r="R32" s="265">
        <f t="shared" si="14"/>
        <v>-3.32981270081074E-2</v>
      </c>
      <c r="S32" s="250"/>
      <c r="U32" s="144" t="s">
        <v>63</v>
      </c>
      <c r="V32" s="348">
        <v>43097326.289999999</v>
      </c>
      <c r="W32" s="348">
        <v>43940730.671428576</v>
      </c>
      <c r="X32" s="348">
        <v>50103908.649999999</v>
      </c>
      <c r="Y32" s="300">
        <f t="shared" si="3"/>
        <v>843404.38142857701</v>
      </c>
      <c r="Z32" s="301">
        <f t="shared" si="4"/>
        <v>6163177.9785714224</v>
      </c>
      <c r="AA32" s="320">
        <f>Y32/V32</f>
        <v>1.9569761143727254E-2</v>
      </c>
      <c r="AB32" s="320">
        <f>Z32/W32</f>
        <v>0.14026116280717388</v>
      </c>
      <c r="AC32" s="250"/>
      <c r="AE32" s="163" t="s">
        <v>34</v>
      </c>
      <c r="AF32" s="347">
        <v>4268.7299999999996</v>
      </c>
      <c r="AG32" s="347">
        <v>577.15</v>
      </c>
      <c r="AH32" s="231">
        <v>3998.3</v>
      </c>
      <c r="AI32" s="314">
        <f t="shared" si="16"/>
        <v>-3691.5799999999995</v>
      </c>
      <c r="AJ32" s="315">
        <f t="shared" si="17"/>
        <v>3421.15</v>
      </c>
      <c r="AK32" s="318">
        <f t="shared" si="18"/>
        <v>-0.86479585263064185</v>
      </c>
      <c r="AL32" s="318">
        <f t="shared" si="19"/>
        <v>5.9276617863640304</v>
      </c>
      <c r="AM32" s="331">
        <f t="shared" si="15"/>
        <v>13</v>
      </c>
    </row>
    <row r="33" spans="1:39" ht="15.75" thickBot="1" x14ac:dyDescent="0.3">
      <c r="A33" s="1"/>
      <c r="B33" s="274"/>
      <c r="C33" s="274"/>
      <c r="D33" s="274"/>
      <c r="E33" s="1"/>
      <c r="F33" s="1"/>
      <c r="G33" s="1"/>
      <c r="H33" s="1"/>
      <c r="I33" s="250"/>
      <c r="K33" s="1"/>
      <c r="L33" s="274"/>
      <c r="M33" s="274"/>
      <c r="N33" s="79"/>
      <c r="O33" s="1"/>
      <c r="P33" s="1"/>
      <c r="Q33" s="1"/>
      <c r="R33" s="1"/>
      <c r="S33" s="250"/>
      <c r="U33" s="1"/>
      <c r="V33" s="274"/>
      <c r="W33" s="274"/>
      <c r="X33" s="274"/>
      <c r="Y33" s="1"/>
      <c r="Z33" s="1"/>
      <c r="AA33" s="1"/>
      <c r="AB33" s="1"/>
      <c r="AC33" s="250"/>
      <c r="AE33" s="164" t="s">
        <v>87</v>
      </c>
      <c r="AF33" s="347">
        <v>97</v>
      </c>
      <c r="AG33" s="347">
        <v>1173.6199999999999</v>
      </c>
      <c r="AH33" s="231">
        <v>3673.71</v>
      </c>
      <c r="AI33" s="314">
        <f t="shared" si="16"/>
        <v>1076.6199999999999</v>
      </c>
      <c r="AJ33" s="315">
        <f t="shared" si="17"/>
        <v>2500.09</v>
      </c>
      <c r="AK33" s="318">
        <f t="shared" si="18"/>
        <v>11.099175257731957</v>
      </c>
      <c r="AL33" s="318">
        <v>0</v>
      </c>
      <c r="AM33" s="331">
        <f t="shared" si="15"/>
        <v>20</v>
      </c>
    </row>
    <row r="34" spans="1:39" ht="15.75" thickBot="1" x14ac:dyDescent="0.3">
      <c r="A34" s="1"/>
      <c r="B34" s="224"/>
      <c r="C34" s="224"/>
      <c r="D34" s="224"/>
      <c r="E34" s="288"/>
      <c r="F34" s="289"/>
      <c r="G34" s="289"/>
      <c r="H34" s="289"/>
      <c r="I34" s="250"/>
      <c r="K34" s="1"/>
      <c r="L34" s="224"/>
      <c r="M34" s="224"/>
      <c r="N34" s="224"/>
      <c r="O34" s="288"/>
      <c r="P34" s="289"/>
      <c r="Q34" s="289"/>
      <c r="R34" s="289"/>
      <c r="S34" s="250"/>
      <c r="U34" s="1"/>
      <c r="V34" s="224"/>
      <c r="W34" s="224"/>
      <c r="X34" s="224"/>
      <c r="Y34" s="288"/>
      <c r="Z34" s="289"/>
      <c r="AA34" s="289"/>
      <c r="AB34" s="289"/>
      <c r="AC34" s="250"/>
      <c r="AE34" s="165" t="s">
        <v>35</v>
      </c>
      <c r="AF34" s="347">
        <v>261306.36000000007</v>
      </c>
      <c r="AG34" s="347">
        <v>299798.29714285716</v>
      </c>
      <c r="AH34" s="231">
        <v>414623.32999999996</v>
      </c>
      <c r="AI34" s="314">
        <f t="shared" si="16"/>
        <v>38491.937142857088</v>
      </c>
      <c r="AJ34" s="315">
        <f t="shared" si="17"/>
        <v>114825.0328571428</v>
      </c>
      <c r="AK34" s="318">
        <f t="shared" si="18"/>
        <v>0.14730577986259913</v>
      </c>
      <c r="AL34" s="318">
        <f t="shared" si="19"/>
        <v>0.38300762196266719</v>
      </c>
      <c r="AM34" s="250"/>
    </row>
    <row r="35" spans="1:39" ht="15.75" thickBot="1" x14ac:dyDescent="0.3">
      <c r="A35" s="81" t="s">
        <v>4</v>
      </c>
      <c r="B35" s="370" t="s">
        <v>147</v>
      </c>
      <c r="C35" s="370" t="s">
        <v>229</v>
      </c>
      <c r="D35" s="371" t="s">
        <v>250</v>
      </c>
      <c r="E35" s="50" t="s">
        <v>100</v>
      </c>
      <c r="F35" s="50" t="s">
        <v>101</v>
      </c>
      <c r="G35" s="50"/>
      <c r="H35" s="50"/>
      <c r="I35" s="250"/>
      <c r="K35" s="56" t="s">
        <v>4</v>
      </c>
      <c r="L35" s="370" t="s">
        <v>147</v>
      </c>
      <c r="M35" s="370" t="s">
        <v>229</v>
      </c>
      <c r="N35" s="371" t="s">
        <v>250</v>
      </c>
      <c r="O35" s="50" t="s">
        <v>100</v>
      </c>
      <c r="P35" s="50" t="s">
        <v>101</v>
      </c>
      <c r="Q35" s="50"/>
      <c r="R35" s="50"/>
      <c r="S35" s="250"/>
      <c r="U35" s="1"/>
      <c r="V35" s="273"/>
      <c r="W35" s="273"/>
      <c r="X35" s="273"/>
      <c r="Y35" s="296"/>
      <c r="Z35" s="297"/>
      <c r="AA35" s="297"/>
      <c r="AB35" s="297"/>
      <c r="AC35" s="250"/>
      <c r="AE35" s="64" t="s">
        <v>74</v>
      </c>
      <c r="AF35" s="260">
        <f>SUM(AF11:AF34)</f>
        <v>2473121.019268292</v>
      </c>
      <c r="AG35" s="260">
        <f>SUM(AG11:AG34)</f>
        <v>2392508.8433333333</v>
      </c>
      <c r="AH35" s="260">
        <f>SUM(AH11:AH34)</f>
        <v>2312842.7799999998</v>
      </c>
      <c r="AI35" s="316">
        <f t="shared" si="16"/>
        <v>-80612.175934958737</v>
      </c>
      <c r="AJ35" s="317">
        <f t="shared" si="17"/>
        <v>-79666.06333333347</v>
      </c>
      <c r="AK35" s="114">
        <f t="shared" si="18"/>
        <v>-3.2595321986632501E-2</v>
      </c>
      <c r="AL35" s="265">
        <f t="shared" si="19"/>
        <v>-3.32981270081074E-2</v>
      </c>
      <c r="AM35" s="250"/>
    </row>
    <row r="36" spans="1:39" ht="15.75" thickBot="1" x14ac:dyDescent="0.3">
      <c r="A36" s="355" t="s">
        <v>12</v>
      </c>
      <c r="B36" s="264">
        <f t="shared" ref="B36:D59" si="21">B8/B$32</f>
        <v>0.62179389703733101</v>
      </c>
      <c r="C36" s="264">
        <f t="shared" si="21"/>
        <v>0.62941537497109734</v>
      </c>
      <c r="D36" s="264">
        <f t="shared" si="21"/>
        <v>0.62327164036651461</v>
      </c>
      <c r="E36" s="291">
        <f>C36-B36</f>
        <v>7.6214779337663296E-3</v>
      </c>
      <c r="F36" s="292">
        <f>D36-C36</f>
        <v>-6.143734604582729E-3</v>
      </c>
      <c r="G36" s="292"/>
      <c r="H36" s="292"/>
      <c r="I36" s="331">
        <f t="shared" ref="I36:I58" si="22">_xlfn.RANK.EQ(B36,B$36:B$58,0)</f>
        <v>1</v>
      </c>
      <c r="K36" s="352" t="s">
        <v>12</v>
      </c>
      <c r="L36" s="264">
        <f t="shared" ref="L36:N59" si="23">L8/L$32</f>
        <v>0.15751430480504144</v>
      </c>
      <c r="M36" s="264">
        <f t="shared" si="23"/>
        <v>0.15525602462862451</v>
      </c>
      <c r="N36" s="264">
        <f>N8/N$32</f>
        <v>0.10785596070650337</v>
      </c>
      <c r="O36" s="291">
        <f>M36-L36</f>
        <v>-2.258280176416938E-3</v>
      </c>
      <c r="P36" s="292">
        <f>N36-M36</f>
        <v>-4.7400063922121136E-2</v>
      </c>
      <c r="Q36" s="292"/>
      <c r="R36" s="292"/>
      <c r="S36" s="331">
        <f t="shared" ref="S36:S58" si="24">_xlfn.RANK.EQ(L36,L$36:L$58,0)</f>
        <v>2</v>
      </c>
      <c r="U36" s="145" t="s">
        <v>60</v>
      </c>
      <c r="V36" s="365" t="s">
        <v>147</v>
      </c>
      <c r="W36" s="365" t="s">
        <v>229</v>
      </c>
      <c r="X36" s="369" t="s">
        <v>250</v>
      </c>
      <c r="Y36" s="50" t="s">
        <v>100</v>
      </c>
      <c r="Z36" s="50" t="s">
        <v>101</v>
      </c>
      <c r="AA36" s="50"/>
      <c r="AB36" s="50"/>
      <c r="AC36" s="250"/>
      <c r="AF36" s="12"/>
      <c r="AG36" s="12"/>
      <c r="AH36" s="12"/>
    </row>
    <row r="37" spans="1:39" x14ac:dyDescent="0.25">
      <c r="A37" s="354" t="s">
        <v>13</v>
      </c>
      <c r="B37" s="264">
        <f t="shared" si="21"/>
        <v>6.756746267090688E-2</v>
      </c>
      <c r="C37" s="264">
        <f t="shared" si="21"/>
        <v>6.7075690999225779E-2</v>
      </c>
      <c r="D37" s="264">
        <f t="shared" si="21"/>
        <v>6.6312018418321725E-2</v>
      </c>
      <c r="E37" s="291">
        <f t="shared" ref="E37:E60" si="25">C37-B37</f>
        <v>-4.9177167168110159E-4</v>
      </c>
      <c r="F37" s="292">
        <f t="shared" ref="F37:F60" si="26">D37-C37</f>
        <v>-7.6367258090405399E-4</v>
      </c>
      <c r="G37" s="292"/>
      <c r="H37" s="292"/>
      <c r="I37" s="331">
        <f t="shared" si="22"/>
        <v>3</v>
      </c>
      <c r="K37" s="89" t="s">
        <v>13</v>
      </c>
      <c r="L37" s="264">
        <f t="shared" si="23"/>
        <v>1.5892283351191812E-2</v>
      </c>
      <c r="M37" s="264">
        <f t="shared" si="23"/>
        <v>9.9248828551526114E-3</v>
      </c>
      <c r="N37" s="264">
        <f t="shared" si="23"/>
        <v>9.4658444531192914E-3</v>
      </c>
      <c r="O37" s="291">
        <f t="shared" ref="O37:O60" si="27">M37-L37</f>
        <v>-5.9674004960392005E-3</v>
      </c>
      <c r="P37" s="292">
        <f t="shared" ref="P37:P60" si="28">N37-M37</f>
        <v>-4.5903840203331998E-4</v>
      </c>
      <c r="Q37" s="292"/>
      <c r="R37" s="292"/>
      <c r="S37" s="331">
        <f t="shared" si="24"/>
        <v>6</v>
      </c>
      <c r="U37" s="355" t="s">
        <v>12</v>
      </c>
      <c r="V37" s="149">
        <v>120255</v>
      </c>
      <c r="W37" s="149">
        <v>115405</v>
      </c>
      <c r="X37" s="149">
        <v>107068</v>
      </c>
      <c r="Y37" s="302">
        <f>W37-V37</f>
        <v>-4850</v>
      </c>
      <c r="Z37" s="302">
        <f>X37-W37</f>
        <v>-8337</v>
      </c>
      <c r="AA37" s="318">
        <f>Y37/V37</f>
        <v>-4.0330963369506465E-2</v>
      </c>
      <c r="AB37" s="318">
        <f>Z37/W37</f>
        <v>-7.2241237381395956E-2</v>
      </c>
      <c r="AC37" s="331">
        <f t="shared" ref="AC37:AC59" si="29">_xlfn.RANK.EQ(V37,V$37:V$59,0)</f>
        <v>1</v>
      </c>
    </row>
    <row r="38" spans="1:39" x14ac:dyDescent="0.25">
      <c r="A38" s="352" t="s">
        <v>14</v>
      </c>
      <c r="B38" s="264">
        <f t="shared" si="21"/>
        <v>0.15147314605081866</v>
      </c>
      <c r="C38" s="264">
        <f t="shared" si="21"/>
        <v>0.14150540558432823</v>
      </c>
      <c r="D38" s="264">
        <f t="shared" si="21"/>
        <v>0.14511112822683411</v>
      </c>
      <c r="E38" s="291">
        <f t="shared" si="25"/>
        <v>-9.9677404664904323E-3</v>
      </c>
      <c r="F38" s="292">
        <f t="shared" si="26"/>
        <v>3.6057226425058875E-3</v>
      </c>
      <c r="G38" s="292"/>
      <c r="H38" s="292"/>
      <c r="I38" s="331">
        <f t="shared" si="22"/>
        <v>2</v>
      </c>
      <c r="K38" s="89" t="s">
        <v>14</v>
      </c>
      <c r="L38" s="264">
        <f t="shared" si="23"/>
        <v>2.7415095934148766E-2</v>
      </c>
      <c r="M38" s="264">
        <f t="shared" si="23"/>
        <v>2.4193302424477422E-2</v>
      </c>
      <c r="N38" s="264">
        <f t="shared" si="23"/>
        <v>7.243471171006273E-3</v>
      </c>
      <c r="O38" s="291">
        <f t="shared" si="27"/>
        <v>-3.2217935096713439E-3</v>
      </c>
      <c r="P38" s="292">
        <f t="shared" si="28"/>
        <v>-1.6949831253471149E-2</v>
      </c>
      <c r="Q38" s="292"/>
      <c r="R38" s="292"/>
      <c r="S38" s="331">
        <f t="shared" si="24"/>
        <v>5</v>
      </c>
      <c r="U38" s="354" t="s">
        <v>13</v>
      </c>
      <c r="V38" s="149">
        <v>13209</v>
      </c>
      <c r="W38" s="149">
        <v>12616</v>
      </c>
      <c r="X38" s="149">
        <v>12004</v>
      </c>
      <c r="Y38" s="302">
        <f t="shared" ref="Y38:Y63" si="30">W38-V38</f>
        <v>-593</v>
      </c>
      <c r="Z38" s="302">
        <f t="shared" ref="Z38:Z63" si="31">X38-W38</f>
        <v>-612</v>
      </c>
      <c r="AA38" s="318">
        <f t="shared" ref="AA38:AA60" si="32">Y38/V38</f>
        <v>-4.4893633128927246E-2</v>
      </c>
      <c r="AB38" s="318">
        <f t="shared" ref="AB38:AB60" si="33">Z38/W38</f>
        <v>-4.8509828788839568E-2</v>
      </c>
      <c r="AC38" s="331">
        <f t="shared" si="29"/>
        <v>3</v>
      </c>
    </row>
    <row r="39" spans="1:39" x14ac:dyDescent="0.25">
      <c r="A39" s="89" t="s">
        <v>15</v>
      </c>
      <c r="B39" s="264">
        <f t="shared" si="21"/>
        <v>2.0821552638960725E-2</v>
      </c>
      <c r="C39" s="264">
        <f t="shared" si="21"/>
        <v>2.3739354830621916E-2</v>
      </c>
      <c r="D39" s="264">
        <f t="shared" si="21"/>
        <v>2.799483581843527E-2</v>
      </c>
      <c r="E39" s="291">
        <f t="shared" si="25"/>
        <v>2.917802191661191E-3</v>
      </c>
      <c r="F39" s="292">
        <f t="shared" si="26"/>
        <v>4.2554809878133544E-3</v>
      </c>
      <c r="G39" s="292"/>
      <c r="H39" s="292"/>
      <c r="I39" s="331">
        <f t="shared" si="22"/>
        <v>6</v>
      </c>
      <c r="K39" s="89" t="s">
        <v>15</v>
      </c>
      <c r="L39" s="264">
        <f t="shared" si="23"/>
        <v>5.8396697482571772E-3</v>
      </c>
      <c r="M39" s="264">
        <f t="shared" si="23"/>
        <v>6.1243786165427099E-3</v>
      </c>
      <c r="N39" s="264">
        <f t="shared" si="23"/>
        <v>3.5886096849177106E-3</v>
      </c>
      <c r="O39" s="291">
        <f t="shared" si="27"/>
        <v>2.8470886828553272E-4</v>
      </c>
      <c r="P39" s="292">
        <f t="shared" si="28"/>
        <v>-2.5357689316249992E-3</v>
      </c>
      <c r="Q39" s="292"/>
      <c r="R39" s="292"/>
      <c r="S39" s="331">
        <f t="shared" si="24"/>
        <v>8</v>
      </c>
      <c r="U39" s="352" t="s">
        <v>14</v>
      </c>
      <c r="V39" s="149">
        <v>18418</v>
      </c>
      <c r="W39" s="149">
        <v>16248</v>
      </c>
      <c r="X39" s="149">
        <v>15438</v>
      </c>
      <c r="Y39" s="302">
        <f t="shared" si="30"/>
        <v>-2170</v>
      </c>
      <c r="Z39" s="302">
        <f t="shared" si="31"/>
        <v>-810</v>
      </c>
      <c r="AA39" s="318">
        <f t="shared" si="32"/>
        <v>-0.11781952437832555</v>
      </c>
      <c r="AB39" s="318">
        <f t="shared" si="33"/>
        <v>-4.9852289512555388E-2</v>
      </c>
      <c r="AC39" s="331">
        <f t="shared" si="29"/>
        <v>2</v>
      </c>
    </row>
    <row r="40" spans="1:39" x14ac:dyDescent="0.25">
      <c r="A40" s="95" t="s">
        <v>16</v>
      </c>
      <c r="B40" s="264">
        <f t="shared" si="21"/>
        <v>2.6434256645034553E-2</v>
      </c>
      <c r="C40" s="264">
        <f t="shared" si="21"/>
        <v>2.5583622753071834E-2</v>
      </c>
      <c r="D40" s="264">
        <f t="shared" si="21"/>
        <v>2.8453072418991074E-2</v>
      </c>
      <c r="E40" s="291">
        <f t="shared" si="25"/>
        <v>-8.5063389196271891E-4</v>
      </c>
      <c r="F40" s="292">
        <f t="shared" si="26"/>
        <v>2.8694496659192395E-3</v>
      </c>
      <c r="G40" s="292"/>
      <c r="H40" s="292"/>
      <c r="I40" s="331">
        <f t="shared" si="22"/>
        <v>5</v>
      </c>
      <c r="K40" s="95" t="s">
        <v>16</v>
      </c>
      <c r="L40" s="264">
        <f t="shared" si="23"/>
        <v>4.3335970688449877E-3</v>
      </c>
      <c r="M40" s="264">
        <f t="shared" si="23"/>
        <v>3.4113269937296911E-3</v>
      </c>
      <c r="N40" s="264">
        <f t="shared" si="23"/>
        <v>3.1440701732436825E-3</v>
      </c>
      <c r="O40" s="291">
        <f t="shared" si="27"/>
        <v>-9.2227007511529657E-4</v>
      </c>
      <c r="P40" s="292">
        <f t="shared" si="28"/>
        <v>-2.6725682048600857E-4</v>
      </c>
      <c r="Q40" s="292"/>
      <c r="R40" s="292"/>
      <c r="S40" s="331">
        <f t="shared" si="24"/>
        <v>9</v>
      </c>
      <c r="U40" s="139" t="s">
        <v>15</v>
      </c>
      <c r="V40" s="149">
        <v>2432</v>
      </c>
      <c r="W40" s="149">
        <v>2395</v>
      </c>
      <c r="X40" s="149">
        <v>2366</v>
      </c>
      <c r="Y40" s="302">
        <f t="shared" si="30"/>
        <v>-37</v>
      </c>
      <c r="Z40" s="302">
        <f t="shared" si="31"/>
        <v>-29</v>
      </c>
      <c r="AA40" s="318">
        <f t="shared" si="32"/>
        <v>-1.5213815789473685E-2</v>
      </c>
      <c r="AB40" s="318">
        <f t="shared" si="33"/>
        <v>-1.2108559498956159E-2</v>
      </c>
      <c r="AC40" s="331">
        <f t="shared" si="29"/>
        <v>6</v>
      </c>
      <c r="AF40" s="2">
        <v>0.62901275228475229</v>
      </c>
      <c r="AG40" s="2">
        <v>0.59539755613038137</v>
      </c>
      <c r="AH40" s="2">
        <f>AF40-AG40</f>
        <v>3.3615196154370919E-2</v>
      </c>
    </row>
    <row r="41" spans="1:39" x14ac:dyDescent="0.25">
      <c r="A41" s="95" t="s">
        <v>17</v>
      </c>
      <c r="B41" s="264">
        <f t="shared" si="21"/>
        <v>9.8297505990773814E-3</v>
      </c>
      <c r="C41" s="264">
        <f t="shared" si="21"/>
        <v>1.0424647831973421E-2</v>
      </c>
      <c r="D41" s="264">
        <f t="shared" si="21"/>
        <v>1.0202951357590235E-2</v>
      </c>
      <c r="E41" s="291">
        <f t="shared" si="25"/>
        <v>5.9489723289603974E-4</v>
      </c>
      <c r="F41" s="292">
        <f t="shared" si="26"/>
        <v>-2.216964743831859E-4</v>
      </c>
      <c r="G41" s="292"/>
      <c r="H41" s="292"/>
      <c r="I41" s="331">
        <f t="shared" si="22"/>
        <v>7</v>
      </c>
      <c r="K41" s="95" t="s">
        <v>17</v>
      </c>
      <c r="L41" s="264">
        <f t="shared" si="23"/>
        <v>2.1589562170231873E-3</v>
      </c>
      <c r="M41" s="264">
        <f t="shared" si="23"/>
        <v>2.6365169004815923E-3</v>
      </c>
      <c r="N41" s="264">
        <f t="shared" si="23"/>
        <v>7.4987890011270035E-3</v>
      </c>
      <c r="O41" s="291">
        <f t="shared" si="27"/>
        <v>4.7756068345840503E-4</v>
      </c>
      <c r="P41" s="292">
        <f t="shared" si="28"/>
        <v>4.8622721006454112E-3</v>
      </c>
      <c r="Q41" s="292"/>
      <c r="R41" s="292"/>
      <c r="S41" s="331">
        <f t="shared" si="24"/>
        <v>11</v>
      </c>
      <c r="U41" s="356" t="s">
        <v>16</v>
      </c>
      <c r="V41" s="149">
        <v>6070</v>
      </c>
      <c r="W41" s="149">
        <v>5778</v>
      </c>
      <c r="X41" s="149">
        <v>6181</v>
      </c>
      <c r="Y41" s="302">
        <f t="shared" si="30"/>
        <v>-292</v>
      </c>
      <c r="Z41" s="302">
        <f t="shared" si="31"/>
        <v>403</v>
      </c>
      <c r="AA41" s="318">
        <f t="shared" si="32"/>
        <v>-4.8105436573311365E-2</v>
      </c>
      <c r="AB41" s="318">
        <f t="shared" si="33"/>
        <v>6.9747317410868814E-2</v>
      </c>
      <c r="AC41" s="331">
        <f t="shared" si="29"/>
        <v>5</v>
      </c>
    </row>
    <row r="42" spans="1:39" ht="15.75" thickBot="1" x14ac:dyDescent="0.3">
      <c r="A42" s="95" t="s">
        <v>18</v>
      </c>
      <c r="B42" s="264">
        <f t="shared" si="21"/>
        <v>6.3428295509181101E-3</v>
      </c>
      <c r="C42" s="264">
        <f t="shared" si="21"/>
        <v>5.6638312863276528E-3</v>
      </c>
      <c r="D42" s="264">
        <f t="shared" si="21"/>
        <v>4.5300406301716353E-3</v>
      </c>
      <c r="E42" s="291">
        <f t="shared" si="25"/>
        <v>-6.7899826459045728E-4</v>
      </c>
      <c r="F42" s="292">
        <f t="shared" si="26"/>
        <v>-1.1337906561560175E-3</v>
      </c>
      <c r="G42" s="292"/>
      <c r="H42" s="292"/>
      <c r="I42" s="331">
        <f t="shared" si="22"/>
        <v>9</v>
      </c>
      <c r="K42" s="95" t="s">
        <v>18</v>
      </c>
      <c r="L42" s="264">
        <f t="shared" si="23"/>
        <v>2.5043012257574106E-3</v>
      </c>
      <c r="M42" s="264">
        <f t="shared" si="23"/>
        <v>2.7463754783422388E-3</v>
      </c>
      <c r="N42" s="264">
        <f t="shared" si="23"/>
        <v>2.3277111814751198E-3</v>
      </c>
      <c r="O42" s="291">
        <f t="shared" si="27"/>
        <v>2.4207425258482816E-4</v>
      </c>
      <c r="P42" s="292">
        <f t="shared" si="28"/>
        <v>-4.1866429686711901E-4</v>
      </c>
      <c r="Q42" s="292"/>
      <c r="R42" s="292"/>
      <c r="S42" s="331">
        <f t="shared" si="24"/>
        <v>10</v>
      </c>
      <c r="U42" s="139" t="s">
        <v>61</v>
      </c>
      <c r="V42" s="149">
        <v>1844</v>
      </c>
      <c r="W42" s="149">
        <v>1934</v>
      </c>
      <c r="X42" s="149">
        <v>1636</v>
      </c>
      <c r="Y42" s="302">
        <f t="shared" si="30"/>
        <v>90</v>
      </c>
      <c r="Z42" s="302">
        <f t="shared" si="31"/>
        <v>-298</v>
      </c>
      <c r="AA42" s="318">
        <f t="shared" si="32"/>
        <v>4.8806941431670282E-2</v>
      </c>
      <c r="AB42" s="318">
        <f t="shared" si="33"/>
        <v>-0.15408479834539815</v>
      </c>
      <c r="AC42" s="331">
        <f t="shared" si="29"/>
        <v>7</v>
      </c>
    </row>
    <row r="43" spans="1:39" ht="15.75" thickBot="1" x14ac:dyDescent="0.3">
      <c r="A43" s="95" t="s">
        <v>19</v>
      </c>
      <c r="B43" s="264">
        <f t="shared" si="21"/>
        <v>1.5609806519478703E-3</v>
      </c>
      <c r="C43" s="264">
        <f t="shared" si="21"/>
        <v>1.7025398253605957E-3</v>
      </c>
      <c r="D43" s="264">
        <f t="shared" si="21"/>
        <v>1.674324840843195E-3</v>
      </c>
      <c r="E43" s="291">
        <f t="shared" si="25"/>
        <v>1.4155917341272545E-4</v>
      </c>
      <c r="F43" s="292">
        <f t="shared" si="26"/>
        <v>-2.8214984517400694E-5</v>
      </c>
      <c r="G43" s="292"/>
      <c r="H43" s="292"/>
      <c r="I43" s="331">
        <f t="shared" si="22"/>
        <v>16</v>
      </c>
      <c r="K43" s="95" t="s">
        <v>19</v>
      </c>
      <c r="L43" s="264">
        <f t="shared" si="23"/>
        <v>5.9229370038405404E-3</v>
      </c>
      <c r="M43" s="264">
        <f t="shared" si="23"/>
        <v>6.1760762908070269E-3</v>
      </c>
      <c r="N43" s="264">
        <f t="shared" si="23"/>
        <v>5.1900501425349811E-3</v>
      </c>
      <c r="O43" s="291">
        <f t="shared" si="27"/>
        <v>2.5313928696648648E-4</v>
      </c>
      <c r="P43" s="292">
        <f t="shared" si="28"/>
        <v>-9.8602614827204577E-4</v>
      </c>
      <c r="Q43" s="292"/>
      <c r="R43" s="292"/>
      <c r="S43" s="331">
        <f t="shared" si="24"/>
        <v>7</v>
      </c>
      <c r="U43" s="139" t="s">
        <v>18</v>
      </c>
      <c r="V43" s="149">
        <v>901</v>
      </c>
      <c r="W43" s="149">
        <v>724</v>
      </c>
      <c r="X43" s="149">
        <v>586</v>
      </c>
      <c r="Y43" s="302">
        <f t="shared" si="30"/>
        <v>-177</v>
      </c>
      <c r="Z43" s="302">
        <f t="shared" si="31"/>
        <v>-138</v>
      </c>
      <c r="AA43" s="318">
        <f t="shared" si="32"/>
        <v>-0.19644839067702552</v>
      </c>
      <c r="AB43" s="318">
        <f t="shared" si="33"/>
        <v>-0.19060773480662985</v>
      </c>
      <c r="AC43" s="331">
        <f t="shared" si="29"/>
        <v>8</v>
      </c>
      <c r="AF43" s="2">
        <v>1828326.75</v>
      </c>
      <c r="AG43" s="2">
        <v>1653916.6</v>
      </c>
      <c r="AH43" s="185">
        <f>AF43-AG43</f>
        <v>174410.14999999991</v>
      </c>
    </row>
    <row r="44" spans="1:39" x14ac:dyDescent="0.25">
      <c r="A44" s="95" t="s">
        <v>20</v>
      </c>
      <c r="B44" s="264">
        <f t="shared" si="21"/>
        <v>3.2203336678231081E-3</v>
      </c>
      <c r="C44" s="264">
        <f t="shared" si="21"/>
        <v>2.4851507309762285E-3</v>
      </c>
      <c r="D44" s="264">
        <f t="shared" si="21"/>
        <v>1.8499230852606927E-3</v>
      </c>
      <c r="E44" s="291">
        <f t="shared" si="25"/>
        <v>-7.3518293684687961E-4</v>
      </c>
      <c r="F44" s="292">
        <f t="shared" si="26"/>
        <v>-6.3522764571553587E-4</v>
      </c>
      <c r="G44" s="292"/>
      <c r="H44" s="292"/>
      <c r="I44" s="331">
        <f t="shared" si="22"/>
        <v>13</v>
      </c>
      <c r="K44" s="95" t="s">
        <v>20</v>
      </c>
      <c r="L44" s="264">
        <f t="shared" si="23"/>
        <v>0</v>
      </c>
      <c r="M44" s="264">
        <f t="shared" si="23"/>
        <v>0</v>
      </c>
      <c r="N44" s="264">
        <f t="shared" si="23"/>
        <v>0</v>
      </c>
      <c r="O44" s="291">
        <f t="shared" si="27"/>
        <v>0</v>
      </c>
      <c r="P44" s="292">
        <f t="shared" si="28"/>
        <v>0</v>
      </c>
      <c r="Q44" s="292"/>
      <c r="R44" s="292"/>
      <c r="S44" s="331">
        <f t="shared" si="24"/>
        <v>21</v>
      </c>
      <c r="U44" s="139" t="s">
        <v>19</v>
      </c>
      <c r="V44" s="149">
        <v>361</v>
      </c>
      <c r="W44" s="149">
        <v>393</v>
      </c>
      <c r="X44" s="149">
        <v>408</v>
      </c>
      <c r="Y44" s="302">
        <f t="shared" si="30"/>
        <v>32</v>
      </c>
      <c r="Z44" s="302">
        <f t="shared" si="31"/>
        <v>15</v>
      </c>
      <c r="AA44" s="318">
        <f t="shared" si="32"/>
        <v>8.8642659279778394E-2</v>
      </c>
      <c r="AB44" s="318">
        <f t="shared" si="33"/>
        <v>3.8167938931297711E-2</v>
      </c>
      <c r="AC44" s="331">
        <f t="shared" si="29"/>
        <v>14</v>
      </c>
    </row>
    <row r="45" spans="1:39" x14ac:dyDescent="0.25">
      <c r="A45" s="95" t="s">
        <v>21</v>
      </c>
      <c r="B45" s="264">
        <f t="shared" si="21"/>
        <v>3.3435229437291706E-3</v>
      </c>
      <c r="C45" s="264">
        <f t="shared" si="21"/>
        <v>3.2883369602815021E-3</v>
      </c>
      <c r="D45" s="264">
        <f t="shared" si="21"/>
        <v>3.5172637297820174E-3</v>
      </c>
      <c r="E45" s="291">
        <f t="shared" si="25"/>
        <v>-5.5185983447668483E-5</v>
      </c>
      <c r="F45" s="292">
        <f t="shared" si="26"/>
        <v>2.2892676950051535E-4</v>
      </c>
      <c r="G45" s="292"/>
      <c r="H45" s="292"/>
      <c r="I45" s="331">
        <f t="shared" si="22"/>
        <v>12</v>
      </c>
      <c r="K45" s="354" t="s">
        <v>21</v>
      </c>
      <c r="L45" s="264">
        <f t="shared" si="23"/>
        <v>6.9698556511783721E-2</v>
      </c>
      <c r="M45" s="264">
        <f t="shared" si="23"/>
        <v>5.6081418622077869E-2</v>
      </c>
      <c r="N45" s="264">
        <f t="shared" si="23"/>
        <v>5.7660045530634821E-2</v>
      </c>
      <c r="O45" s="291">
        <f t="shared" si="27"/>
        <v>-1.3617137889705852E-2</v>
      </c>
      <c r="P45" s="292">
        <f t="shared" si="28"/>
        <v>1.5786269085569515E-3</v>
      </c>
      <c r="Q45" s="292"/>
      <c r="R45" s="292"/>
      <c r="S45" s="331">
        <f t="shared" si="24"/>
        <v>3</v>
      </c>
      <c r="U45" s="139" t="s">
        <v>20</v>
      </c>
      <c r="V45" s="149">
        <v>256</v>
      </c>
      <c r="W45" s="149">
        <v>167</v>
      </c>
      <c r="X45" s="149">
        <v>139</v>
      </c>
      <c r="Y45" s="302">
        <f t="shared" si="30"/>
        <v>-89</v>
      </c>
      <c r="Z45" s="302">
        <f t="shared" si="31"/>
        <v>-28</v>
      </c>
      <c r="AA45" s="318">
        <f t="shared" si="32"/>
        <v>-0.34765625</v>
      </c>
      <c r="AB45" s="318">
        <f t="shared" si="33"/>
        <v>-0.16766467065868262</v>
      </c>
      <c r="AC45" s="331">
        <f t="shared" si="29"/>
        <v>16</v>
      </c>
    </row>
    <row r="46" spans="1:39" x14ac:dyDescent="0.25">
      <c r="A46" s="353" t="s">
        <v>22</v>
      </c>
      <c r="B46" s="264">
        <f t="shared" si="21"/>
        <v>4.4418197633093313E-2</v>
      </c>
      <c r="C46" s="264">
        <f t="shared" si="21"/>
        <v>4.4823596650818781E-2</v>
      </c>
      <c r="D46" s="264">
        <f t="shared" si="21"/>
        <v>4.0765805402181617E-2</v>
      </c>
      <c r="E46" s="291">
        <f t="shared" si="25"/>
        <v>4.0539901772546766E-4</v>
      </c>
      <c r="F46" s="292">
        <f t="shared" si="26"/>
        <v>-4.0577912486371645E-3</v>
      </c>
      <c r="G46" s="292"/>
      <c r="H46" s="292"/>
      <c r="I46" s="331">
        <f t="shared" si="22"/>
        <v>4</v>
      </c>
      <c r="K46" s="355" t="s">
        <v>22</v>
      </c>
      <c r="L46" s="264">
        <f t="shared" si="23"/>
        <v>0.53429945684907254</v>
      </c>
      <c r="M46" s="264">
        <f t="shared" si="23"/>
        <v>0.5424662950407394</v>
      </c>
      <c r="N46" s="264">
        <f t="shared" si="23"/>
        <v>0.55411715879797074</v>
      </c>
      <c r="O46" s="291">
        <f t="shared" si="27"/>
        <v>8.1668381916668586E-3</v>
      </c>
      <c r="P46" s="292">
        <f t="shared" si="28"/>
        <v>1.1650863757231344E-2</v>
      </c>
      <c r="Q46" s="292"/>
      <c r="R46" s="292"/>
      <c r="S46" s="331">
        <f t="shared" si="24"/>
        <v>1</v>
      </c>
      <c r="U46" s="139" t="s">
        <v>21</v>
      </c>
      <c r="V46" s="149">
        <v>585</v>
      </c>
      <c r="W46" s="149">
        <v>596</v>
      </c>
      <c r="X46" s="149">
        <v>510</v>
      </c>
      <c r="Y46" s="302">
        <f t="shared" si="30"/>
        <v>11</v>
      </c>
      <c r="Z46" s="302">
        <f t="shared" si="31"/>
        <v>-86</v>
      </c>
      <c r="AA46" s="318">
        <f t="shared" si="32"/>
        <v>1.8803418803418803E-2</v>
      </c>
      <c r="AB46" s="318">
        <f t="shared" si="33"/>
        <v>-0.14429530201342283</v>
      </c>
      <c r="AC46" s="331">
        <f t="shared" si="29"/>
        <v>10</v>
      </c>
    </row>
    <row r="47" spans="1:39" x14ac:dyDescent="0.25">
      <c r="A47" s="95" t="s">
        <v>23</v>
      </c>
      <c r="B47" s="264">
        <f t="shared" si="21"/>
        <v>6.4973736312070847E-3</v>
      </c>
      <c r="C47" s="264">
        <f t="shared" si="21"/>
        <v>7.1084765030576206E-3</v>
      </c>
      <c r="D47" s="264">
        <f t="shared" si="21"/>
        <v>5.6301515246146893E-3</v>
      </c>
      <c r="E47" s="291">
        <f t="shared" si="25"/>
        <v>6.1110287185053586E-4</v>
      </c>
      <c r="F47" s="292">
        <f t="shared" si="26"/>
        <v>-1.4783249784429313E-3</v>
      </c>
      <c r="G47" s="292"/>
      <c r="H47" s="292"/>
      <c r="I47" s="331">
        <f t="shared" si="22"/>
        <v>8</v>
      </c>
      <c r="K47" s="353" t="s">
        <v>23</v>
      </c>
      <c r="L47" s="264">
        <f t="shared" si="23"/>
        <v>6.0188695830391811E-2</v>
      </c>
      <c r="M47" s="264">
        <f t="shared" si="23"/>
        <v>5.51620378336658E-2</v>
      </c>
      <c r="N47" s="264">
        <f t="shared" si="23"/>
        <v>5.2294181448857502E-2</v>
      </c>
      <c r="O47" s="291">
        <f t="shared" si="27"/>
        <v>-5.0266579967260111E-3</v>
      </c>
      <c r="P47" s="292">
        <f t="shared" si="28"/>
        <v>-2.8678563848082983E-3</v>
      </c>
      <c r="Q47" s="292"/>
      <c r="R47" s="292"/>
      <c r="S47" s="331">
        <f t="shared" si="24"/>
        <v>4</v>
      </c>
      <c r="U47" s="353" t="s">
        <v>22</v>
      </c>
      <c r="V47" s="149">
        <v>6622</v>
      </c>
      <c r="W47" s="149">
        <v>6508</v>
      </c>
      <c r="X47" s="149">
        <v>5744</v>
      </c>
      <c r="Y47" s="302">
        <f t="shared" si="30"/>
        <v>-114</v>
      </c>
      <c r="Z47" s="302">
        <f t="shared" si="31"/>
        <v>-764</v>
      </c>
      <c r="AA47" s="318">
        <f t="shared" si="32"/>
        <v>-1.7215342796738146E-2</v>
      </c>
      <c r="AB47" s="318">
        <f t="shared" si="33"/>
        <v>-0.1173939766441303</v>
      </c>
      <c r="AC47" s="331">
        <f t="shared" si="29"/>
        <v>4</v>
      </c>
    </row>
    <row r="48" spans="1:39" x14ac:dyDescent="0.25">
      <c r="A48" s="95" t="s">
        <v>25</v>
      </c>
      <c r="B48" s="264">
        <f t="shared" si="21"/>
        <v>2.8915015393717893E-3</v>
      </c>
      <c r="C48" s="264">
        <f t="shared" si="21"/>
        <v>2.8105914234616211E-3</v>
      </c>
      <c r="D48" s="264">
        <f t="shared" si="21"/>
        <v>2.9180856750224576E-3</v>
      </c>
      <c r="E48" s="291">
        <f t="shared" si="25"/>
        <v>-8.0910115910168192E-5</v>
      </c>
      <c r="F48" s="292">
        <f t="shared" si="26"/>
        <v>1.0749425156083648E-4</v>
      </c>
      <c r="G48" s="292"/>
      <c r="H48" s="292"/>
      <c r="I48" s="331">
        <f t="shared" si="22"/>
        <v>14</v>
      </c>
      <c r="K48" s="95" t="s">
        <v>25</v>
      </c>
      <c r="L48" s="264">
        <f t="shared" si="23"/>
        <v>1.2919747861531452E-3</v>
      </c>
      <c r="M48" s="264">
        <f t="shared" si="23"/>
        <v>6.3050889004715187E-4</v>
      </c>
      <c r="N48" s="264">
        <f t="shared" si="23"/>
        <v>2.7846466935378981E-3</v>
      </c>
      <c r="O48" s="291">
        <f t="shared" si="27"/>
        <v>-6.6146589610599331E-4</v>
      </c>
      <c r="P48" s="292">
        <f t="shared" si="28"/>
        <v>2.1541378034907461E-3</v>
      </c>
      <c r="Q48" s="292"/>
      <c r="R48" s="292"/>
      <c r="S48" s="331">
        <f t="shared" si="24"/>
        <v>15</v>
      </c>
      <c r="U48" s="139" t="s">
        <v>23</v>
      </c>
      <c r="V48" s="149">
        <v>767</v>
      </c>
      <c r="W48" s="149">
        <v>880</v>
      </c>
      <c r="X48" s="149">
        <v>758</v>
      </c>
      <c r="Y48" s="302">
        <f t="shared" si="30"/>
        <v>113</v>
      </c>
      <c r="Z48" s="302">
        <f t="shared" si="31"/>
        <v>-122</v>
      </c>
      <c r="AA48" s="318">
        <f t="shared" si="32"/>
        <v>0.14732724902216426</v>
      </c>
      <c r="AB48" s="318">
        <f t="shared" si="33"/>
        <v>-0.13863636363636364</v>
      </c>
      <c r="AC48" s="331">
        <f t="shared" si="29"/>
        <v>9</v>
      </c>
    </row>
    <row r="49" spans="1:29" x14ac:dyDescent="0.25">
      <c r="A49" s="95" t="s">
        <v>26</v>
      </c>
      <c r="B49" s="264">
        <f t="shared" si="21"/>
        <v>7.6447616673038421E-4</v>
      </c>
      <c r="C49" s="264">
        <f t="shared" si="21"/>
        <v>9.0614474710154285E-4</v>
      </c>
      <c r="D49" s="264">
        <f t="shared" si="21"/>
        <v>1.049755548904E-3</v>
      </c>
      <c r="E49" s="291">
        <f t="shared" si="25"/>
        <v>1.4166858037115864E-4</v>
      </c>
      <c r="F49" s="292">
        <f t="shared" si="26"/>
        <v>1.4361080180245718E-4</v>
      </c>
      <c r="G49" s="292"/>
      <c r="H49" s="292"/>
      <c r="I49" s="331">
        <f t="shared" si="22"/>
        <v>20</v>
      </c>
      <c r="K49" s="95" t="s">
        <v>26</v>
      </c>
      <c r="L49" s="264">
        <f t="shared" si="23"/>
        <v>1.8437593488041656E-3</v>
      </c>
      <c r="M49" s="264">
        <f t="shared" si="23"/>
        <v>3.3338810939929743E-3</v>
      </c>
      <c r="N49" s="264">
        <f t="shared" si="23"/>
        <v>2.1436606253019933E-3</v>
      </c>
      <c r="O49" s="291">
        <f t="shared" si="27"/>
        <v>1.4901217451888087E-3</v>
      </c>
      <c r="P49" s="292">
        <f t="shared" si="28"/>
        <v>-1.1902204686909811E-3</v>
      </c>
      <c r="Q49" s="292"/>
      <c r="R49" s="292"/>
      <c r="S49" s="331">
        <f t="shared" si="24"/>
        <v>12</v>
      </c>
      <c r="U49" s="139" t="s">
        <v>25</v>
      </c>
      <c r="V49" s="149">
        <v>492</v>
      </c>
      <c r="W49" s="149">
        <v>407</v>
      </c>
      <c r="X49" s="149">
        <v>400</v>
      </c>
      <c r="Y49" s="302">
        <f t="shared" si="30"/>
        <v>-85</v>
      </c>
      <c r="Z49" s="302">
        <f t="shared" si="31"/>
        <v>-7</v>
      </c>
      <c r="AA49" s="318">
        <f t="shared" si="32"/>
        <v>-0.17276422764227642</v>
      </c>
      <c r="AB49" s="318">
        <f t="shared" si="33"/>
        <v>-1.7199017199017199E-2</v>
      </c>
      <c r="AC49" s="331">
        <f t="shared" si="29"/>
        <v>12</v>
      </c>
    </row>
    <row r="50" spans="1:29" x14ac:dyDescent="0.25">
      <c r="A50" s="95" t="s">
        <v>27</v>
      </c>
      <c r="B50" s="264">
        <f t="shared" si="21"/>
        <v>1.087704278308255E-3</v>
      </c>
      <c r="C50" s="264">
        <f t="shared" si="21"/>
        <v>1.2823885407628596E-3</v>
      </c>
      <c r="D50" s="264">
        <f t="shared" si="21"/>
        <v>1.8550844773367187E-3</v>
      </c>
      <c r="E50" s="291">
        <f t="shared" si="25"/>
        <v>1.9468426245460458E-4</v>
      </c>
      <c r="F50" s="292">
        <f t="shared" si="26"/>
        <v>5.7269593657385907E-4</v>
      </c>
      <c r="G50" s="292"/>
      <c r="H50" s="292"/>
      <c r="I50" s="331">
        <f t="shared" si="22"/>
        <v>18</v>
      </c>
      <c r="K50" s="95" t="s">
        <v>27</v>
      </c>
      <c r="L50" s="264">
        <f t="shared" si="23"/>
        <v>1.4219684247560459E-3</v>
      </c>
      <c r="M50" s="264">
        <f t="shared" si="23"/>
        <v>2.0068891337138672E-4</v>
      </c>
      <c r="N50" s="264">
        <f t="shared" si="23"/>
        <v>3.7745756328495448E-4</v>
      </c>
      <c r="O50" s="291">
        <f t="shared" si="27"/>
        <v>-1.2212795113846593E-3</v>
      </c>
      <c r="P50" s="292">
        <f t="shared" si="28"/>
        <v>1.7676864991356776E-4</v>
      </c>
      <c r="Q50" s="292"/>
      <c r="R50" s="292"/>
      <c r="S50" s="331">
        <f t="shared" si="24"/>
        <v>14</v>
      </c>
      <c r="U50" s="139" t="s">
        <v>26</v>
      </c>
      <c r="V50" s="149">
        <v>120</v>
      </c>
      <c r="W50" s="149">
        <v>138</v>
      </c>
      <c r="X50" s="149">
        <v>147</v>
      </c>
      <c r="Y50" s="302">
        <f t="shared" si="30"/>
        <v>18</v>
      </c>
      <c r="Z50" s="302">
        <f t="shared" si="31"/>
        <v>9</v>
      </c>
      <c r="AA50" s="318">
        <f t="shared" si="32"/>
        <v>0.15</v>
      </c>
      <c r="AB50" s="318">
        <f t="shared" si="33"/>
        <v>6.5217391304347824E-2</v>
      </c>
      <c r="AC50" s="331">
        <f t="shared" si="29"/>
        <v>21</v>
      </c>
    </row>
    <row r="51" spans="1:29" x14ac:dyDescent="0.25">
      <c r="A51" s="95" t="s">
        <v>28</v>
      </c>
      <c r="B51" s="264">
        <f t="shared" si="21"/>
        <v>1.7193123553786997E-3</v>
      </c>
      <c r="C51" s="264">
        <f t="shared" si="21"/>
        <v>1.6693133095085301E-3</v>
      </c>
      <c r="D51" s="264">
        <f t="shared" si="21"/>
        <v>1.5189187331538982E-3</v>
      </c>
      <c r="E51" s="291">
        <f t="shared" si="25"/>
        <v>-4.9999045870169649E-5</v>
      </c>
      <c r="F51" s="292">
        <f t="shared" si="26"/>
        <v>-1.5039457635463186E-4</v>
      </c>
      <c r="G51" s="292"/>
      <c r="H51" s="292"/>
      <c r="I51" s="331">
        <f t="shared" si="22"/>
        <v>15</v>
      </c>
      <c r="K51" s="95" t="s">
        <v>28</v>
      </c>
      <c r="L51" s="264">
        <f t="shared" si="23"/>
        <v>2.9315589263581793E-4</v>
      </c>
      <c r="M51" s="264">
        <f t="shared" si="23"/>
        <v>9.3823268668572933E-4</v>
      </c>
      <c r="N51" s="264">
        <f t="shared" si="23"/>
        <v>9.5146977521749234E-4</v>
      </c>
      <c r="O51" s="291">
        <f t="shared" si="27"/>
        <v>6.450767940499114E-4</v>
      </c>
      <c r="P51" s="292">
        <f t="shared" si="28"/>
        <v>1.3237088531763011E-5</v>
      </c>
      <c r="Q51" s="292"/>
      <c r="R51" s="292"/>
      <c r="S51" s="331">
        <f t="shared" si="24"/>
        <v>19</v>
      </c>
      <c r="U51" s="139" t="s">
        <v>27</v>
      </c>
      <c r="V51" s="149">
        <v>222</v>
      </c>
      <c r="W51" s="149">
        <v>342</v>
      </c>
      <c r="X51" s="149">
        <v>448</v>
      </c>
      <c r="Y51" s="302">
        <f t="shared" si="30"/>
        <v>120</v>
      </c>
      <c r="Z51" s="302">
        <f t="shared" si="31"/>
        <v>106</v>
      </c>
      <c r="AA51" s="318">
        <f t="shared" si="32"/>
        <v>0.54054054054054057</v>
      </c>
      <c r="AB51" s="318">
        <f t="shared" si="33"/>
        <v>0.30994152046783624</v>
      </c>
      <c r="AC51" s="331">
        <f t="shared" si="29"/>
        <v>17</v>
      </c>
    </row>
    <row r="52" spans="1:29" x14ac:dyDescent="0.25">
      <c r="A52" s="95" t="s">
        <v>29</v>
      </c>
      <c r="B52" s="264">
        <f t="shared" si="21"/>
        <v>4.9700004576390736E-4</v>
      </c>
      <c r="C52" s="264">
        <f t="shared" si="21"/>
        <v>4.105646143617747E-4</v>
      </c>
      <c r="D52" s="264">
        <f t="shared" si="21"/>
        <v>5.485239518141031E-4</v>
      </c>
      <c r="E52" s="291">
        <f t="shared" si="25"/>
        <v>-8.6435431402132653E-5</v>
      </c>
      <c r="F52" s="292">
        <f t="shared" si="26"/>
        <v>1.3795933745232839E-4</v>
      </c>
      <c r="G52" s="292"/>
      <c r="H52" s="292"/>
      <c r="I52" s="331">
        <f t="shared" si="22"/>
        <v>21</v>
      </c>
      <c r="K52" s="95" t="s">
        <v>29</v>
      </c>
      <c r="L52" s="264">
        <f t="shared" si="23"/>
        <v>7.9939881008529311E-4</v>
      </c>
      <c r="M52" s="264">
        <f t="shared" si="23"/>
        <v>0</v>
      </c>
      <c r="N52" s="264">
        <f t="shared" si="23"/>
        <v>0</v>
      </c>
      <c r="O52" s="291">
        <f t="shared" si="27"/>
        <v>-7.9939881008529311E-4</v>
      </c>
      <c r="P52" s="292">
        <f t="shared" si="28"/>
        <v>0</v>
      </c>
      <c r="Q52" s="292"/>
      <c r="R52" s="292"/>
      <c r="S52" s="331">
        <f t="shared" si="24"/>
        <v>17</v>
      </c>
      <c r="U52" s="139" t="s">
        <v>28</v>
      </c>
      <c r="V52" s="149">
        <v>383</v>
      </c>
      <c r="W52" s="149">
        <v>347</v>
      </c>
      <c r="X52" s="149">
        <v>349</v>
      </c>
      <c r="Y52" s="302">
        <f t="shared" si="30"/>
        <v>-36</v>
      </c>
      <c r="Z52" s="302">
        <f t="shared" si="31"/>
        <v>2</v>
      </c>
      <c r="AA52" s="318">
        <f t="shared" si="32"/>
        <v>-9.3994778067885115E-2</v>
      </c>
      <c r="AB52" s="318">
        <f t="shared" si="33"/>
        <v>5.763688760806916E-3</v>
      </c>
      <c r="AC52" s="331">
        <f t="shared" si="29"/>
        <v>13</v>
      </c>
    </row>
    <row r="53" spans="1:29" x14ac:dyDescent="0.25">
      <c r="A53" s="95" t="s">
        <v>30</v>
      </c>
      <c r="B53" s="264">
        <f t="shared" si="21"/>
        <v>0</v>
      </c>
      <c r="C53" s="264">
        <f t="shared" si="21"/>
        <v>0</v>
      </c>
      <c r="D53" s="264">
        <f t="shared" si="21"/>
        <v>0</v>
      </c>
      <c r="E53" s="291">
        <f t="shared" si="25"/>
        <v>0</v>
      </c>
      <c r="F53" s="292">
        <f t="shared" si="26"/>
        <v>0</v>
      </c>
      <c r="G53" s="292"/>
      <c r="H53" s="292"/>
      <c r="I53" s="331">
        <f t="shared" si="22"/>
        <v>23</v>
      </c>
      <c r="K53" s="95" t="s">
        <v>30</v>
      </c>
      <c r="L53" s="264">
        <f t="shared" si="23"/>
        <v>0</v>
      </c>
      <c r="M53" s="264">
        <f t="shared" si="23"/>
        <v>0</v>
      </c>
      <c r="N53" s="264">
        <f t="shared" si="23"/>
        <v>0</v>
      </c>
      <c r="O53" s="291">
        <f t="shared" si="27"/>
        <v>0</v>
      </c>
      <c r="P53" s="292">
        <f t="shared" si="28"/>
        <v>0</v>
      </c>
      <c r="Q53" s="292"/>
      <c r="R53" s="292"/>
      <c r="S53" s="331">
        <f t="shared" si="24"/>
        <v>21</v>
      </c>
      <c r="U53" s="139" t="s">
        <v>29</v>
      </c>
      <c r="V53" s="149">
        <v>36</v>
      </c>
      <c r="W53" s="149">
        <v>31</v>
      </c>
      <c r="X53" s="149">
        <v>28</v>
      </c>
      <c r="Y53" s="302">
        <f t="shared" si="30"/>
        <v>-5</v>
      </c>
      <c r="Z53" s="302">
        <f t="shared" si="31"/>
        <v>-3</v>
      </c>
      <c r="AA53" s="318">
        <f t="shared" si="32"/>
        <v>-0.1388888888888889</v>
      </c>
      <c r="AB53" s="318">
        <f t="shared" si="33"/>
        <v>-9.6774193548387094E-2</v>
      </c>
      <c r="AC53" s="331">
        <f t="shared" si="29"/>
        <v>22</v>
      </c>
    </row>
    <row r="54" spans="1:29" x14ac:dyDescent="0.25">
      <c r="A54" s="95" t="s">
        <v>31</v>
      </c>
      <c r="B54" s="264">
        <f t="shared" si="21"/>
        <v>9.0134821444712884E-4</v>
      </c>
      <c r="C54" s="264">
        <f t="shared" si="21"/>
        <v>4.8326363094744002E-4</v>
      </c>
      <c r="D54" s="264">
        <f t="shared" si="21"/>
        <v>5.5966887165716857E-4</v>
      </c>
      <c r="E54" s="291">
        <f t="shared" si="25"/>
        <v>-4.1808458349968882E-4</v>
      </c>
      <c r="F54" s="292">
        <f t="shared" si="26"/>
        <v>7.6405240709728555E-5</v>
      </c>
      <c r="G54" s="292"/>
      <c r="H54" s="292"/>
      <c r="I54" s="331">
        <f t="shared" si="22"/>
        <v>19</v>
      </c>
      <c r="K54" s="95" t="s">
        <v>31</v>
      </c>
      <c r="L54" s="264">
        <f t="shared" si="23"/>
        <v>3.421142731827688E-4</v>
      </c>
      <c r="M54" s="264">
        <f t="shared" si="23"/>
        <v>1.5188658592112513E-3</v>
      </c>
      <c r="N54" s="264">
        <f t="shared" si="23"/>
        <v>3.0563253417510727E-4</v>
      </c>
      <c r="O54" s="291">
        <f t="shared" si="27"/>
        <v>1.1767515860284824E-3</v>
      </c>
      <c r="P54" s="292">
        <f t="shared" si="28"/>
        <v>-1.213233325036144E-3</v>
      </c>
      <c r="Q54" s="292"/>
      <c r="R54" s="292"/>
      <c r="S54" s="331">
        <f t="shared" si="24"/>
        <v>18</v>
      </c>
      <c r="U54" s="139" t="s">
        <v>30</v>
      </c>
      <c r="V54" s="343">
        <v>0</v>
      </c>
      <c r="W54" s="343">
        <v>0</v>
      </c>
      <c r="X54" s="343">
        <v>0</v>
      </c>
      <c r="Y54" s="302">
        <f t="shared" si="30"/>
        <v>0</v>
      </c>
      <c r="Z54" s="302">
        <f t="shared" si="31"/>
        <v>0</v>
      </c>
      <c r="AA54" s="318" t="e">
        <f t="shared" si="32"/>
        <v>#DIV/0!</v>
      </c>
      <c r="AB54" s="318" t="e">
        <f t="shared" si="33"/>
        <v>#DIV/0!</v>
      </c>
      <c r="AC54" s="331">
        <f t="shared" si="29"/>
        <v>23</v>
      </c>
    </row>
    <row r="55" spans="1:29" x14ac:dyDescent="0.25">
      <c r="A55" s="95" t="s">
        <v>32</v>
      </c>
      <c r="B55" s="264">
        <f t="shared" si="21"/>
        <v>1.212311447990285E-3</v>
      </c>
      <c r="C55" s="264">
        <f t="shared" si="21"/>
        <v>1.9633457543674678E-3</v>
      </c>
      <c r="D55" s="264">
        <f t="shared" si="21"/>
        <v>2.6054519356206404E-3</v>
      </c>
      <c r="E55" s="291">
        <f t="shared" si="25"/>
        <v>7.5103430637718277E-4</v>
      </c>
      <c r="F55" s="292">
        <f t="shared" si="26"/>
        <v>6.4210618125317255E-4</v>
      </c>
      <c r="G55" s="292"/>
      <c r="H55" s="292"/>
      <c r="I55" s="331">
        <f t="shared" si="22"/>
        <v>17</v>
      </c>
      <c r="K55" s="95" t="s">
        <v>32</v>
      </c>
      <c r="L55" s="264">
        <f t="shared" si="23"/>
        <v>8.1596087869450281E-4</v>
      </c>
      <c r="M55" s="264">
        <f t="shared" si="23"/>
        <v>0</v>
      </c>
      <c r="N55" s="264">
        <f t="shared" si="23"/>
        <v>4.6410417918679286E-4</v>
      </c>
      <c r="O55" s="291">
        <f t="shared" si="27"/>
        <v>-8.1596087869450281E-4</v>
      </c>
      <c r="P55" s="292">
        <f t="shared" si="28"/>
        <v>4.6410417918679286E-4</v>
      </c>
      <c r="Q55" s="292"/>
      <c r="R55" s="292"/>
      <c r="S55" s="331">
        <f t="shared" si="24"/>
        <v>16</v>
      </c>
      <c r="U55" s="139" t="s">
        <v>31</v>
      </c>
      <c r="V55" s="149">
        <v>186</v>
      </c>
      <c r="W55" s="149">
        <v>99</v>
      </c>
      <c r="X55" s="149">
        <v>120</v>
      </c>
      <c r="Y55" s="302">
        <f t="shared" si="30"/>
        <v>-87</v>
      </c>
      <c r="Z55" s="302">
        <f t="shared" si="31"/>
        <v>21</v>
      </c>
      <c r="AA55" s="318">
        <f t="shared" si="32"/>
        <v>-0.46774193548387094</v>
      </c>
      <c r="AB55" s="318">
        <f t="shared" si="33"/>
        <v>0.21212121212121213</v>
      </c>
      <c r="AC55" s="331">
        <f t="shared" si="29"/>
        <v>20</v>
      </c>
    </row>
    <row r="56" spans="1:29" x14ac:dyDescent="0.25">
      <c r="A56" s="95" t="s">
        <v>33</v>
      </c>
      <c r="B56" s="264">
        <f t="shared" si="21"/>
        <v>4.9989700835582386E-3</v>
      </c>
      <c r="C56" s="264">
        <f t="shared" si="21"/>
        <v>2.1333445708342559E-3</v>
      </c>
      <c r="D56" s="264">
        <f t="shared" si="21"/>
        <v>3.1027558097065297E-3</v>
      </c>
      <c r="E56" s="291">
        <f t="shared" si="25"/>
        <v>-2.8656255127239827E-3</v>
      </c>
      <c r="F56" s="292">
        <f t="shared" si="26"/>
        <v>9.6941123887227384E-4</v>
      </c>
      <c r="G56" s="292"/>
      <c r="H56" s="292"/>
      <c r="I56" s="331">
        <f t="shared" si="22"/>
        <v>10</v>
      </c>
      <c r="K56" s="95" t="s">
        <v>33</v>
      </c>
      <c r="L56" s="264">
        <f t="shared" si="23"/>
        <v>0</v>
      </c>
      <c r="M56" s="264">
        <f t="shared" si="23"/>
        <v>3.1603352359883233E-3</v>
      </c>
      <c r="N56" s="264">
        <f t="shared" si="23"/>
        <v>0</v>
      </c>
      <c r="O56" s="291">
        <f t="shared" si="27"/>
        <v>3.1603352359883233E-3</v>
      </c>
      <c r="P56" s="292">
        <f t="shared" si="28"/>
        <v>-3.1603352359883233E-3</v>
      </c>
      <c r="Q56" s="292"/>
      <c r="R56" s="292"/>
      <c r="S56" s="331">
        <f t="shared" si="24"/>
        <v>21</v>
      </c>
      <c r="U56" s="139" t="s">
        <v>32</v>
      </c>
      <c r="V56" s="149">
        <v>564</v>
      </c>
      <c r="W56" s="149">
        <v>337</v>
      </c>
      <c r="X56" s="149">
        <v>232</v>
      </c>
      <c r="Y56" s="302">
        <f t="shared" si="30"/>
        <v>-227</v>
      </c>
      <c r="Z56" s="302">
        <f t="shared" si="31"/>
        <v>-105</v>
      </c>
      <c r="AA56" s="318">
        <f t="shared" si="32"/>
        <v>-0.4024822695035461</v>
      </c>
      <c r="AB56" s="318">
        <f t="shared" si="33"/>
        <v>-0.31157270029673589</v>
      </c>
      <c r="AC56" s="331">
        <f t="shared" si="29"/>
        <v>11</v>
      </c>
    </row>
    <row r="57" spans="1:29" x14ac:dyDescent="0.25">
      <c r="A57" s="95" t="s">
        <v>34</v>
      </c>
      <c r="B57" s="264">
        <f t="shared" si="21"/>
        <v>1.4243488185364294E-4</v>
      </c>
      <c r="C57" s="264">
        <f t="shared" si="21"/>
        <v>1.9156690708014082E-3</v>
      </c>
      <c r="D57" s="264">
        <f t="shared" si="21"/>
        <v>2.4343277201150804E-3</v>
      </c>
      <c r="E57" s="291">
        <f t="shared" si="25"/>
        <v>1.7732341889477653E-3</v>
      </c>
      <c r="F57" s="292">
        <f t="shared" si="26"/>
        <v>5.1865864931367224E-4</v>
      </c>
      <c r="G57" s="292"/>
      <c r="H57" s="292"/>
      <c r="I57" s="331">
        <f t="shared" si="22"/>
        <v>22</v>
      </c>
      <c r="K57" s="95" t="s">
        <v>34</v>
      </c>
      <c r="L57" s="264">
        <f t="shared" si="23"/>
        <v>1.7260497835495992E-3</v>
      </c>
      <c r="M57" s="264">
        <f t="shared" si="23"/>
        <v>2.4123212819388909E-4</v>
      </c>
      <c r="N57" s="264">
        <f t="shared" si="23"/>
        <v>1.7287383451113788E-3</v>
      </c>
      <c r="O57" s="291">
        <f t="shared" si="27"/>
        <v>-1.4848176553557101E-3</v>
      </c>
      <c r="P57" s="292">
        <f t="shared" si="28"/>
        <v>1.4875062169174896E-3</v>
      </c>
      <c r="Q57" s="292"/>
      <c r="R57" s="292"/>
      <c r="S57" s="331">
        <f t="shared" si="24"/>
        <v>13</v>
      </c>
      <c r="U57" s="139" t="s">
        <v>33</v>
      </c>
      <c r="V57" s="149">
        <v>222</v>
      </c>
      <c r="W57" s="149">
        <v>134</v>
      </c>
      <c r="X57" s="149">
        <v>99</v>
      </c>
      <c r="Y57" s="302">
        <f t="shared" si="30"/>
        <v>-88</v>
      </c>
      <c r="Z57" s="302">
        <f t="shared" si="31"/>
        <v>-35</v>
      </c>
      <c r="AA57" s="318">
        <f t="shared" si="32"/>
        <v>-0.3963963963963964</v>
      </c>
      <c r="AB57" s="318">
        <f t="shared" si="33"/>
        <v>-0.26119402985074625</v>
      </c>
      <c r="AC57" s="331">
        <f t="shared" si="29"/>
        <v>17</v>
      </c>
    </row>
    <row r="58" spans="1:29" x14ac:dyDescent="0.25">
      <c r="A58" s="95" t="s">
        <v>87</v>
      </c>
      <c r="B58" s="264">
        <f t="shared" si="21"/>
        <v>4.283275220399947E-3</v>
      </c>
      <c r="C58" s="264">
        <f t="shared" si="21"/>
        <v>3.1841983899109794E-3</v>
      </c>
      <c r="D58" s="264">
        <f t="shared" si="21"/>
        <v>4.3742168207559729E-3</v>
      </c>
      <c r="E58" s="291">
        <f t="shared" si="25"/>
        <v>-1.0990768304889676E-3</v>
      </c>
      <c r="F58" s="292">
        <f t="shared" si="26"/>
        <v>1.1900184308449935E-3</v>
      </c>
      <c r="G58" s="292"/>
      <c r="H58" s="292"/>
      <c r="I58" s="331">
        <f t="shared" si="22"/>
        <v>11</v>
      </c>
      <c r="K58" s="95" t="s">
        <v>87</v>
      </c>
      <c r="L58" s="264">
        <f t="shared" si="23"/>
        <v>3.9221695680989692E-5</v>
      </c>
      <c r="M58" s="264">
        <f t="shared" si="23"/>
        <v>4.9053946164933227E-4</v>
      </c>
      <c r="N58" s="264">
        <f t="shared" si="23"/>
        <v>1.5883959047142842E-3</v>
      </c>
      <c r="O58" s="291">
        <f t="shared" si="27"/>
        <v>4.5131776596834259E-4</v>
      </c>
      <c r="P58" s="292">
        <f t="shared" si="28"/>
        <v>1.0978564430649518E-3</v>
      </c>
      <c r="Q58" s="292"/>
      <c r="R58" s="292"/>
      <c r="S58" s="331">
        <f t="shared" si="24"/>
        <v>20</v>
      </c>
      <c r="U58" s="139" t="s">
        <v>34</v>
      </c>
      <c r="V58" s="149">
        <v>210</v>
      </c>
      <c r="W58" s="149">
        <v>167</v>
      </c>
      <c r="X58" s="149">
        <v>161</v>
      </c>
      <c r="Y58" s="302">
        <f t="shared" si="30"/>
        <v>-43</v>
      </c>
      <c r="Z58" s="302">
        <f t="shared" si="31"/>
        <v>-6</v>
      </c>
      <c r="AA58" s="318">
        <f t="shared" si="32"/>
        <v>-0.20476190476190476</v>
      </c>
      <c r="AB58" s="318">
        <f t="shared" si="33"/>
        <v>-3.5928143712574849E-2</v>
      </c>
      <c r="AC58" s="331">
        <f t="shared" si="29"/>
        <v>19</v>
      </c>
    </row>
    <row r="59" spans="1:29" ht="15.75" thickBot="1" x14ac:dyDescent="0.3">
      <c r="A59" s="95" t="s">
        <v>35</v>
      </c>
      <c r="B59" s="264">
        <f t="shared" si="21"/>
        <v>1.8198362045349675E-2</v>
      </c>
      <c r="C59" s="264">
        <f t="shared" si="21"/>
        <v>2.0425147020801188E-2</v>
      </c>
      <c r="D59" s="264">
        <f t="shared" si="21"/>
        <v>1.9720054636372747E-2</v>
      </c>
      <c r="E59" s="291">
        <f t="shared" si="25"/>
        <v>2.2267849754515137E-3</v>
      </c>
      <c r="F59" s="292">
        <f t="shared" si="26"/>
        <v>-7.0509238442844138E-4</v>
      </c>
      <c r="G59" s="292"/>
      <c r="H59" s="292"/>
      <c r="I59" s="250"/>
      <c r="K59" s="95" t="s">
        <v>35</v>
      </c>
      <c r="L59" s="264">
        <f t="shared" si="23"/>
        <v>0.10565854156110455</v>
      </c>
      <c r="M59" s="264">
        <f t="shared" si="23"/>
        <v>0.12530708004621915</v>
      </c>
      <c r="N59" s="264">
        <f t="shared" si="23"/>
        <v>0.17927000208807967</v>
      </c>
      <c r="O59" s="291">
        <f t="shared" si="27"/>
        <v>1.9648538485114608E-2</v>
      </c>
      <c r="P59" s="292">
        <f t="shared" si="28"/>
        <v>5.3962922041860512E-2</v>
      </c>
      <c r="Q59" s="292"/>
      <c r="R59" s="292"/>
      <c r="S59" s="250"/>
      <c r="U59" s="139" t="s">
        <v>87</v>
      </c>
      <c r="V59" s="149">
        <v>339</v>
      </c>
      <c r="W59" s="149">
        <v>483</v>
      </c>
      <c r="X59" s="149">
        <v>542</v>
      </c>
      <c r="Y59" s="302">
        <f t="shared" si="30"/>
        <v>144</v>
      </c>
      <c r="Z59" s="302">
        <f t="shared" si="31"/>
        <v>59</v>
      </c>
      <c r="AA59" s="318">
        <f t="shared" si="32"/>
        <v>0.4247787610619469</v>
      </c>
      <c r="AB59" s="318">
        <f t="shared" si="33"/>
        <v>0.12215320910973085</v>
      </c>
      <c r="AC59" s="331">
        <f t="shared" si="29"/>
        <v>15</v>
      </c>
    </row>
    <row r="60" spans="1:29" ht="15.75" thickBot="1" x14ac:dyDescent="0.3">
      <c r="A60" s="57" t="s">
        <v>36</v>
      </c>
      <c r="B60" s="265">
        <f>SUM(B36:B59)</f>
        <v>0.99999999999999967</v>
      </c>
      <c r="C60" s="265">
        <f>SUM(C36:C59)</f>
        <v>1</v>
      </c>
      <c r="D60" s="265">
        <f>SUM(D36:D59)</f>
        <v>1.0000000000000002</v>
      </c>
      <c r="E60" s="114">
        <f t="shared" si="25"/>
        <v>0</v>
      </c>
      <c r="F60" s="265">
        <f t="shared" si="26"/>
        <v>0</v>
      </c>
      <c r="G60" s="114"/>
      <c r="H60" s="265"/>
      <c r="I60" s="250"/>
      <c r="K60" s="57" t="s">
        <v>36</v>
      </c>
      <c r="L60" s="265">
        <f>SUM(L36:L59)</f>
        <v>1.0000000000000002</v>
      </c>
      <c r="M60" s="265">
        <f>SUM(M36:M59)</f>
        <v>1.0000000000000002</v>
      </c>
      <c r="N60" s="265">
        <f>SUM(N36:N59)</f>
        <v>1.0000000000000002</v>
      </c>
      <c r="O60" s="114">
        <f t="shared" si="27"/>
        <v>0</v>
      </c>
      <c r="P60" s="265">
        <f t="shared" si="28"/>
        <v>0</v>
      </c>
      <c r="Q60" s="265"/>
      <c r="R60" s="265"/>
      <c r="S60" s="250"/>
      <c r="U60" s="140" t="s">
        <v>35</v>
      </c>
      <c r="V60" s="149">
        <v>2737</v>
      </c>
      <c r="W60" s="149">
        <v>3101</v>
      </c>
      <c r="X60" s="149">
        <v>2996</v>
      </c>
      <c r="Y60" s="303">
        <f t="shared" si="30"/>
        <v>364</v>
      </c>
      <c r="Z60" s="303">
        <f t="shared" si="31"/>
        <v>-105</v>
      </c>
      <c r="AA60" s="318">
        <f t="shared" si="32"/>
        <v>0.13299232736572891</v>
      </c>
      <c r="AB60" s="318">
        <f t="shared" si="33"/>
        <v>-3.3860045146726865E-2</v>
      </c>
      <c r="AC60" s="250"/>
    </row>
    <row r="61" spans="1:29" ht="15.75" thickBot="1" x14ac:dyDescent="0.3">
      <c r="U61" s="143" t="s">
        <v>62</v>
      </c>
      <c r="V61" s="271">
        <f t="shared" ref="V61" si="34">SUM(V37:V60)</f>
        <v>177231</v>
      </c>
      <c r="W61" s="271">
        <f t="shared" ref="W61" si="35">SUM(W37:W60)</f>
        <v>169230</v>
      </c>
      <c r="X61" s="271">
        <f t="shared" ref="X61" si="36">SUM(X37:X60)</f>
        <v>158360</v>
      </c>
      <c r="Y61" s="205">
        <f t="shared" si="30"/>
        <v>-8001</v>
      </c>
      <c r="Z61" s="259">
        <f t="shared" si="31"/>
        <v>-10870</v>
      </c>
      <c r="AA61" s="259"/>
      <c r="AB61" s="259"/>
      <c r="AC61" s="250"/>
    </row>
    <row r="62" spans="1:29" ht="15.75" thickBot="1" x14ac:dyDescent="0.3">
      <c r="U62" s="144" t="s">
        <v>65</v>
      </c>
      <c r="V62" s="208">
        <v>38981821.090000004</v>
      </c>
      <c r="W62" s="208">
        <v>40448567.758571431</v>
      </c>
      <c r="X62" s="208">
        <v>35818647.410000004</v>
      </c>
      <c r="Y62" s="304">
        <f t="shared" si="30"/>
        <v>1466746.6685714275</v>
      </c>
      <c r="Z62" s="305">
        <f t="shared" si="31"/>
        <v>-4629920.3485714272</v>
      </c>
      <c r="AA62" s="320">
        <f>Y62/V62</f>
        <v>3.7626427590056626E-2</v>
      </c>
      <c r="AB62" s="320">
        <f>Z62/W62</f>
        <v>-0.11446438292219392</v>
      </c>
      <c r="AC62" s="250"/>
    </row>
    <row r="63" spans="1:29" ht="15.75" thickBot="1" x14ac:dyDescent="0.3">
      <c r="U63" s="144" t="s">
        <v>66</v>
      </c>
      <c r="V63" s="328">
        <f>V62+V32</f>
        <v>82079147.379999995</v>
      </c>
      <c r="W63" s="328">
        <f t="shared" ref="W63:X63" si="37">W62+W32</f>
        <v>84389298.430000007</v>
      </c>
      <c r="X63" s="328">
        <f t="shared" si="37"/>
        <v>85922556.060000002</v>
      </c>
      <c r="Y63" s="306">
        <f t="shared" si="30"/>
        <v>2310151.0500000119</v>
      </c>
      <c r="Z63" s="307">
        <f t="shared" si="31"/>
        <v>1533257.6299999952</v>
      </c>
      <c r="AA63" s="320">
        <f>Y63/V63</f>
        <v>2.8145407496800098E-2</v>
      </c>
      <c r="AB63" s="320">
        <f>Z63/W63</f>
        <v>1.8168863333682238E-2</v>
      </c>
      <c r="AC63" s="250"/>
    </row>
  </sheetData>
  <sheetProtection algorithmName="SHA-512" hashValue="wO0lLJ5eyI34XzA9pRfMOSIG9T2tQqMsHnwVragFJD7BxqM1gS8oHbgoqEYkUMKkZ7rPf2kF4gXm2SxLcgesvw==" saltValue="EoFYMhFJV567PRAIhR3enA==" spinCount="100000" sheet="1" objects="1" scenarios="1"/>
  <conditionalFormatting sqref="I8:I30">
    <cfRule type="cellIs" dxfId="32" priority="28" operator="equal">
      <formula>4</formula>
    </cfRule>
    <cfRule type="cellIs" dxfId="31" priority="29" operator="equal">
      <formula>3</formula>
    </cfRule>
    <cfRule type="cellIs" dxfId="30" priority="30" operator="equal">
      <formula>2</formula>
    </cfRule>
    <cfRule type="cellIs" dxfId="29" priority="31" operator="equal">
      <formula>1</formula>
    </cfRule>
  </conditionalFormatting>
  <conditionalFormatting sqref="I36:I58">
    <cfRule type="cellIs" dxfId="28" priority="5" operator="equal">
      <formula>4</formula>
    </cfRule>
    <cfRule type="cellIs" dxfId="27" priority="6" operator="equal">
      <formula>3</formula>
    </cfRule>
    <cfRule type="cellIs" dxfId="26" priority="7" operator="equal">
      <formula>2</formula>
    </cfRule>
    <cfRule type="cellIs" dxfId="25" priority="8" operator="equal">
      <formula>1</formula>
    </cfRule>
  </conditionalFormatting>
  <conditionalFormatting sqref="S8:S30">
    <cfRule type="cellIs" dxfId="24" priority="24" operator="equal">
      <formula>4</formula>
    </cfRule>
    <cfRule type="cellIs" dxfId="23" priority="25" operator="equal">
      <formula>3</formula>
    </cfRule>
    <cfRule type="cellIs" dxfId="22" priority="26" operator="equal">
      <formula>2</formula>
    </cfRule>
    <cfRule type="cellIs" dxfId="21" priority="27" operator="equal">
      <formula>1</formula>
    </cfRule>
  </conditionalFormatting>
  <conditionalFormatting sqref="S36:S58">
    <cfRule type="cellIs" dxfId="20" priority="1" operator="equal">
      <formula>4</formula>
    </cfRule>
    <cfRule type="cellIs" dxfId="19" priority="2" operator="equal">
      <formula>3</formula>
    </cfRule>
    <cfRule type="cellIs" dxfId="18" priority="3" operator="equal">
      <formula>2</formula>
    </cfRule>
    <cfRule type="cellIs" dxfId="17" priority="4" operator="equal">
      <formula>1</formula>
    </cfRule>
  </conditionalFormatting>
  <conditionalFormatting sqref="AC7:AC29">
    <cfRule type="cellIs" dxfId="16" priority="19" operator="equal">
      <formula>5</formula>
    </cfRule>
    <cfRule type="cellIs" dxfId="15" priority="20" operator="equal">
      <formula>4</formula>
    </cfRule>
    <cfRule type="cellIs" dxfId="14" priority="21" operator="equal">
      <formula>3</formula>
    </cfRule>
    <cfRule type="cellIs" dxfId="13" priority="22" operator="equal">
      <formula>2</formula>
    </cfRule>
    <cfRule type="cellIs" dxfId="12" priority="23" operator="equal">
      <formula>1</formula>
    </cfRule>
  </conditionalFormatting>
  <conditionalFormatting sqref="AC37:AC59">
    <cfRule type="cellIs" dxfId="11" priority="14" operator="equal">
      <formula>5</formula>
    </cfRule>
    <cfRule type="cellIs" dxfId="10" priority="15" operator="equal">
      <formula>4</formula>
    </cfRule>
    <cfRule type="cellIs" dxfId="9" priority="16" operator="equal">
      <formula>3</formula>
    </cfRule>
    <cfRule type="cellIs" dxfId="8" priority="17" operator="equal">
      <formula>2</formula>
    </cfRule>
    <cfRule type="cellIs" dxfId="7" priority="18" operator="equal">
      <formula>1</formula>
    </cfRule>
  </conditionalFormatting>
  <conditionalFormatting sqref="AM11:AM33">
    <cfRule type="cellIs" dxfId="6" priority="9" operator="equal">
      <formula>5</formula>
    </cfRule>
    <cfRule type="cellIs" dxfId="5" priority="10" operator="equal">
      <formula>4</formula>
    </cfRule>
    <cfRule type="cellIs" dxfId="4" priority="11" operator="equal">
      <formula>3</formula>
    </cfRule>
    <cfRule type="cellIs" dxfId="3" priority="12" operator="equal">
      <formula>2</formula>
    </cfRule>
    <cfRule type="cellIs" dxfId="2" priority="13" operator="equal">
      <formula>1</formula>
    </cfRule>
  </conditionalFormatting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AJ33"/>
  <sheetViews>
    <sheetView workbookViewId="0"/>
  </sheetViews>
  <sheetFormatPr defaultRowHeight="15" x14ac:dyDescent="0.25"/>
  <cols>
    <col min="1" max="1" width="17.42578125" bestFit="1" customWidth="1"/>
    <col min="2" max="2" width="9.5703125" bestFit="1" customWidth="1"/>
    <col min="4" max="4" width="9.140625" customWidth="1"/>
    <col min="11" max="12" width="9.140625" customWidth="1"/>
    <col min="13" max="13" width="10.5703125" bestFit="1" customWidth="1"/>
    <col min="14" max="14" width="9.140625" customWidth="1"/>
    <col min="16" max="16" width="10.5703125" bestFit="1" customWidth="1"/>
    <col min="18" max="19" width="9.140625" customWidth="1"/>
    <col min="22" max="22" width="10.5703125" bestFit="1" customWidth="1"/>
    <col min="25" max="25" width="10.5703125" bestFit="1" customWidth="1"/>
    <col min="36" max="36" width="11" customWidth="1"/>
  </cols>
  <sheetData>
    <row r="2" spans="1:36" x14ac:dyDescent="0.25">
      <c r="B2" s="1" t="s">
        <v>151</v>
      </c>
    </row>
    <row r="3" spans="1:36" x14ac:dyDescent="0.25">
      <c r="A3" s="1" t="s">
        <v>52</v>
      </c>
      <c r="B3" s="287">
        <f>'Tri-Year Comparison'!D36</f>
        <v>0.62327164036651461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36" x14ac:dyDescent="0.25">
      <c r="A4" s="1" t="s">
        <v>51</v>
      </c>
      <c r="B4" s="287">
        <f>'Tri-Year Comparison'!D38</f>
        <v>0.14511112822683411</v>
      </c>
      <c r="C4" s="1"/>
      <c r="D4" s="1"/>
      <c r="E4" s="1"/>
      <c r="F4" s="1"/>
      <c r="G4" s="1"/>
      <c r="H4" s="1"/>
      <c r="I4" s="1"/>
      <c r="K4" s="1"/>
      <c r="L4" s="1"/>
      <c r="M4" s="1"/>
      <c r="N4" s="1"/>
      <c r="O4" s="1"/>
      <c r="P4" s="1"/>
      <c r="Q4" s="1"/>
      <c r="R4" s="1"/>
    </row>
    <row r="5" spans="1:36" x14ac:dyDescent="0.25">
      <c r="A5" s="1" t="s">
        <v>50</v>
      </c>
      <c r="B5" s="287">
        <f>'Tri-Year Comparison'!D37</f>
        <v>6.6312018418321725E-2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36" x14ac:dyDescent="0.25">
      <c r="A6" s="1" t="s">
        <v>48</v>
      </c>
      <c r="B6" s="287">
        <f>'Tri-Year Comparison'!D46</f>
        <v>4.0765805402181617E-2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6" x14ac:dyDescent="0.25">
      <c r="A7" s="1" t="s">
        <v>49</v>
      </c>
      <c r="B7" s="287">
        <f>SUM('Tri-Year Comparison'!D39:D45,'Tri-Year Comparison'!D47:D59)</f>
        <v>0.12453940758614813</v>
      </c>
      <c r="C7" s="1"/>
      <c r="D7" s="32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6" x14ac:dyDescent="0.25">
      <c r="B8" s="287">
        <f>SUM(B3:B7)</f>
        <v>1.0000000000000002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36" x14ac:dyDescent="0.25">
      <c r="B9" s="287"/>
      <c r="D9" s="1"/>
      <c r="E9" s="1" t="s">
        <v>91</v>
      </c>
      <c r="F9" s="1" t="s">
        <v>94</v>
      </c>
      <c r="G9" s="1" t="s">
        <v>95</v>
      </c>
      <c r="H9" s="1" t="s">
        <v>96</v>
      </c>
      <c r="I9" s="1" t="s">
        <v>98</v>
      </c>
      <c r="J9" s="1" t="s">
        <v>105</v>
      </c>
      <c r="K9" s="1" t="s">
        <v>104</v>
      </c>
      <c r="L9" s="1" t="s">
        <v>112</v>
      </c>
      <c r="M9" s="1" t="s">
        <v>115</v>
      </c>
      <c r="N9" s="1" t="s">
        <v>116</v>
      </c>
      <c r="O9" s="1" t="s">
        <v>117</v>
      </c>
      <c r="P9" s="1" t="s">
        <v>113</v>
      </c>
      <c r="Q9" s="1" t="s">
        <v>119</v>
      </c>
      <c r="R9" s="1" t="s">
        <v>123</v>
      </c>
      <c r="S9" s="1" t="s">
        <v>124</v>
      </c>
      <c r="T9" s="1" t="s">
        <v>126</v>
      </c>
      <c r="U9" s="1" t="s">
        <v>130</v>
      </c>
      <c r="V9" s="1" t="s">
        <v>132</v>
      </c>
      <c r="W9" s="1" t="s">
        <v>134</v>
      </c>
      <c r="X9" s="1" t="s">
        <v>136</v>
      </c>
      <c r="Y9" s="1" t="s">
        <v>140</v>
      </c>
      <c r="Z9" s="1" t="s">
        <v>143</v>
      </c>
      <c r="AA9" s="1" t="s">
        <v>145</v>
      </c>
      <c r="AB9" s="1" t="s">
        <v>147</v>
      </c>
      <c r="AC9" s="1" t="s">
        <v>154</v>
      </c>
      <c r="AD9" s="1" t="s">
        <v>227</v>
      </c>
      <c r="AE9" s="1" t="s">
        <v>228</v>
      </c>
      <c r="AF9" s="1" t="s">
        <v>229</v>
      </c>
      <c r="AG9" s="1" t="s">
        <v>231</v>
      </c>
      <c r="AH9" s="1" t="s">
        <v>232</v>
      </c>
      <c r="AI9" s="1" t="s">
        <v>233</v>
      </c>
      <c r="AJ9" s="1"/>
    </row>
    <row r="10" spans="1:36" x14ac:dyDescent="0.25">
      <c r="A10" s="287">
        <f>SUM(B3:B6)</f>
        <v>0.8754605924138521</v>
      </c>
      <c r="B10" s="287"/>
      <c r="D10" s="1" t="s">
        <v>52</v>
      </c>
      <c r="E10" s="332">
        <f>OUTFLOWS!M36-OUTFLOWS!K36</f>
        <v>-2.9927740834138961E-2</v>
      </c>
      <c r="F10" s="332">
        <f>OUTFLOWS!N36-OUTFLOWS!M36</f>
        <v>7.7999224450487903E-3</v>
      </c>
      <c r="G10" s="332">
        <f>OUTFLOWS!O36-OUTFLOWS!N36</f>
        <v>9.1108297407144212E-3</v>
      </c>
      <c r="H10" s="332">
        <f>OUTFLOWS!P36-OUTFLOWS!O36</f>
        <v>-2.7447118159041439E-2</v>
      </c>
      <c r="I10" s="332">
        <f>OUTFLOWS!R36-OUTFLOWS!P36</f>
        <v>9.2366798626668523E-3</v>
      </c>
      <c r="J10" s="332">
        <f>OUTFLOWS!S36-OUTFLOWS!R36</f>
        <v>3.9458781794553532E-3</v>
      </c>
      <c r="K10" s="332">
        <f>OUTFLOWS!T36-OUTFLOWS!S36</f>
        <v>4.3212738047232468E-3</v>
      </c>
      <c r="L10" s="332">
        <f>OUTFLOWS!U36-OUTFLOWS!T36</f>
        <v>1.3578661257720337E-2</v>
      </c>
      <c r="M10" s="332">
        <f>OUTFLOWS!W36-OUTFLOWS!U36</f>
        <v>-1.9805411963692676E-2</v>
      </c>
      <c r="N10" s="332">
        <f>OUTFLOWS!X36-OUTFLOWS!W36</f>
        <v>6.6703555949099269E-2</v>
      </c>
      <c r="O10" s="332">
        <f>OUTFLOWS!Y36-OUTFLOWS!X36</f>
        <v>-2.3841924581680107E-3</v>
      </c>
      <c r="P10" s="332">
        <f>OUTFLOWS!Z36-OUTFLOWS!Y36</f>
        <v>-3.3615196154370919E-2</v>
      </c>
      <c r="Q10" s="332">
        <f>OUTFLOWS!AB36-OUTFLOWS!Z36</f>
        <v>-4.9714396235510661E-3</v>
      </c>
      <c r="R10" s="332">
        <f>OUTFLOWS!AC36-OUTFLOWS!AB36</f>
        <v>3.6454225646653793E-4</v>
      </c>
      <c r="S10" s="332">
        <f>OUTFLOWS!AD36-OUTFLOWS!AC36</f>
        <v>-7.3350588986792475E-3</v>
      </c>
      <c r="T10" s="332">
        <f>OUTFLOWS!AE36-OUTFLOWS!AD36</f>
        <v>2.0196063768964434E-2</v>
      </c>
      <c r="U10" s="332">
        <f>OUTFLOWS!AG36-OUTFLOWS!AE36</f>
        <v>-6.5399045717110527E-3</v>
      </c>
      <c r="V10" s="332">
        <f>OUTFLOWS!AH36-OUTFLOWS!AG36</f>
        <v>3.6108129624186081E-3</v>
      </c>
      <c r="W10" s="332">
        <f>OUTFLOWS!AI36-OUTFLOWS!AH36</f>
        <v>-8.0883311053802087E-3</v>
      </c>
      <c r="X10" s="332">
        <f>OUTFLOWS!AJ36-OUTFLOWS!AI36</f>
        <v>1.7655347793135157E-2</v>
      </c>
      <c r="Y10" s="332">
        <f>OUTFLOWS!AL36-OUTFLOWS!AJ36</f>
        <v>-2.5778894179640077E-2</v>
      </c>
      <c r="Z10" s="332">
        <f>OUTFLOWS!AM36-OUTFLOWS!AL36</f>
        <v>1.6372136835732132E-2</v>
      </c>
      <c r="AA10" s="332">
        <f>OUTFLOWS!AN36-OUTFLOWS!AM36</f>
        <v>4.9173245504892105E-3</v>
      </c>
      <c r="AB10" s="332">
        <f>OUTFLOWS!AO36-OUTFLOWS!AN36</f>
        <v>1.5993741118705551E-2</v>
      </c>
      <c r="AC10" s="332">
        <f>OUTFLOWS!AQ36-OUTFLOWS!AO36</f>
        <v>-4.1068298553390559E-3</v>
      </c>
      <c r="AD10" s="332">
        <f>OUTFLOWS!AR36-OUTFLOWS!AQ36</f>
        <v>-7.6600658863257287E-4</v>
      </c>
      <c r="AE10" s="332">
        <f>OUTFLOWS!AS36-OUTFLOWS!AR36</f>
        <v>-3.0272444957457623E-4</v>
      </c>
      <c r="AF10" s="332">
        <f>OUTFLOWS!AT36-OUTFLOWS!AS36</f>
        <v>1.2797038827312202E-2</v>
      </c>
      <c r="AG10" s="332">
        <f>OUTFLOWS!AV36-OUTFLOWS!AT36</f>
        <v>6.7491924581449814E-3</v>
      </c>
      <c r="AH10" s="332">
        <f>OUTFLOWS!AW36-OUTFLOWS!AV36</f>
        <v>-1.5719493813149743E-2</v>
      </c>
      <c r="AI10" s="332">
        <f>OUTFLOWS!AX36-OUTFLOWS!AW36</f>
        <v>-4.6299318929782229E-3</v>
      </c>
    </row>
    <row r="11" spans="1:36" x14ac:dyDescent="0.25">
      <c r="A11" s="287">
        <f>100%-A10</f>
        <v>0.1245394075861479</v>
      </c>
      <c r="B11" s="287"/>
      <c r="D11" s="1" t="s">
        <v>51</v>
      </c>
      <c r="E11" s="332">
        <f>OUTFLOWS!M38-OUTFLOWS!K38</f>
        <v>1.7951797618819126E-2</v>
      </c>
      <c r="F11" s="332">
        <f>OUTFLOWS!N38-OUTFLOWS!M38</f>
        <v>-4.6142570514647319E-3</v>
      </c>
      <c r="G11" s="332">
        <f>OUTFLOWS!O38-OUTFLOWS!N38</f>
        <v>-4.5740989331643778E-3</v>
      </c>
      <c r="H11" s="332">
        <f>OUTFLOWS!P38-OUTFLOWS!O38</f>
        <v>1.2324806191132243E-2</v>
      </c>
      <c r="I11" s="332">
        <f>OUTFLOWS!R38-OUTFLOWS!P38</f>
        <v>1.3650503471746012E-4</v>
      </c>
      <c r="J11" s="332">
        <f>OUTFLOWS!S38-OUTFLOWS!R38</f>
        <v>4.0607795202188268E-4</v>
      </c>
      <c r="K11" s="332">
        <f>OUTFLOWS!T38-OUTFLOWS!S38</f>
        <v>-4.7635472408277812E-4</v>
      </c>
      <c r="L11" s="332">
        <f>OUTFLOWS!U38-OUTFLOWS!T38</f>
        <v>-5.4170748134552693E-3</v>
      </c>
      <c r="M11" s="332">
        <f>OUTFLOWS!W38-OUTFLOWS!U38</f>
        <v>1.6301454905880364E-2</v>
      </c>
      <c r="N11" s="332">
        <f>OUTFLOWS!X38-OUTFLOWS!W38</f>
        <v>-2.7039253443785771E-2</v>
      </c>
      <c r="O11" s="332">
        <f>OUTFLOWS!Y38-OUTFLOWS!X38</f>
        <v>-7.093365488307829E-3</v>
      </c>
      <c r="P11" s="332">
        <f>OUTFLOWS!Z38-OUTFLOWS!Y38</f>
        <v>8.5933067434893484E-3</v>
      </c>
      <c r="Q11" s="332">
        <f>OUTFLOWS!AB38-OUTFLOWS!Z38</f>
        <v>-7.1495065285181458E-3</v>
      </c>
      <c r="R11" s="332">
        <f>OUTFLOWS!AC38-OUTFLOWS!AB38</f>
        <v>1.9343592808001686E-2</v>
      </c>
      <c r="S11" s="332">
        <f>OUTFLOWS!AD38-OUTFLOWS!AC38</f>
        <v>4.3354088968755589E-4</v>
      </c>
      <c r="T11" s="332">
        <f>OUTFLOWS!AE38-OUTFLOWS!AD38</f>
        <v>-1.0340891375010264E-2</v>
      </c>
      <c r="U11" s="332">
        <f>OUTFLOWS!AG38-OUTFLOWS!AE38</f>
        <v>9.7818370844614533E-3</v>
      </c>
      <c r="V11" s="332">
        <f>OUTFLOWS!AH38-OUTFLOWS!AG38</f>
        <v>-5.9533297239671989E-3</v>
      </c>
      <c r="W11" s="332">
        <f>OUTFLOWS!AI38-OUTFLOWS!AH38</f>
        <v>7.0840339492480309E-3</v>
      </c>
      <c r="X11" s="332">
        <f>OUTFLOWS!AJ38-OUTFLOWS!AI38</f>
        <v>-1.1942046597463313E-2</v>
      </c>
      <c r="Y11" s="332">
        <f>OUTFLOWS!AL38-OUTFLOWS!AJ38</f>
        <v>1.4431194699703331E-2</v>
      </c>
      <c r="Z11" s="332">
        <f>OUTFLOWS!AM38-OUTFLOWS!AL38</f>
        <v>-7.142994677378528E-3</v>
      </c>
      <c r="AA11" s="332">
        <f>OUTFLOWS!AN38-OUTFLOWS!AM38</f>
        <v>-4.3187380670588749E-3</v>
      </c>
      <c r="AB11" s="332">
        <f>OUTFLOWS!AO38-OUTFLOWS!AN38</f>
        <v>-1.1039190043814262E-2</v>
      </c>
      <c r="AC11" s="332">
        <f>OUTFLOWS!AQ38-OUTFLOWS!AO38</f>
        <v>3.3806422305138195E-4</v>
      </c>
      <c r="AD11" s="332">
        <f>OUTFLOWS!AR38-OUTFLOWS!AQ38</f>
        <v>-3.1189076150132389E-3</v>
      </c>
      <c r="AE11" s="332">
        <f>OUTFLOWS!AS38-OUTFLOWS!AR38</f>
        <v>-1.9447907442934065E-3</v>
      </c>
      <c r="AF11" s="332">
        <f>OUTFLOWS!AT38-OUTFLOWS!AS38</f>
        <v>-5.2421063302352522E-3</v>
      </c>
      <c r="AG11" s="332">
        <f>OUTFLOWS!AV38-OUTFLOWS!AT38</f>
        <v>-7.318688337820678E-3</v>
      </c>
      <c r="AH11" s="332">
        <f>OUTFLOWS!AW38-OUTFLOWS!AV38</f>
        <v>1.0399509530013146E-2</v>
      </c>
      <c r="AI11" s="332">
        <f>OUTFLOWS!AX38-OUTFLOWS!AW38</f>
        <v>4.4162585890073214E-3</v>
      </c>
    </row>
    <row r="12" spans="1:36" x14ac:dyDescent="0.25">
      <c r="B12" s="287"/>
      <c r="D12" s="1" t="s">
        <v>50</v>
      </c>
      <c r="E12" s="332">
        <f>OUTFLOWS!M37-OUTFLOWS!K37</f>
        <v>1.9268367521580315E-3</v>
      </c>
      <c r="F12" s="332">
        <f>OUTFLOWS!N37-OUTFLOWS!M37</f>
        <v>9.2155438570835913E-4</v>
      </c>
      <c r="G12" s="332">
        <f>OUTFLOWS!O37-OUTFLOWS!N37</f>
        <v>2.5598504180379678E-4</v>
      </c>
      <c r="H12" s="332">
        <f>OUTFLOWS!P37-OUTFLOWS!O37</f>
        <v>3.9419844507479485E-4</v>
      </c>
      <c r="I12" s="332">
        <f>OUTFLOWS!R37-OUTFLOWS!P37</f>
        <v>-3.4934256297547289E-3</v>
      </c>
      <c r="J12" s="332">
        <f>OUTFLOWS!S37-OUTFLOWS!R37</f>
        <v>-7.7983043047490097E-4</v>
      </c>
      <c r="K12" s="332">
        <f>OUTFLOWS!T37-OUTFLOWS!S37</f>
        <v>1.4846431645839514E-3</v>
      </c>
      <c r="L12" s="332">
        <f>OUTFLOWS!U37-OUTFLOWS!T37</f>
        <v>-2.5194596254592833E-3</v>
      </c>
      <c r="M12" s="332">
        <f>OUTFLOWS!W37-OUTFLOWS!U37</f>
        <v>-1.5095508957840842E-5</v>
      </c>
      <c r="N12" s="332">
        <f>OUTFLOWS!X37-OUTFLOWS!W37</f>
        <v>-3.1526835327987945E-3</v>
      </c>
      <c r="O12" s="332">
        <f>OUTFLOWS!Y37-OUTFLOWS!X37</f>
        <v>2.2526211710355709E-3</v>
      </c>
      <c r="P12" s="332">
        <f>OUTFLOWS!Z37-OUTFLOWS!Y37</f>
        <v>4.6273266226509596E-3</v>
      </c>
      <c r="Q12" s="332">
        <f>OUTFLOWS!AB37-OUTFLOWS!Z37</f>
        <v>-1.147599838615751E-2</v>
      </c>
      <c r="R12" s="332">
        <f>OUTFLOWS!AC37-OUTFLOWS!AB37</f>
        <v>1.7345170940744115E-2</v>
      </c>
      <c r="S12" s="332">
        <f>OUTFLOWS!AD37-OUTFLOWS!AC37</f>
        <v>3.8813355468010624E-4</v>
      </c>
      <c r="T12" s="332">
        <f>OUTFLOWS!AE37-OUTFLOWS!AD37</f>
        <v>-5.352715112111564E-3</v>
      </c>
      <c r="U12" s="332">
        <f>OUTFLOWS!AG37-OUTFLOWS!AE37</f>
        <v>-1.9815629225316822E-3</v>
      </c>
      <c r="V12" s="332">
        <f>OUTFLOWS!AH37-OUTFLOWS!AG37</f>
        <v>2.3361088314905187E-3</v>
      </c>
      <c r="W12" s="332">
        <f>OUTFLOWS!AI37-OUTFLOWS!AH37</f>
        <v>-1.0048932046135967E-3</v>
      </c>
      <c r="X12" s="332">
        <f>OUTFLOWS!AJ37-OUTFLOWS!AI37</f>
        <v>-3.180269621193263E-3</v>
      </c>
      <c r="Y12" s="332">
        <f>OUTFLOWS!AL37-OUTFLOWS!AJ37</f>
        <v>2.1736898040140007E-3</v>
      </c>
      <c r="Z12" s="332">
        <f>OUTFLOWS!AM37-OUTFLOWS!AL37</f>
        <v>-1.0514147203006668E-3</v>
      </c>
      <c r="AA12" s="332">
        <f>OUTFLOWS!AN37-OUTFLOWS!AM37</f>
        <v>-1.3466902289030469E-4</v>
      </c>
      <c r="AB12" s="332">
        <f>OUTFLOWS!AO37-OUTFLOWS!AN37</f>
        <v>-2.0269222333237358E-3</v>
      </c>
      <c r="AC12" s="332">
        <f>OUTFLOWS!AQ37-OUTFLOWS!AO37</f>
        <v>8.5878504180351978E-4</v>
      </c>
      <c r="AD12" s="332">
        <f>OUTFLOWS!AR37-OUTFLOWS!AQ37</f>
        <v>4.1500291082510743E-4</v>
      </c>
      <c r="AE12" s="332">
        <f>OUTFLOWS!AS37-OUTFLOWS!AR37</f>
        <v>2.069521696395224E-3</v>
      </c>
      <c r="AF12" s="332">
        <f>OUTFLOWS!AT37-OUTFLOWS!AS37</f>
        <v>-3.8350813207049805E-3</v>
      </c>
      <c r="AG12" s="332">
        <f>OUTFLOWS!AV37-OUTFLOWS!AT37</f>
        <v>1.8269717951316655E-3</v>
      </c>
      <c r="AH12" s="332">
        <f>OUTFLOWS!AW37-OUTFLOWS!AV37</f>
        <v>1.0053280979407386E-3</v>
      </c>
      <c r="AI12" s="332">
        <f>OUTFLOWS!AX37-OUTFLOWS!AW37</f>
        <v>7.0392334462018868E-4</v>
      </c>
    </row>
    <row r="13" spans="1:36" x14ac:dyDescent="0.25">
      <c r="B13" s="287"/>
      <c r="D13" s="1" t="s">
        <v>48</v>
      </c>
      <c r="E13" s="332">
        <f>OUTFLOWS!M46-OUTFLOWS!K46</f>
        <v>-4.2773252482339111E-3</v>
      </c>
      <c r="F13" s="332">
        <f>OUTFLOWS!N46-OUTFLOWS!M46</f>
        <v>1.0750188720051457E-3</v>
      </c>
      <c r="G13" s="332">
        <f>OUTFLOWS!O46-OUTFLOWS!N46</f>
        <v>2.9375528563904546E-3</v>
      </c>
      <c r="H13" s="332">
        <f>OUTFLOWS!P46-OUTFLOWS!O46</f>
        <v>9.0468844617446614E-4</v>
      </c>
      <c r="I13" s="332">
        <f>OUTFLOWS!R46-OUTFLOWS!P46</f>
        <v>-7.6074635574137142E-3</v>
      </c>
      <c r="J13" s="332">
        <f>OUTFLOWS!S46-OUTFLOWS!R46</f>
        <v>1.1181467348082494E-3</v>
      </c>
      <c r="K13" s="332">
        <f>OUTFLOWS!T46-OUTFLOWS!S46</f>
        <v>6.1437358179079124E-3</v>
      </c>
      <c r="L13" s="332">
        <f>OUTFLOWS!U46-OUTFLOWS!T46</f>
        <v>-4.6809270003405762E-3</v>
      </c>
      <c r="M13" s="332">
        <f>OUTFLOWS!W46-OUTFLOWS!U46</f>
        <v>-6.2615443507902241E-3</v>
      </c>
      <c r="N13" s="332">
        <f>OUTFLOWS!X46-OUTFLOWS!W46</f>
        <v>-9.0881200659586048E-3</v>
      </c>
      <c r="O13" s="332">
        <f>OUTFLOWS!Y46-OUTFLOWS!X46</f>
        <v>5.4073252633391189E-3</v>
      </c>
      <c r="P13" s="332">
        <f>OUTFLOWS!Z46-OUTFLOWS!Y46</f>
        <v>9.7264696703814116E-3</v>
      </c>
      <c r="Q13" s="332">
        <f>OUTFLOWS!AB46-OUTFLOWS!Z46</f>
        <v>-7.787366615064982E-3</v>
      </c>
      <c r="R13" s="332">
        <f>OUTFLOWS!AC46-OUTFLOWS!AB46</f>
        <v>1.7487168405636647E-3</v>
      </c>
      <c r="S13" s="332">
        <f>OUTFLOWS!AD46-OUTFLOWS!AC46</f>
        <v>3.6158108893764723E-3</v>
      </c>
      <c r="T13" s="332">
        <f>OUTFLOWS!AE46-OUTFLOWS!AD46</f>
        <v>-2.0429579770679662E-4</v>
      </c>
      <c r="U13" s="332">
        <f>OUTFLOWS!AG46-OUTFLOWS!AE46</f>
        <v>-5.2046079455174074E-3</v>
      </c>
      <c r="V13" s="332">
        <f>OUTFLOWS!AH46-OUTFLOWS!AG46</f>
        <v>9.2114178672539349E-4</v>
      </c>
      <c r="W13" s="332">
        <f>OUTFLOWS!AI46-OUTFLOWS!AH46</f>
        <v>2.4759077397158644E-3</v>
      </c>
      <c r="X13" s="332">
        <f>OUTFLOWS!AJ46-OUTFLOWS!AI46</f>
        <v>-1.8009411733434025E-3</v>
      </c>
      <c r="Y13" s="332">
        <f>OUTFLOWS!AL46-OUTFLOWS!AJ46</f>
        <v>-1.60471980848792E-3</v>
      </c>
      <c r="Z13" s="332">
        <f>OUTFLOWS!AM46-OUTFLOWS!AL46</f>
        <v>5.2678553532849864E-4</v>
      </c>
      <c r="AA13" s="332">
        <f>OUTFLOWS!AN46-OUTFLOWS!AM46</f>
        <v>3.8566212580089451E-3</v>
      </c>
      <c r="AB13" s="332">
        <f>OUTFLOWS!AO46-OUTFLOWS!AN46</f>
        <v>-9.1694729859965324E-4</v>
      </c>
      <c r="AC13" s="332">
        <f>OUTFLOWS!AQ46-OUTFLOWS!AO46</f>
        <v>-2.6864284855438181E-3</v>
      </c>
      <c r="AD13" s="332">
        <f>OUTFLOWS!AR46-OUTFLOWS!AQ46</f>
        <v>2.9292296563586395E-5</v>
      </c>
      <c r="AE13" s="332">
        <f>OUTFLOWS!AS46-OUTFLOWS!AR46</f>
        <v>4.1284204945106553E-3</v>
      </c>
      <c r="AF13" s="332">
        <f>OUTFLOWS!AT46-OUTFLOWS!AS46</f>
        <v>-1.0658852878049768E-3</v>
      </c>
      <c r="AG13" s="332">
        <f>OUTFLOWS!AV46-OUTFLOWS!AT46</f>
        <v>-6.5148803532254773E-3</v>
      </c>
      <c r="AH13" s="332">
        <f>OUTFLOWS!AW46-OUTFLOWS!AV46</f>
        <v>2.3569143649796523E-3</v>
      </c>
      <c r="AI13" s="332">
        <f>OUTFLOWS!AX46-OUTFLOWS!AW46</f>
        <v>1.2197248136787825E-3</v>
      </c>
    </row>
    <row r="14" spans="1:36" x14ac:dyDescent="0.25">
      <c r="A14" s="287">
        <f>SUM(B17:B20)</f>
        <v>0.77192734648396644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36" x14ac:dyDescent="0.25">
      <c r="A15" s="287">
        <f>100%-A14</f>
        <v>0.22807265351603356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36" x14ac:dyDescent="0.25">
      <c r="B16" s="1" t="s">
        <v>150</v>
      </c>
      <c r="C16" s="1"/>
      <c r="D16" s="1"/>
      <c r="E16" s="1"/>
      <c r="F16" s="1"/>
      <c r="G16" s="1"/>
      <c r="H16" s="1"/>
      <c r="I16" s="1"/>
      <c r="J16" s="1"/>
      <c r="K16" s="1"/>
      <c r="M16" s="1" t="s">
        <v>115</v>
      </c>
      <c r="N16" s="1" t="s">
        <v>116</v>
      </c>
      <c r="O16" s="1" t="s">
        <v>117</v>
      </c>
      <c r="P16" s="1" t="s">
        <v>113</v>
      </c>
      <c r="Q16" s="1" t="s">
        <v>119</v>
      </c>
      <c r="R16" s="1" t="s">
        <v>123</v>
      </c>
      <c r="S16" s="1" t="s">
        <v>124</v>
      </c>
      <c r="T16" s="1" t="s">
        <v>126</v>
      </c>
      <c r="U16" s="1" t="s">
        <v>130</v>
      </c>
      <c r="V16" s="1" t="s">
        <v>132</v>
      </c>
      <c r="W16" s="1" t="s">
        <v>134</v>
      </c>
      <c r="X16" s="1" t="s">
        <v>136</v>
      </c>
      <c r="Y16" s="1" t="s">
        <v>140</v>
      </c>
      <c r="Z16" s="1" t="s">
        <v>143</v>
      </c>
      <c r="AA16" s="1" t="s">
        <v>145</v>
      </c>
      <c r="AB16" s="359" t="s">
        <v>147</v>
      </c>
      <c r="AC16" s="1" t="s">
        <v>154</v>
      </c>
      <c r="AD16" s="1" t="s">
        <v>227</v>
      </c>
      <c r="AE16" s="1" t="s">
        <v>228</v>
      </c>
      <c r="AF16" s="1" t="s">
        <v>229</v>
      </c>
      <c r="AG16" s="1" t="s">
        <v>231</v>
      </c>
      <c r="AH16" s="1" t="s">
        <v>232</v>
      </c>
      <c r="AI16" s="1" t="s">
        <v>233</v>
      </c>
      <c r="AJ16" s="1"/>
    </row>
    <row r="17" spans="1:36" x14ac:dyDescent="0.25">
      <c r="A17" s="1" t="s">
        <v>52</v>
      </c>
      <c r="B17" s="287">
        <f>'Tri-Year Comparison'!N36</f>
        <v>0.10785596070650337</v>
      </c>
      <c r="C17" s="1"/>
      <c r="D17" s="287"/>
      <c r="E17" s="1"/>
      <c r="F17" s="1"/>
      <c r="G17" s="1"/>
      <c r="H17" s="1"/>
      <c r="I17" s="1"/>
      <c r="J17" s="1"/>
      <c r="K17" s="1"/>
      <c r="M17" s="321">
        <f>INFLOWS!W32-INFLOWS!U32</f>
        <v>-281506.43809523806</v>
      </c>
      <c r="N17" s="321">
        <f>INFLOWS!X32-INFLOWS!W32</f>
        <v>-542482.69999999995</v>
      </c>
      <c r="O17" s="321">
        <f>INFLOWS!Y32-INFLOWS!X32</f>
        <v>479757.89999999991</v>
      </c>
      <c r="P17" s="321">
        <f>INFLOWS!Z32-INFLOWS!Y32</f>
        <v>174410.14999999991</v>
      </c>
      <c r="Q17" s="321">
        <f>INFLOWS!AB32-INFLOWS!Z32</f>
        <v>165833.80000000005</v>
      </c>
      <c r="R17" s="321">
        <f>INFLOWS!AC32-INFLOWS!AB32</f>
        <v>220945.39000000036</v>
      </c>
      <c r="S17" s="321">
        <f>INFLOWS!AD32-INFLOWS!AC32</f>
        <v>257603.70000000019</v>
      </c>
      <c r="T17" s="321">
        <f>INFLOWS!AE32-INFLOWS!AD32</f>
        <v>202522.07999999914</v>
      </c>
      <c r="U17" s="321">
        <f>INFLOWS!AG32-INFLOWS!AE32</f>
        <v>-340061.19000000041</v>
      </c>
      <c r="V17" s="321">
        <f>INFLOWS!AH32-INFLOWS!AG32</f>
        <v>46554.320000000764</v>
      </c>
      <c r="W17" s="321">
        <f>INFLOWS!AI32-INFLOWS!AH32</f>
        <v>223462.19975609751</v>
      </c>
      <c r="X17" s="321">
        <f>INFLOWS!AJ32-INFLOWS!AI32</f>
        <v>45269.511463414878</v>
      </c>
      <c r="Y17" s="321">
        <f>INFLOWS!AL32-INFLOWS!AJ32</f>
        <v>-248228.99243902508</v>
      </c>
      <c r="Z17" s="321">
        <f>INFLOWS!AM32-INFLOWS!AL32</f>
        <v>-8853.273902438581</v>
      </c>
      <c r="AA17" s="321">
        <f>INFLOWS!AN32-INFLOWS!AM32</f>
        <v>261423.24536585109</v>
      </c>
      <c r="AB17" s="321">
        <f>INFLOWS!AO32-INFLOWS!AN32</f>
        <v>-181676.52097560978</v>
      </c>
      <c r="AC17" s="321">
        <f>INFLOWS!AQ32-INFLOWS!AO32</f>
        <v>-54033.649512190372</v>
      </c>
      <c r="AD17" s="321">
        <f>INFLOWS!AR32-INFLOWS!AQ32</f>
        <v>37664.075648780446</v>
      </c>
      <c r="AE17" s="321">
        <f>INFLOWS!AS32-INFLOWS!AR32</f>
        <v>37569.612823169678</v>
      </c>
      <c r="AF17" s="321">
        <f>INFLOWS!AT32-INFLOWS!AS32</f>
        <v>-101812.21489471989</v>
      </c>
      <c r="AG17" s="321">
        <f>INFLOWS!AV32-INFLOWS!AT32</f>
        <v>-437796.52772443998</v>
      </c>
      <c r="AH17" s="321">
        <f>INFLOWS!AW32-INFLOWS!AV32</f>
        <v>417248.47677206225</v>
      </c>
      <c r="AI17" s="321">
        <f>INFLOWS!AX32-INFLOWS!AW32</f>
        <v>13932.633809524123</v>
      </c>
      <c r="AJ17" s="321"/>
    </row>
    <row r="18" spans="1:36" x14ac:dyDescent="0.25">
      <c r="A18" s="1" t="s">
        <v>53</v>
      </c>
      <c r="B18" s="287">
        <f>'Tri-Year Comparison'!N45</f>
        <v>5.7660045530634821E-2</v>
      </c>
      <c r="C18" s="1"/>
      <c r="D18" s="323"/>
      <c r="E18" s="1"/>
      <c r="F18" s="1"/>
      <c r="G18" s="1"/>
      <c r="H18" s="1"/>
      <c r="I18" s="1"/>
      <c r="J18" s="1"/>
      <c r="K18" s="1"/>
      <c r="M18" s="332">
        <f>M17/INFLOWS!U32</f>
        <v>-0.14088368874826995</v>
      </c>
      <c r="N18" s="332">
        <f>N17/INFLOWS!W32</f>
        <v>-0.3160139910408778</v>
      </c>
      <c r="O18" s="332">
        <f>O17/INFLOWS!X32</f>
        <v>0.40859715130501512</v>
      </c>
      <c r="P18" s="332">
        <f>P17/INFLOWS!Y32</f>
        <v>0.10545280820084876</v>
      </c>
      <c r="Q18" s="332">
        <f>Q17/INFLOWS!Z32</f>
        <v>9.0702496148459266E-2</v>
      </c>
      <c r="R18" s="332">
        <f>R17/INFLOWS!AB32</f>
        <v>0.11079618940410808</v>
      </c>
      <c r="S18" s="332">
        <f>S17/INFLOWS!AC32</f>
        <v>0.11629407666163369</v>
      </c>
      <c r="T18" s="332">
        <f>T17/INFLOWS!AD32</f>
        <v>8.190289580461986E-2</v>
      </c>
      <c r="U18" s="332">
        <f>U17/INFLOWS!AE32</f>
        <v>-0.12711466728571849</v>
      </c>
      <c r="V18" s="332">
        <f>V17/INFLOWS!AG32</f>
        <v>1.9936154298761544E-2</v>
      </c>
      <c r="W18" s="332">
        <f>W17/INFLOWS!AH32</f>
        <v>9.3823684022987588E-2</v>
      </c>
      <c r="X18" s="332">
        <f>X17/INFLOWS!AI32</f>
        <v>1.7376683746241212E-2</v>
      </c>
      <c r="Y18" s="332">
        <f>Y17/INFLOWS!AJ32</f>
        <v>-9.3655182307463058E-2</v>
      </c>
      <c r="Z18" s="332">
        <f>Z17/INFLOWS!AL32</f>
        <v>-3.685443468177757E-3</v>
      </c>
      <c r="AA18" s="332">
        <f>AA17/INFLOWS!AM32</f>
        <v>0.10922789883943813</v>
      </c>
      <c r="AB18" s="332">
        <f>AB17/INFLOWS!AN32</f>
        <v>-6.8433286614737077E-2</v>
      </c>
      <c r="AC18" s="332">
        <f>AC17/INFLOWS!AO32</f>
        <v>-2.1848364512375151E-2</v>
      </c>
      <c r="AD18" s="332">
        <f>AD17/INFLOWS!AQ32</f>
        <v>1.5569539207084471E-2</v>
      </c>
      <c r="AE18" s="332">
        <f>AE17/INFLOWS!AR32</f>
        <v>1.5292394716380473E-2</v>
      </c>
      <c r="AF18" s="332">
        <f>AF17/INFLOWS!AS32</f>
        <v>-4.0817606281625451E-2</v>
      </c>
      <c r="AG18" s="332">
        <f>AG17/INFLOWS!AT32</f>
        <v>-0.18298637806265577</v>
      </c>
      <c r="AH18" s="332">
        <f>AH17/INFLOWS!AV32</f>
        <v>0.2134577418069267</v>
      </c>
      <c r="AI18" s="332">
        <f>AI17/INFLOWS!AW32</f>
        <v>5.8738887481941358E-3</v>
      </c>
      <c r="AJ18" s="332"/>
    </row>
    <row r="19" spans="1:36" x14ac:dyDescent="0.25">
      <c r="A19" s="1" t="s">
        <v>48</v>
      </c>
      <c r="B19" s="287">
        <f>'Tri-Year Comparison'!N46</f>
        <v>0.55411715879797074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36" x14ac:dyDescent="0.25">
      <c r="A20" s="1" t="s">
        <v>54</v>
      </c>
      <c r="B20" s="287">
        <f>'Tri-Year Comparison'!N47</f>
        <v>5.2294181448857502E-2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AC20" s="490"/>
      <c r="AD20" s="490"/>
    </row>
    <row r="21" spans="1:36" x14ac:dyDescent="0.25">
      <c r="A21" s="1" t="s">
        <v>49</v>
      </c>
      <c r="B21" s="287">
        <f>SUM('Tri-Year Comparison'!N37:N44,'Tri-Year Comparison'!N48:N59)</f>
        <v>0.22807265351603362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36" x14ac:dyDescent="0.25">
      <c r="A22" s="1"/>
      <c r="B22" s="287">
        <f>SUM(B17:B21)</f>
        <v>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36" x14ac:dyDescent="0.25">
      <c r="A23" s="1"/>
      <c r="B23" s="287"/>
      <c r="D23" s="1"/>
      <c r="E23" s="1" t="s">
        <v>91</v>
      </c>
      <c r="F23" s="1" t="s">
        <v>94</v>
      </c>
      <c r="G23" s="1" t="s">
        <v>95</v>
      </c>
      <c r="H23" s="1" t="s">
        <v>96</v>
      </c>
      <c r="I23" s="1" t="s">
        <v>98</v>
      </c>
      <c r="J23" s="1" t="s">
        <v>105</v>
      </c>
      <c r="K23" s="1" t="s">
        <v>104</v>
      </c>
      <c r="L23" s="1" t="s">
        <v>112</v>
      </c>
      <c r="M23" s="1" t="s">
        <v>115</v>
      </c>
      <c r="N23" s="1" t="s">
        <v>116</v>
      </c>
      <c r="O23" s="1" t="s">
        <v>117</v>
      </c>
      <c r="P23" s="1" t="s">
        <v>113</v>
      </c>
      <c r="Q23" s="1" t="s">
        <v>119</v>
      </c>
      <c r="R23" s="1" t="s">
        <v>123</v>
      </c>
      <c r="S23" s="1" t="s">
        <v>124</v>
      </c>
      <c r="T23" s="1" t="s">
        <v>126</v>
      </c>
      <c r="U23" s="1" t="s">
        <v>130</v>
      </c>
      <c r="V23" s="1" t="s">
        <v>132</v>
      </c>
      <c r="W23" s="1" t="s">
        <v>134</v>
      </c>
      <c r="X23" s="1" t="s">
        <v>136</v>
      </c>
      <c r="Y23" s="1" t="s">
        <v>140</v>
      </c>
      <c r="Z23" s="1" t="s">
        <v>143</v>
      </c>
      <c r="AA23" s="1" t="s">
        <v>145</v>
      </c>
      <c r="AB23" s="1" t="s">
        <v>147</v>
      </c>
      <c r="AC23" s="1" t="s">
        <v>154</v>
      </c>
      <c r="AD23" s="1" t="s">
        <v>227</v>
      </c>
      <c r="AE23" s="1" t="s">
        <v>228</v>
      </c>
      <c r="AF23" s="1" t="s">
        <v>229</v>
      </c>
      <c r="AG23" s="1" t="s">
        <v>231</v>
      </c>
      <c r="AH23" s="1" t="s">
        <v>232</v>
      </c>
      <c r="AI23" s="1" t="s">
        <v>233</v>
      </c>
      <c r="AJ23" s="1"/>
    </row>
    <row r="24" spans="1:36" x14ac:dyDescent="0.25">
      <c r="A24" s="1" t="s">
        <v>52</v>
      </c>
      <c r="B24" s="263">
        <f>'Tri-Year Comparison'!N36</f>
        <v>0.10785596070650337</v>
      </c>
      <c r="D24" s="1" t="s">
        <v>52</v>
      </c>
      <c r="E24" s="332">
        <f>INFLOWS!M36-INFLOWS!K36</f>
        <v>9.3253610231139455E-3</v>
      </c>
      <c r="F24" s="332">
        <f>INFLOWS!N36-INFLOWS!M36</f>
        <v>8.7316847606695447E-3</v>
      </c>
      <c r="G24" s="332">
        <f>INFLOWS!O36-INFLOWS!N36</f>
        <v>-1.9634281713932042E-2</v>
      </c>
      <c r="H24" s="332">
        <f>INFLOWS!P36-INFLOWS!O36</f>
        <v>1.5138087388366459E-2</v>
      </c>
      <c r="I24" s="332">
        <f>INFLOWS!R36-INFLOWS!P36</f>
        <v>1.6147351952976619E-2</v>
      </c>
      <c r="J24" s="332">
        <f>INFLOWS!S36-INFLOWS!R36</f>
        <v>-3.5261693688863185E-2</v>
      </c>
      <c r="K24" s="332">
        <f>INFLOWS!T36-INFLOWS!S36</f>
        <v>7.2666940739922747E-3</v>
      </c>
      <c r="L24" s="332">
        <f>INFLOWS!U36-INFLOWS!T36</f>
        <v>-3.2498492689630093E-2</v>
      </c>
      <c r="M24" s="332">
        <f>INFLOWS!W36-INFLOWS!U36</f>
        <v>9.5074178027037409E-3</v>
      </c>
      <c r="N24" s="332">
        <f>INFLOWS!X36-INFLOWS!W36</f>
        <v>-2.3124525997686607E-2</v>
      </c>
      <c r="O24" s="332">
        <f>INFLOWS!Y36-INFLOWS!X36</f>
        <v>2.3448844304972974E-2</v>
      </c>
      <c r="P24" s="332">
        <f>INFLOWS!Z36-INFLOWS!Y36</f>
        <v>-1.3223271910828643E-2</v>
      </c>
      <c r="Q24" s="332">
        <f>INFLOWS!AB36-INFLOWS!Z36</f>
        <v>1.3066507608661737E-2</v>
      </c>
      <c r="R24" s="332">
        <f>INFLOWS!AC36-INFLOWS!AB36</f>
        <v>2.0336478626288637E-2</v>
      </c>
      <c r="S24" s="332">
        <f>INFLOWS!AD36-INFLOWS!AC36</f>
        <v>8.2280706262642112E-3</v>
      </c>
      <c r="T24" s="332">
        <f>INFLOWS!AE36-INFLOWS!AD36</f>
        <v>5.4582182859524986E-4</v>
      </c>
      <c r="U24" s="332">
        <f>INFLOWS!AG36-INFLOWS!AE36</f>
        <v>1.1340423133781474E-2</v>
      </c>
      <c r="V24" s="332">
        <f>INFLOWS!AH36-INFLOWS!AG36</f>
        <v>8.4181077605587074E-3</v>
      </c>
      <c r="W24" s="332">
        <f>INFLOWS!AI36-INFLOWS!AH36</f>
        <v>-4.0377887382000432E-3</v>
      </c>
      <c r="X24" s="332">
        <f>INFLOWS!AJ36-INFLOWS!AI36</f>
        <v>1.8097525760785521E-2</v>
      </c>
      <c r="Y24" s="332">
        <f>INFLOWS!AL36-INFLOWS!AJ36</f>
        <v>-2.2703029253509921E-3</v>
      </c>
      <c r="Z24" s="332">
        <f>INFLOWS!AM36-INFLOWS!AL36</f>
        <v>-1.7080092052790929E-2</v>
      </c>
      <c r="AA24" s="332">
        <f>INFLOWS!AN36-INFLOWS!AM36</f>
        <v>3.6887599445868668E-3</v>
      </c>
      <c r="AB24" s="332">
        <f>INFLOWS!AO36-INFLOWS!AN36</f>
        <v>1.2793738237451641E-2</v>
      </c>
      <c r="AC24" s="332">
        <f>INFLOWS!AQ36-INFLOWS!AO36</f>
        <v>-2.0443643897952696E-2</v>
      </c>
      <c r="AD24" s="332">
        <f>INFLOWS!AR36-INFLOWS!AQ36</f>
        <v>9.2549263346521637E-3</v>
      </c>
      <c r="AE24" s="332">
        <f>INFLOWS!AS36-INFLOWS!AR36</f>
        <v>-2.7990717241243024E-3</v>
      </c>
      <c r="AF24" s="332">
        <f>INFLOWS!AT36-INFLOWS!AS36</f>
        <v>1.172950911100798E-2</v>
      </c>
      <c r="AG24" s="332">
        <f>INFLOWS!AV36-INFLOWS!AT36</f>
        <v>-5.0358430029814605E-3</v>
      </c>
      <c r="AH24" s="332">
        <f>INFLOWS!AW36-INFLOWS!AV36</f>
        <v>-8.9877680481911804E-3</v>
      </c>
      <c r="AI24" s="332">
        <f>INFLOWS!AX36-INFLOWS!AW36</f>
        <v>5.340383526110104E-4</v>
      </c>
    </row>
    <row r="25" spans="1:36" x14ac:dyDescent="0.25">
      <c r="A25" s="1" t="s">
        <v>53</v>
      </c>
      <c r="B25" s="263">
        <f>'Tri-Year Comparison'!N45</f>
        <v>5.7660045530634821E-2</v>
      </c>
      <c r="D25" s="1" t="s">
        <v>53</v>
      </c>
      <c r="E25" s="332">
        <f>INFLOWS!M45-INFLOWS!K45</f>
        <v>-2.359382573516771E-2</v>
      </c>
      <c r="F25" s="332">
        <f>INFLOWS!N45-INFLOWS!M45</f>
        <v>7.9309355660218059E-3</v>
      </c>
      <c r="G25" s="332">
        <f>INFLOWS!O45-INFLOWS!N45</f>
        <v>6.8262127434639691E-3</v>
      </c>
      <c r="H25" s="332">
        <f>INFLOWS!P45-INFLOWS!O45</f>
        <v>6.0934874923030125E-3</v>
      </c>
      <c r="I25" s="332">
        <f>INFLOWS!R45-INFLOWS!P45</f>
        <v>-1.5434065623910073E-2</v>
      </c>
      <c r="J25" s="332">
        <f>INFLOWS!S45-INFLOWS!R45</f>
        <v>5.6873492056013636E-4</v>
      </c>
      <c r="K25" s="332">
        <f>INFLOWS!T45-INFLOWS!S45</f>
        <v>-3.6704348006034032E-3</v>
      </c>
      <c r="L25" s="332">
        <f>INFLOWS!U45-INFLOWS!T45</f>
        <v>-2.6461850393504766E-4</v>
      </c>
      <c r="M25" s="332">
        <f>INFLOWS!W45-INFLOWS!U45</f>
        <v>-3.2538514827538181E-3</v>
      </c>
      <c r="N25" s="332">
        <f>INFLOWS!X45-INFLOWS!W45</f>
        <v>1.922567422389599E-2</v>
      </c>
      <c r="O25" s="332">
        <f>INFLOWS!Y45-INFLOWS!X45</f>
        <v>-9.5794144126870109E-3</v>
      </c>
      <c r="P25" s="332">
        <f>INFLOWS!Z45-INFLOWS!Y45</f>
        <v>5.4006864265340397E-2</v>
      </c>
      <c r="Q25" s="332">
        <f>INFLOWS!AB45-INFLOWS!Z45</f>
        <v>-3.8112533912045624E-2</v>
      </c>
      <c r="R25" s="332">
        <f>INFLOWS!AC45-INFLOWS!AB45</f>
        <v>-1.9402206826488799E-2</v>
      </c>
      <c r="S25" s="332">
        <f>INFLOWS!AD45-INFLOWS!AC45</f>
        <v>4.2125365571572676E-2</v>
      </c>
      <c r="T25" s="332">
        <f>INFLOWS!AE45-INFLOWS!AD45</f>
        <v>-3.2246297426544404E-2</v>
      </c>
      <c r="U25" s="332">
        <f>INFLOWS!AG45-INFLOWS!AE45</f>
        <v>1.2256080805410907E-2</v>
      </c>
      <c r="V25" s="332">
        <f>INFLOWS!AH45-INFLOWS!AG45</f>
        <v>-6.7559325086846145E-3</v>
      </c>
      <c r="W25" s="332">
        <f>INFLOWS!AI45-INFLOWS!AH45</f>
        <v>-1.1136200113459879E-2</v>
      </c>
      <c r="X25" s="332">
        <f>INFLOWS!AJ45-INFLOWS!AI45</f>
        <v>-5.7378149535956824E-3</v>
      </c>
      <c r="Y25" s="332">
        <f>INFLOWS!AL45-INFLOWS!AJ45</f>
        <v>4.2974019092215515E-3</v>
      </c>
      <c r="Z25" s="332">
        <f>INFLOWS!AM45-INFLOWS!AL45</f>
        <v>3.4846654081936712E-4</v>
      </c>
      <c r="AA25" s="332">
        <f>INFLOWS!AN45-INFLOWS!AM45</f>
        <v>1.0452875787797036E-2</v>
      </c>
      <c r="AB25" s="332">
        <f>INFLOWS!AO45-INFLOWS!AN45</f>
        <v>-3.1079966996504227E-4</v>
      </c>
      <c r="AC25" s="332">
        <f>INFLOWS!AQ45-INFLOWS!AO45</f>
        <v>-9.9544061109078028E-3</v>
      </c>
      <c r="AD25" s="332">
        <f>INFLOWS!AR45-INFLOWS!AQ45</f>
        <v>3.2810484151316044E-4</v>
      </c>
      <c r="AE25" s="332">
        <f>INFLOWS!AS45-INFLOWS!AR45</f>
        <v>-7.3739692966360917E-3</v>
      </c>
      <c r="AF25" s="332">
        <f>INFLOWS!AT45-INFLOWS!AS45</f>
        <v>3.3831326763249028E-3</v>
      </c>
      <c r="AG25" s="332">
        <f>INFLOWS!AV45-INFLOWS!AT45</f>
        <v>1.0150169516603531E-2</v>
      </c>
      <c r="AH25" s="332">
        <f>INFLOWS!AW45-INFLOWS!AV45</f>
        <v>-4.4737456722642802E-3</v>
      </c>
      <c r="AI25" s="332">
        <f>INFLOWS!AX45-INFLOWS!AW45</f>
        <v>6.3586553208312899E-3</v>
      </c>
    </row>
    <row r="26" spans="1:36" x14ac:dyDescent="0.25">
      <c r="A26" s="1" t="s">
        <v>48</v>
      </c>
      <c r="B26" s="263">
        <f>'Tri-Year Comparison'!N46</f>
        <v>0.55411715879797074</v>
      </c>
      <c r="D26" s="1" t="s">
        <v>48</v>
      </c>
      <c r="E26" s="332">
        <f>INFLOWS!M46-INFLOWS!K46</f>
        <v>-1.5947229692443887E-2</v>
      </c>
      <c r="F26" s="332">
        <f>INFLOWS!N46-INFLOWS!M46</f>
        <v>3.0638336768062824E-2</v>
      </c>
      <c r="G26" s="332">
        <f>INFLOWS!O46-INFLOWS!N46</f>
        <v>-7.6635706959069516E-3</v>
      </c>
      <c r="H26" s="332">
        <f>INFLOWS!P46-INFLOWS!O46</f>
        <v>-1.6906005325648676E-2</v>
      </c>
      <c r="I26" s="332">
        <f>INFLOWS!R46-INFLOWS!P46</f>
        <v>-3.9921283346672221E-4</v>
      </c>
      <c r="J26" s="332">
        <f>INFLOWS!S46-INFLOWS!R46</f>
        <v>-4.4564942580934686E-3</v>
      </c>
      <c r="K26" s="332">
        <f>INFLOWS!T46-INFLOWS!S46</f>
        <v>-2.1446884094338037E-2</v>
      </c>
      <c r="L26" s="332">
        <f>INFLOWS!U46-INFLOWS!T46</f>
        <v>1.3896307962281751E-2</v>
      </c>
      <c r="M26" s="332">
        <f>INFLOWS!W46-INFLOWS!U46</f>
        <v>-5.651860382929641E-3</v>
      </c>
      <c r="N26" s="332">
        <f>INFLOWS!X46-INFLOWS!W46</f>
        <v>0.14621995767735774</v>
      </c>
      <c r="O26" s="332">
        <f>INFLOWS!Y46-INFLOWS!X46</f>
        <v>-6.2687933875792412E-2</v>
      </c>
      <c r="P26" s="332">
        <f>INFLOWS!Z46-INFLOWS!Y46</f>
        <v>5.645670072006892E-3</v>
      </c>
      <c r="Q26" s="332">
        <f>INFLOWS!AB46-INFLOWS!Z46</f>
        <v>2.1423831568298968E-2</v>
      </c>
      <c r="R26" s="332">
        <f>INFLOWS!AC46-INFLOWS!AB46</f>
        <v>-1.550202253927635E-2</v>
      </c>
      <c r="S26" s="332">
        <f>INFLOWS!AD46-INFLOWS!AC46</f>
        <v>-3.9343670047544244E-2</v>
      </c>
      <c r="T26" s="332">
        <f>INFLOWS!AE46-INFLOWS!AD46</f>
        <v>2.1030642804137023E-2</v>
      </c>
      <c r="U26" s="332">
        <f>INFLOWS!AG46-INFLOWS!AE46</f>
        <v>-8.3749729191342825E-2</v>
      </c>
      <c r="V26" s="332">
        <f>INFLOWS!AH46-INFLOWS!AG46</f>
        <v>9.6342658238762979E-2</v>
      </c>
      <c r="W26" s="332">
        <f>INFLOWS!AI46-INFLOWS!AH46</f>
        <v>2.3441452254999717E-2</v>
      </c>
      <c r="X26" s="332">
        <f>INFLOWS!AJ46-INFLOWS!AI46</f>
        <v>-2.0555656225507146E-2</v>
      </c>
      <c r="Y26" s="332">
        <f>INFLOWS!AL46-INFLOWS!AJ46</f>
        <v>-6.6054322855250147E-3</v>
      </c>
      <c r="Z26" s="332">
        <f>INFLOWS!AM46-INFLOWS!AL46</f>
        <v>1.9736339287727778E-2</v>
      </c>
      <c r="AA26" s="332">
        <f>INFLOWS!AN46-INFLOWS!AM46</f>
        <v>-2.4983193428192663E-2</v>
      </c>
      <c r="AB26" s="332">
        <f>INFLOWS!AO46-INFLOWS!AN46</f>
        <v>-4.6480529799384218E-3</v>
      </c>
      <c r="AC26" s="332">
        <f>INFLOWS!AQ46-INFLOWS!AO46</f>
        <v>-9.423254245361945E-3</v>
      </c>
      <c r="AD26" s="332">
        <f>INFLOWS!AR46-INFLOWS!AQ46</f>
        <v>9.8745716331335442E-3</v>
      </c>
      <c r="AE26" s="332">
        <f>INFLOWS!AS46-INFLOWS!AR46</f>
        <v>9.3796552809358724E-3</v>
      </c>
      <c r="AF26" s="332">
        <f>INFLOWS!AT46-INFLOWS!AS46</f>
        <v>-1.664134477040391E-3</v>
      </c>
      <c r="AG26" s="332">
        <f>INFLOWS!AV46-INFLOWS!AT46</f>
        <v>-2.674075998304859E-2</v>
      </c>
      <c r="AH26" s="332">
        <f>INFLOWS!AW46-INFLOWS!AV46</f>
        <v>1.1144080765140063E-2</v>
      </c>
      <c r="AI26" s="332">
        <f>INFLOWS!AX46-INFLOWS!AW46</f>
        <v>4.4889597381797541E-3</v>
      </c>
    </row>
    <row r="27" spans="1:36" x14ac:dyDescent="0.25">
      <c r="A27" s="1" t="s">
        <v>54</v>
      </c>
      <c r="B27" s="263">
        <f>'Tri-Year Comparison'!N47</f>
        <v>5.2294181448857502E-2</v>
      </c>
      <c r="D27" s="1" t="s">
        <v>54</v>
      </c>
      <c r="E27" s="332">
        <f>INFLOWS!M47-INFLOWS!K47</f>
        <v>-2.5697971439399628E-3</v>
      </c>
      <c r="F27" s="332">
        <f>INFLOWS!N47-INFLOWS!M47</f>
        <v>3.6881220378991442E-3</v>
      </c>
      <c r="G27" s="332">
        <f>INFLOWS!O47-INFLOWS!N47</f>
        <v>1.764752369274953E-2</v>
      </c>
      <c r="H27" s="332">
        <f>INFLOWS!P47-INFLOWS!O47</f>
        <v>-1.4293911582476462E-2</v>
      </c>
      <c r="I27" s="332">
        <f>INFLOWS!R47-INFLOWS!P47</f>
        <v>3.0402446468142802E-3</v>
      </c>
      <c r="J27" s="332">
        <f>INFLOWS!S47-INFLOWS!R47</f>
        <v>4.8046746198830148E-3</v>
      </c>
      <c r="K27" s="332">
        <f>INFLOWS!T47-INFLOWS!S47</f>
        <v>-3.1647151583235611E-3</v>
      </c>
      <c r="L27" s="332">
        <f>INFLOWS!U47-INFLOWS!T47</f>
        <v>-6.7427025328534104E-3</v>
      </c>
      <c r="M27" s="332">
        <f>INFLOWS!W47-INFLOWS!U47</f>
        <v>6.3625764340239713E-3</v>
      </c>
      <c r="N27" s="332">
        <f>INFLOWS!X47-INFLOWS!W47</f>
        <v>3.9680548174523544E-3</v>
      </c>
      <c r="O27" s="332">
        <f>INFLOWS!Y47-INFLOWS!X47</f>
        <v>-9.722368412876041E-3</v>
      </c>
      <c r="P27" s="332">
        <f>INFLOWS!Z47-INFLOWS!Y47</f>
        <v>8.0393756145677661E-3</v>
      </c>
      <c r="Q27" s="332">
        <f>INFLOWS!AB47-INFLOWS!Z47</f>
        <v>1.5745776945630827E-2</v>
      </c>
      <c r="R27" s="332">
        <f>INFLOWS!AC47-INFLOWS!AB47</f>
        <v>-2.5284447436094988E-2</v>
      </c>
      <c r="S27" s="332">
        <f>INFLOWS!AD47-INFLOWS!AC47</f>
        <v>6.989719440903118E-3</v>
      </c>
      <c r="T27" s="332">
        <f>INFLOWS!AE47-INFLOWS!AD47</f>
        <v>-5.2010247580389635E-3</v>
      </c>
      <c r="U27" s="332">
        <f>INFLOWS!AG47-INFLOWS!AE47</f>
        <v>1.1804981979715704E-2</v>
      </c>
      <c r="V27" s="332">
        <f>INFLOWS!AH47-INFLOWS!AG47</f>
        <v>-1.1001471825321886E-2</v>
      </c>
      <c r="W27" s="332">
        <f>INFLOWS!AI47-INFLOWS!AH47</f>
        <v>-1.0087446383806688E-2</v>
      </c>
      <c r="X27" s="332">
        <f>INFLOWS!AJ47-INFLOWS!AI47</f>
        <v>6.2784048129391201E-3</v>
      </c>
      <c r="Y27" s="332">
        <f>INFLOWS!AL47-INFLOWS!AJ47</f>
        <v>-3.7354264452253705E-4</v>
      </c>
      <c r="Z27" s="332">
        <f>INFLOWS!AM47-INFLOWS!AL47</f>
        <v>6.1548496580192263E-3</v>
      </c>
      <c r="AA27" s="332">
        <f>INFLOWS!AN47-INFLOWS!AM47</f>
        <v>-1.803774859666582E-4</v>
      </c>
      <c r="AB27" s="332">
        <f>INFLOWS!AO47-INFLOWS!AN47</f>
        <v>-2.2896075777309455E-4</v>
      </c>
      <c r="AC27" s="332">
        <f>INFLOWS!AQ47-INFLOWS!AO47</f>
        <v>-1.244961348220032E-3</v>
      </c>
      <c r="AD27" s="332">
        <f>INFLOWS!AR47-INFLOWS!AQ47</f>
        <v>1.1522381609048796E-3</v>
      </c>
      <c r="AE27" s="332">
        <f>INFLOWS!AS47-INFLOWS!AR47</f>
        <v>5.7176718154037035E-3</v>
      </c>
      <c r="AF27" s="332">
        <f>INFLOWS!AT47-INFLOWS!AS47</f>
        <v>-1.0651606624814534E-2</v>
      </c>
      <c r="AG27" s="332">
        <f>INFLOWS!AV47-INFLOWS!AT47</f>
        <v>-9.0295232929215458E-3</v>
      </c>
      <c r="AH27" s="332">
        <f>INFLOWS!AW47-INFLOWS!AV47</f>
        <v>9.1559374848691755E-3</v>
      </c>
      <c r="AI27" s="332">
        <f>INFLOWS!AX47-INFLOWS!AW47</f>
        <v>-4.285157252056096E-3</v>
      </c>
    </row>
    <row r="28" spans="1:36" x14ac:dyDescent="0.25">
      <c r="R28" s="1"/>
    </row>
    <row r="31" spans="1:36" x14ac:dyDescent="0.25">
      <c r="A31" t="s">
        <v>79</v>
      </c>
    </row>
    <row r="32" spans="1:36" x14ac:dyDescent="0.25">
      <c r="A32" s="643" t="s">
        <v>77</v>
      </c>
      <c r="B32" s="643"/>
      <c r="C32" s="643"/>
      <c r="D32" s="643"/>
      <c r="E32" s="643"/>
      <c r="F32" s="643"/>
    </row>
    <row r="33" spans="1:6" x14ac:dyDescent="0.25">
      <c r="A33" s="643"/>
      <c r="B33" s="643"/>
      <c r="C33" s="643"/>
      <c r="D33" s="643"/>
      <c r="E33" s="643"/>
      <c r="F33" s="643"/>
    </row>
  </sheetData>
  <sheetProtection algorithmName="SHA-512" hashValue="GMCqsTuOdasCj6uvVSlcHCKTpj8s0OIIx4lSXEve5R39LzA9WkROsrSEtvkJIdpTmBVlVm+NjeMBaYO8//cMyQ==" saltValue="uaFIDxea+BnuW6uZy6ow2w==" spinCount="100000" sheet="1" objects="1" scenarios="1"/>
  <mergeCells count="1">
    <mergeCell ref="A32:F33"/>
  </mergeCells>
  <phoneticPr fontId="40" type="noConversion"/>
  <conditionalFormatting sqref="E10:AI13">
    <cfRule type="cellIs" dxfId="1" priority="6" operator="lessThan">
      <formula>-0.0099</formula>
    </cfRule>
    <cfRule type="cellIs" dxfId="0" priority="7" operator="greaterThan">
      <formula>0.0099</formula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0A5B0323-FFBD-446A-8E2A-CAAB73C59340}">
  <ds:schemaRefs>
    <ds:schemaRef ds:uri="http://www.w3.org/2001/XMLSchema"/>
    <ds:schemaRef ds:uri="http://microsoft.data.visualization.engine.tours/1.0"/>
  </ds:schemaRefs>
</ds:datastoreItem>
</file>

<file path=customXml/itemProps2.xml><?xml version="1.0" encoding="utf-8"?>
<ds:datastoreItem xmlns:ds="http://schemas.openxmlformats.org/officeDocument/2006/customXml" ds:itemID="{ACD0DF9F-82B9-4B27-BBD3-3258823DD610}">
  <ds:schemaRefs>
    <ds:schemaRef ds:uri="http://www.w3.org/2001/XMLSchema"/>
    <ds:schemaRef ds:uri="http://microsoft.data.visualization.Client.Excel/1.0"/>
  </ds:schemaRefs>
</ds:datastoreItem>
</file>

<file path=customXml/itemProps3.xml><?xml version="1.0" encoding="utf-8"?>
<ds:datastoreItem xmlns:ds="http://schemas.openxmlformats.org/officeDocument/2006/customXml" ds:itemID="{E00F01AB-ADBA-4B3A-A9CF-2DBDAA9F752C}">
  <ds:schemaRefs>
    <ds:schemaRef ds:uri="http://www.w3.org/2001/XMLSchema"/>
    <ds:schemaRef ds:uri="http://microsoft.data.visualization.Client.Excel.LState/1.0"/>
  </ds:schemaRefs>
</ds:datastoreItem>
</file>

<file path=customXml/itemProps4.xml><?xml version="1.0" encoding="utf-8"?>
<ds:datastoreItem xmlns:ds="http://schemas.openxmlformats.org/officeDocument/2006/customXml" ds:itemID="{77E6D215-CD74-40B5-8E3C-F56A4B14CC08}">
  <ds:schemaRefs>
    <ds:schemaRef ds:uri="http://www.w3.org/2001/XMLSchema"/>
    <ds:schemaRef ds:uri="http://microsoft.data.visualization.Client.Excel.PState/1.0"/>
  </ds:schemaRefs>
</ds:datastoreItem>
</file>

<file path=customXml/itemProps5.xml><?xml version="1.0" encoding="utf-8"?>
<ds:datastoreItem xmlns:ds="http://schemas.openxmlformats.org/officeDocument/2006/customXml" ds:itemID="{1F187769-0663-45EE-BB5A-3A237879EAB9}">
  <ds:schemaRefs>
    <ds:schemaRef ds:uri="http://schemas.microsoft.com/DataMashup"/>
  </ds:schemaRefs>
</ds:datastoreItem>
</file>

<file path=customXml/itemProps6.xml><?xml version="1.0" encoding="utf-8"?>
<ds:datastoreItem xmlns:ds="http://schemas.openxmlformats.org/officeDocument/2006/customXml" ds:itemID="{C4BEE3C3-E713-435A-ABB0-CCBEA289D106}">
  <ds:schemaRefs>
    <ds:schemaRef ds:uri="http://www.w3.org/2001/XMLSchema"/>
    <ds:schemaRef ds:uri="http://microsoft.data.visualization.engine.tours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COVER</vt:lpstr>
      <vt:lpstr>DASHBOARD</vt:lpstr>
      <vt:lpstr>DATA TABLES</vt:lpstr>
      <vt:lpstr>DATA</vt:lpstr>
      <vt:lpstr>INFLOWS</vt:lpstr>
      <vt:lpstr>OUTFLOWS</vt:lpstr>
      <vt:lpstr>Trans INFLOWS</vt:lpstr>
      <vt:lpstr>Trans OUTFLOWS</vt:lpstr>
      <vt:lpstr>Tri-Year Comparison</vt:lpstr>
      <vt:lpstr>Calculations</vt:lpstr>
      <vt:lpstr>COVER!Print_Area</vt:lpstr>
    </vt:vector>
  </TitlesOfParts>
  <Company>Cayman Islands Monetary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Bailey, Jerome</dc:creator>
  <cp:lastModifiedBy>David Forbes</cp:lastModifiedBy>
  <cp:lastPrinted>2025-12-11T17:37:56Z</cp:lastPrinted>
  <dcterms:created xsi:type="dcterms:W3CDTF">2017-08-02T21:30:16Z</dcterms:created>
  <dcterms:modified xsi:type="dcterms:W3CDTF">2026-03-31T17:00:37Z</dcterms:modified>
</cp:coreProperties>
</file>