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5510" windowHeight="7755" activeTab="0"/>
  </bookViews>
  <sheets>
    <sheet name="OUTFLOWS" sheetId="1" r:id="rId1"/>
    <sheet name="INFLOW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<sst xmlns="http://schemas.openxmlformats.org/spreadsheetml/2006/main" count="289" uniqueCount="59">
  <si>
    <t>JAMAICA</t>
  </si>
  <si>
    <t>HONDURAS</t>
  </si>
  <si>
    <t>PHILIPPINES</t>
  </si>
  <si>
    <t>DOMINICAN REPUBLIC</t>
  </si>
  <si>
    <t>OTHER</t>
  </si>
  <si>
    <t>Source: Money Service Providers (MSP's) licensed by Cayman Islands Monetary Authority (CIMA).</t>
  </si>
  <si>
    <t>NICARAGUA</t>
  </si>
  <si>
    <t>COLUMBIA</t>
  </si>
  <si>
    <t>GUYANA</t>
  </si>
  <si>
    <t>TRINIDAD &amp; TOBAGO</t>
  </si>
  <si>
    <t>INDIA</t>
  </si>
  <si>
    <t>UNITED KINGDOM</t>
  </si>
  <si>
    <t>UNITED STATES</t>
  </si>
  <si>
    <t>TOTAL TRANSACTIONS</t>
  </si>
  <si>
    <t>GRAND TOTAL</t>
  </si>
  <si>
    <t>VALUE IN US$  (&lt;CI$500)</t>
  </si>
  <si>
    <t>VALUE IN US$ (&gt;CI$500)</t>
  </si>
  <si>
    <t>Transactions (less than) &lt; CI$500</t>
  </si>
  <si>
    <t>Transactions (more than) &gt; CI$500</t>
  </si>
  <si>
    <t xml:space="preserve">COUNTRY </t>
  </si>
  <si>
    <t xml:space="preserve">                   (Workers' remittances transmitted by the remittance companies licensed as Money Service Providers)</t>
  </si>
  <si>
    <t xml:space="preserve">VALUE IN US$ </t>
  </si>
  <si>
    <t xml:space="preserve">ALL COUNTRIES </t>
  </si>
  <si>
    <t>CANADA</t>
  </si>
  <si>
    <t>COSTA RICA</t>
  </si>
  <si>
    <t>BARBADOS</t>
  </si>
  <si>
    <t>PANAMA</t>
  </si>
  <si>
    <t>n/a</t>
  </si>
  <si>
    <t>n/a - data not collected</t>
  </si>
  <si>
    <t xml:space="preserve"> REMITTANCE  INFLOWS  BY COUNTRY and VALUE (Actual Amounts) </t>
  </si>
  <si>
    <t xml:space="preserve"> REMITTANCE  INFLOWS  BY TRANSACTIONS FOR ALL COUNTRIES (Actual Amounts) </t>
  </si>
  <si>
    <t>Year 2012</t>
  </si>
  <si>
    <t>Year 2013</t>
  </si>
  <si>
    <t xml:space="preserve"> REMITTANCE  OUTFLOWS  BY TRANSACTIONS, COUNTRY, VALUE (Actual Amounts) </t>
  </si>
  <si>
    <t xml:space="preserve">               CAYMAN ISLANDS REMITTANCE REPORT BY NUMBER OF TRANSACTIONS, BY COUNTRY &amp; VALUE  (in US$)</t>
  </si>
  <si>
    <t xml:space="preserve">                        CAYMAN ISLANDS REMITTANCE REPORT BY NUMBER OF TRANSACTIONS, BY COUNTRY &amp; VALUE  (in US$)</t>
  </si>
  <si>
    <t xml:space="preserve">                                    (Workers' remittances transmitted by the remittance companies licensed as Money Service Providers)</t>
  </si>
  <si>
    <t>Year 2015</t>
  </si>
  <si>
    <t>Year 2014*</t>
  </si>
  <si>
    <t>Year 2016</t>
  </si>
  <si>
    <t>BELIZE</t>
  </si>
  <si>
    <t>CHINA</t>
  </si>
  <si>
    <t>CUBA</t>
  </si>
  <si>
    <t>KENYA</t>
  </si>
  <si>
    <t>MEXICO</t>
  </si>
  <si>
    <t>NEPAL</t>
  </si>
  <si>
    <t>PERU</t>
  </si>
  <si>
    <t xml:space="preserve">* aggregated information does not include one reporting entity.  </t>
  </si>
  <si>
    <t>ZIMBABWE</t>
  </si>
  <si>
    <t>Year 2017</t>
  </si>
  <si>
    <t>2018Q1</t>
  </si>
  <si>
    <t>2018Q2</t>
  </si>
  <si>
    <t>2018Q3</t>
  </si>
  <si>
    <t>2018Q4</t>
  </si>
  <si>
    <t>Year 2018</t>
  </si>
  <si>
    <t>2019Q1</t>
  </si>
  <si>
    <t>2019Q2</t>
  </si>
  <si>
    <t>2019Q3</t>
  </si>
  <si>
    <t>Updated - January 2020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</si>
</sst>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0.00_);\(0.00\)"/>
    <numFmt numFmtId="181" formatCode="0.0_);\(0.0\)"/>
    <numFmt numFmtId="182" formatCode="0_);\(0\)"/>
    <numFmt numFmtId="183" formatCode="0.00_);[Red]\(0.00\)"/>
    <numFmt numFmtId="184" formatCode="0.0_);[Red]\(0.0\)"/>
    <numFmt numFmtId="185" formatCode="0_);[Red]\(0\)"/>
    <numFmt numFmtId="186" formatCode="0.0%"/>
    <numFmt numFmtId="187" formatCode="#,##0.0"/>
    <numFmt numFmtId="188" formatCode="#,##0.000"/>
    <numFmt numFmtId="189" formatCode="#,##0.0000"/>
    <numFmt numFmtId="190" formatCode="[$-409]dddd\,\ mmmm\ dd\,\ yyyy"/>
    <numFmt numFmtId="191" formatCode="[$-409]h:mm:ss\ AM/PM"/>
    <numFmt numFmtId="192" formatCode="&quot;$&quot;#,##0.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_(* #,##0.000_);_(* \(#,##0.000\);_(* &quot;-&quot;??_);_(@_)"/>
    <numFmt numFmtId="201" formatCode="_(* #,##0.0000_);_(* \(#,##0.0000\);_(* &quot;-&quot;??_);_(@_)"/>
    <numFmt numFmtId="202" formatCode="0.000%"/>
    <numFmt numFmtId="203" formatCode="_-* #,##0_-;\-* #,##0_-;_-* &quot;-&quot;??_-;_-@_-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0."/>
    <numFmt numFmtId="207" formatCode="0.0."/>
    <numFmt numFmtId="208" formatCode="#,##0;[Red]\(#,##0\);&quot;   -   &quot;\ \ \ "/>
    <numFmt numFmtId="209" formatCode="0.0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_);[Red]\(&quot;$&quot;#,##0.0\)"/>
  </numFmts>
  <fonts count="62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sz val="8"/>
      <color indexed="63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Calibri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FF0000"/>
      </top>
      <bottom style="double">
        <color rgb="FFFF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Border="0" applyProtection="0">
      <alignment/>
    </xf>
    <xf numFmtId="0" fontId="21" fillId="2" borderId="2" applyNumberFormat="0" applyProtection="0">
      <alignment/>
    </xf>
    <xf numFmtId="0" fontId="21" fillId="2" borderId="2" applyNumberFormat="0" applyProtection="0">
      <alignment/>
    </xf>
    <xf numFmtId="37" fontId="2" fillId="0" borderId="2">
      <alignment horizontal="center" vertical="center"/>
      <protection locked="0"/>
    </xf>
    <xf numFmtId="37" fontId="2" fillId="0" borderId="2">
      <alignment horizontal="center" vertical="center"/>
      <protection locked="0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3" applyNumberFormat="0" applyAlignment="0" applyProtection="0"/>
    <xf numFmtId="0" fontId="45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2" applyNumberFormat="0" applyFont="0" applyBorder="0" applyAlignment="0" applyProtection="0"/>
    <xf numFmtId="0" fontId="0" fillId="30" borderId="2" applyNumberFormat="0" applyFon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3" applyNumberFormat="0" applyAlignment="0" applyProtection="0"/>
    <xf numFmtId="0" fontId="54" fillId="0" borderId="8" applyNumberFormat="0" applyFill="0" applyAlignment="0" applyProtection="0"/>
    <xf numFmtId="0" fontId="21" fillId="2" borderId="9" applyNumberFormat="0" applyFon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3" borderId="10" applyNumberFormat="0" applyFont="0" applyAlignment="0" applyProtection="0"/>
    <xf numFmtId="0" fontId="56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0" fillId="34" borderId="2" applyFont="0" applyProtection="0">
      <alignment horizontal="right"/>
    </xf>
    <xf numFmtId="3" fontId="0" fillId="34" borderId="2" applyFont="0" applyProtection="0">
      <alignment horizontal="right"/>
    </xf>
    <xf numFmtId="9" fontId="0" fillId="34" borderId="2" applyFont="0" applyProtection="0">
      <alignment horizontal="right"/>
    </xf>
    <xf numFmtId="9" fontId="0" fillId="34" borderId="2" applyFont="0" applyProtection="0">
      <alignment horizontal="right"/>
    </xf>
    <xf numFmtId="0" fontId="21" fillId="2" borderId="1" applyNumberFormat="0" applyFill="0" applyBorder="0" applyProtection="0">
      <alignment/>
    </xf>
    <xf numFmtId="0" fontId="21" fillId="35" borderId="1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36" borderId="13" xfId="0" applyFont="1" applyFill="1" applyBorder="1" applyAlignment="1">
      <alignment horizontal="left"/>
    </xf>
    <xf numFmtId="0" fontId="1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5" fillId="37" borderId="14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2" fontId="60" fillId="0" borderId="0" xfId="49" applyNumberFormat="1" applyFont="1" applyAlignment="1">
      <alignment/>
    </xf>
    <xf numFmtId="0" fontId="5" fillId="36" borderId="13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18" fillId="0" borderId="0" xfId="0" applyFont="1" applyAlignment="1">
      <alignment horizontal="left"/>
    </xf>
    <xf numFmtId="0" fontId="16" fillId="37" borderId="0" xfId="0" applyFont="1" applyFill="1" applyAlignment="1">
      <alignment/>
    </xf>
    <xf numFmtId="0" fontId="17" fillId="36" borderId="15" xfId="0" applyFont="1" applyFill="1" applyBorder="1" applyAlignment="1">
      <alignment/>
    </xf>
    <xf numFmtId="0" fontId="17" fillId="36" borderId="16" xfId="0" applyFont="1" applyFill="1" applyBorder="1" applyAlignment="1">
      <alignment/>
    </xf>
    <xf numFmtId="0" fontId="16" fillId="37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7" fillId="37" borderId="0" xfId="0" applyFont="1" applyFill="1" applyAlignment="1">
      <alignment horizontal="left"/>
    </xf>
    <xf numFmtId="41" fontId="12" fillId="37" borderId="0" xfId="49" applyNumberFormat="1" applyFont="1" applyFill="1" applyAlignment="1">
      <alignment horizontal="center"/>
    </xf>
    <xf numFmtId="0" fontId="16" fillId="37" borderId="15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left"/>
    </xf>
    <xf numFmtId="0" fontId="19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8" fillId="37" borderId="16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37" borderId="0" xfId="0" applyFont="1" applyFill="1" applyAlignment="1">
      <alignment/>
    </xf>
    <xf numFmtId="0" fontId="4" fillId="0" borderId="0" xfId="0" applyFont="1" applyAlignment="1">
      <alignment/>
    </xf>
    <xf numFmtId="0" fontId="5" fillId="36" borderId="15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41" fontId="13" fillId="0" borderId="1" xfId="49" applyNumberFormat="1" applyFont="1" applyBorder="1" applyAlignment="1">
      <alignment horizontal="center"/>
    </xf>
    <xf numFmtId="41" fontId="13" fillId="37" borderId="1" xfId="49" applyNumberFormat="1" applyFont="1" applyFill="1" applyBorder="1" applyAlignment="1">
      <alignment horizontal="center"/>
    </xf>
    <xf numFmtId="41" fontId="13" fillId="0" borderId="17" xfId="49" applyNumberFormat="1" applyFont="1" applyBorder="1" applyAlignment="1">
      <alignment horizontal="center"/>
    </xf>
    <xf numFmtId="41" fontId="13" fillId="37" borderId="18" xfId="49" applyNumberFormat="1" applyFont="1" applyFill="1" applyBorder="1" applyAlignment="1">
      <alignment horizontal="center"/>
    </xf>
    <xf numFmtId="37" fontId="13" fillId="37" borderId="18" xfId="49" applyNumberFormat="1" applyFont="1" applyFill="1" applyBorder="1" applyAlignment="1">
      <alignment horizontal="right"/>
    </xf>
    <xf numFmtId="3" fontId="13" fillId="0" borderId="19" xfId="49" applyNumberFormat="1" applyFont="1" applyBorder="1" applyAlignment="1" applyProtection="1">
      <alignment horizontal="right"/>
      <protection hidden="1"/>
    </xf>
    <xf numFmtId="3" fontId="13" fillId="0" borderId="1" xfId="49" applyNumberFormat="1" applyFont="1" applyBorder="1" applyAlignment="1" applyProtection="1">
      <alignment horizontal="right"/>
      <protection hidden="1"/>
    </xf>
    <xf numFmtId="0" fontId="2" fillId="0" borderId="0" xfId="0" applyFont="1" applyAlignment="1">
      <alignment horizontal="center"/>
    </xf>
    <xf numFmtId="0" fontId="5" fillId="36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5" fillId="36" borderId="20" xfId="0" applyFont="1" applyFill="1" applyBorder="1" applyAlignment="1">
      <alignment horizontal="center"/>
    </xf>
    <xf numFmtId="0" fontId="17" fillId="36" borderId="20" xfId="0" applyFont="1" applyFill="1" applyBorder="1" applyAlignment="1">
      <alignment/>
    </xf>
    <xf numFmtId="0" fontId="16" fillId="0" borderId="21" xfId="0" applyFont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3" fontId="13" fillId="2" borderId="19" xfId="49" applyNumberFormat="1" applyFont="1" applyFill="1" applyBorder="1" applyAlignment="1" applyProtection="1">
      <alignment horizontal="right"/>
      <protection hidden="1"/>
    </xf>
    <xf numFmtId="3" fontId="13" fillId="2" borderId="1" xfId="49" applyNumberFormat="1" applyFont="1" applyFill="1" applyBorder="1" applyAlignment="1" applyProtection="1">
      <alignment horizontal="right"/>
      <protection hidden="1"/>
    </xf>
    <xf numFmtId="0" fontId="12" fillId="37" borderId="0" xfId="0" applyFont="1" applyFill="1" applyAlignment="1">
      <alignment/>
    </xf>
    <xf numFmtId="0" fontId="12" fillId="37" borderId="0" xfId="0" applyFont="1" applyFill="1" applyAlignment="1">
      <alignment/>
    </xf>
    <xf numFmtId="203" fontId="13" fillId="37" borderId="22" xfId="0" applyNumberFormat="1" applyFont="1" applyFill="1" applyBorder="1" applyAlignment="1" applyProtection="1">
      <alignment horizontal="right"/>
      <protection hidden="1"/>
    </xf>
    <xf numFmtId="0" fontId="6" fillId="36" borderId="13" xfId="0" applyFont="1" applyFill="1" applyBorder="1" applyAlignment="1">
      <alignment/>
    </xf>
    <xf numFmtId="0" fontId="15" fillId="37" borderId="13" xfId="0" applyFont="1" applyFill="1" applyBorder="1" applyAlignment="1">
      <alignment horizontal="left"/>
    </xf>
    <xf numFmtId="203" fontId="13" fillId="37" borderId="23" xfId="0" applyNumberFormat="1" applyFont="1" applyFill="1" applyBorder="1" applyAlignment="1" applyProtection="1">
      <alignment horizontal="right"/>
      <protection hidden="1"/>
    </xf>
    <xf numFmtId="203" fontId="13" fillId="0" borderId="24" xfId="0" applyNumberFormat="1" applyFont="1" applyBorder="1" applyAlignment="1">
      <alignment/>
    </xf>
    <xf numFmtId="203" fontId="13" fillId="2" borderId="23" xfId="0" applyNumberFormat="1" applyFont="1" applyFill="1" applyBorder="1" applyAlignment="1" applyProtection="1">
      <alignment horizontal="right"/>
      <protection hidden="1"/>
    </xf>
    <xf numFmtId="203" fontId="13" fillId="2" borderId="22" xfId="0" applyNumberFormat="1" applyFont="1" applyFill="1" applyBorder="1" applyAlignment="1">
      <alignment/>
    </xf>
    <xf numFmtId="203" fontId="13" fillId="2" borderId="22" xfId="0" applyNumberFormat="1" applyFont="1" applyFill="1" applyBorder="1" applyAlignment="1">
      <alignment horizontal="right"/>
    </xf>
    <xf numFmtId="42" fontId="16" fillId="0" borderId="16" xfId="49" applyNumberFormat="1" applyFont="1" applyBorder="1" applyAlignment="1">
      <alignment horizontal="right"/>
    </xf>
    <xf numFmtId="42" fontId="16" fillId="2" borderId="16" xfId="49" applyNumberFormat="1" applyFont="1" applyFill="1" applyBorder="1" applyAlignment="1">
      <alignment horizontal="right"/>
    </xf>
    <xf numFmtId="41" fontId="13" fillId="0" borderId="23" xfId="49" applyNumberFormat="1" applyFont="1" applyBorder="1" applyAlignment="1">
      <alignment/>
    </xf>
    <xf numFmtId="203" fontId="13" fillId="37" borderId="23" xfId="0" applyNumberFormat="1" applyFont="1" applyFill="1" applyBorder="1" applyAlignment="1" applyProtection="1">
      <alignment/>
      <protection hidden="1"/>
    </xf>
    <xf numFmtId="203" fontId="13" fillId="2" borderId="23" xfId="0" applyNumberFormat="1" applyFont="1" applyFill="1" applyBorder="1" applyAlignment="1" applyProtection="1">
      <alignment/>
      <protection hidden="1"/>
    </xf>
    <xf numFmtId="41" fontId="13" fillId="0" borderId="1" xfId="49" applyNumberFormat="1" applyFont="1" applyBorder="1" applyAlignment="1">
      <alignment/>
    </xf>
    <xf numFmtId="41" fontId="13" fillId="0" borderId="25" xfId="49" applyNumberFormat="1" applyFont="1" applyBorder="1" applyAlignment="1">
      <alignment/>
    </xf>
    <xf numFmtId="203" fontId="13" fillId="37" borderId="22" xfId="0" applyNumberFormat="1" applyFont="1" applyFill="1" applyBorder="1" applyAlignment="1" applyProtection="1">
      <alignment/>
      <protection hidden="1"/>
    </xf>
    <xf numFmtId="179" fontId="17" fillId="36" borderId="22" xfId="49" applyNumberFormat="1" applyFont="1" applyFill="1" applyBorder="1" applyAlignment="1">
      <alignment/>
    </xf>
    <xf numFmtId="179" fontId="17" fillId="36" borderId="26" xfId="49" applyNumberFormat="1" applyFont="1" applyFill="1" applyBorder="1" applyAlignment="1">
      <alignment/>
    </xf>
    <xf numFmtId="42" fontId="16" fillId="0" borderId="22" xfId="49" applyNumberFormat="1" applyFont="1" applyBorder="1" applyAlignment="1">
      <alignment/>
    </xf>
    <xf numFmtId="42" fontId="16" fillId="0" borderId="16" xfId="49" applyNumberFormat="1" applyFont="1" applyBorder="1" applyAlignment="1">
      <alignment/>
    </xf>
    <xf numFmtId="42" fontId="16" fillId="2" borderId="22" xfId="49" applyNumberFormat="1" applyFont="1" applyFill="1" applyBorder="1" applyAlignment="1">
      <alignment/>
    </xf>
    <xf numFmtId="203" fontId="13" fillId="37" borderId="24" xfId="0" applyNumberFormat="1" applyFont="1" applyFill="1" applyBorder="1" applyAlignment="1" applyProtection="1">
      <alignment horizontal="right"/>
      <protection hidden="1"/>
    </xf>
    <xf numFmtId="37" fontId="13" fillId="0" borderId="25" xfId="49" applyNumberFormat="1" applyFont="1" applyBorder="1" applyAlignment="1">
      <alignment horizontal="right"/>
    </xf>
    <xf numFmtId="179" fontId="61" fillId="36" borderId="22" xfId="49" applyNumberFormat="1" applyFont="1" applyFill="1" applyBorder="1" applyAlignment="1">
      <alignment horizontal="right"/>
    </xf>
    <xf numFmtId="179" fontId="61" fillId="36" borderId="27" xfId="49" applyNumberFormat="1" applyFont="1" applyFill="1" applyBorder="1" applyAlignment="1">
      <alignment horizontal="right"/>
    </xf>
    <xf numFmtId="179" fontId="61" fillId="36" borderId="26" xfId="49" applyNumberFormat="1" applyFont="1" applyFill="1" applyBorder="1" applyAlignment="1">
      <alignment horizontal="right"/>
    </xf>
    <xf numFmtId="42" fontId="16" fillId="0" borderId="13" xfId="49" applyNumberFormat="1" applyFont="1" applyBorder="1" applyAlignment="1">
      <alignment horizontal="right"/>
    </xf>
    <xf numFmtId="42" fontId="60" fillId="0" borderId="16" xfId="49" applyNumberFormat="1" applyFont="1" applyBorder="1" applyAlignment="1">
      <alignment horizontal="right"/>
    </xf>
    <xf numFmtId="42" fontId="60" fillId="2" borderId="16" xfId="49" applyNumberFormat="1" applyFont="1" applyFill="1" applyBorder="1" applyAlignment="1">
      <alignment horizontal="right"/>
    </xf>
    <xf numFmtId="203" fontId="13" fillId="0" borderId="23" xfId="0" applyNumberFormat="1" applyFont="1" applyBorder="1" applyAlignment="1">
      <alignment horizontal="right"/>
    </xf>
    <xf numFmtId="37" fontId="13" fillId="0" borderId="23" xfId="49" applyNumberFormat="1" applyFont="1" applyBorder="1" applyAlignment="1">
      <alignment horizontal="right"/>
    </xf>
    <xf numFmtId="37" fontId="13" fillId="0" borderId="1" xfId="49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15" fillId="37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37" borderId="32" xfId="0" applyFont="1" applyFill="1" applyBorder="1" applyAlignment="1">
      <alignment/>
    </xf>
    <xf numFmtId="0" fontId="5" fillId="36" borderId="13" xfId="0" applyFont="1" applyFill="1" applyBorder="1" applyAlignment="1">
      <alignment horizontal="left"/>
    </xf>
    <xf numFmtId="0" fontId="7" fillId="37" borderId="19" xfId="0" applyFont="1" applyFill="1" applyBorder="1" applyAlignment="1">
      <alignment horizontal="left"/>
    </xf>
    <xf numFmtId="0" fontId="7" fillId="37" borderId="1" xfId="0" applyFont="1" applyFill="1" applyBorder="1" applyAlignment="1">
      <alignment horizontal="left"/>
    </xf>
    <xf numFmtId="0" fontId="7" fillId="37" borderId="33" xfId="0" applyFont="1" applyFill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37" borderId="22" xfId="0" applyFont="1" applyFill="1" applyBorder="1" applyAlignment="1">
      <alignment horizontal="left"/>
    </xf>
    <xf numFmtId="3" fontId="13" fillId="0" borderId="24" xfId="49" applyNumberFormat="1" applyFont="1" applyBorder="1" applyAlignment="1" applyProtection="1">
      <alignment horizontal="right"/>
      <protection hidden="1"/>
    </xf>
    <xf numFmtId="3" fontId="13" fillId="0" borderId="17" xfId="49" applyNumberFormat="1" applyFont="1" applyBorder="1" applyAlignment="1" applyProtection="1">
      <alignment horizontal="right"/>
      <protection hidden="1"/>
    </xf>
    <xf numFmtId="3" fontId="13" fillId="0" borderId="34" xfId="49" applyNumberFormat="1" applyFont="1" applyBorder="1" applyAlignment="1" applyProtection="1">
      <alignment horizontal="right"/>
      <protection hidden="1"/>
    </xf>
    <xf numFmtId="41" fontId="13" fillId="37" borderId="16" xfId="49" applyNumberFormat="1" applyFont="1" applyFill="1" applyBorder="1" applyAlignment="1">
      <alignment horizontal="right"/>
    </xf>
    <xf numFmtId="203" fontId="13" fillId="37" borderId="16" xfId="0" applyNumberFormat="1" applyFont="1" applyFill="1" applyBorder="1" applyAlignment="1" applyProtection="1">
      <alignment horizontal="right"/>
      <protection hidden="1"/>
    </xf>
    <xf numFmtId="203" fontId="13" fillId="37" borderId="35" xfId="0" applyNumberFormat="1" applyFont="1" applyFill="1" applyBorder="1" applyAlignment="1" applyProtection="1">
      <alignment horizontal="right"/>
      <protection hidden="1"/>
    </xf>
    <xf numFmtId="203" fontId="13" fillId="2" borderId="35" xfId="0" applyNumberFormat="1" applyFont="1" applyFill="1" applyBorder="1" applyAlignment="1" applyProtection="1">
      <alignment horizontal="right"/>
      <protection hidden="1"/>
    </xf>
    <xf numFmtId="41" fontId="13" fillId="37" borderId="36" xfId="49" applyNumberFormat="1" applyFont="1" applyFill="1" applyBorder="1" applyAlignment="1">
      <alignment horizontal="right"/>
    </xf>
    <xf numFmtId="41" fontId="13" fillId="37" borderId="18" xfId="49" applyNumberFormat="1" applyFont="1" applyFill="1" applyBorder="1" applyAlignment="1">
      <alignment horizontal="right"/>
    </xf>
    <xf numFmtId="3" fontId="13" fillId="37" borderId="23" xfId="0" applyNumberFormat="1" applyFont="1" applyFill="1" applyBorder="1" applyAlignment="1">
      <alignment horizontal="right"/>
    </xf>
    <xf numFmtId="3" fontId="13" fillId="37" borderId="1" xfId="0" applyNumberFormat="1" applyFont="1" applyFill="1" applyBorder="1" applyAlignment="1">
      <alignment horizontal="right"/>
    </xf>
    <xf numFmtId="41" fontId="13" fillId="37" borderId="37" xfId="49" applyNumberFormat="1" applyFont="1" applyFill="1" applyBorder="1" applyAlignment="1">
      <alignment horizontal="right"/>
    </xf>
    <xf numFmtId="3" fontId="13" fillId="37" borderId="38" xfId="0" applyNumberFormat="1" applyFont="1" applyFill="1" applyBorder="1" applyAlignment="1">
      <alignment horizontal="right"/>
    </xf>
    <xf numFmtId="42" fontId="15" fillId="37" borderId="16" xfId="49" applyNumberFormat="1" applyFont="1" applyFill="1" applyBorder="1" applyAlignment="1">
      <alignment horizontal="right"/>
    </xf>
    <xf numFmtId="42" fontId="15" fillId="37" borderId="15" xfId="49" applyNumberFormat="1" applyFont="1" applyFill="1" applyBorder="1" applyAlignment="1">
      <alignment horizontal="right"/>
    </xf>
    <xf numFmtId="205" fontId="15" fillId="0" borderId="16" xfId="56" applyNumberFormat="1" applyFont="1" applyBorder="1" applyAlignment="1" applyProtection="1">
      <alignment horizontal="right"/>
      <protection hidden="1"/>
    </xf>
    <xf numFmtId="42" fontId="15" fillId="2" borderId="16" xfId="49" applyNumberFormat="1" applyFont="1" applyFill="1" applyBorder="1" applyAlignment="1">
      <alignment horizontal="right"/>
    </xf>
    <xf numFmtId="203" fontId="13" fillId="37" borderId="23" xfId="0" applyNumberFormat="1" applyFont="1" applyFill="1" applyBorder="1" applyAlignment="1">
      <alignment/>
    </xf>
    <xf numFmtId="203" fontId="13" fillId="37" borderId="22" xfId="0" applyNumberFormat="1" applyFont="1" applyFill="1" applyBorder="1" applyAlignment="1">
      <alignment/>
    </xf>
    <xf numFmtId="42" fontId="16" fillId="37" borderId="22" xfId="49" applyNumberFormat="1" applyFont="1" applyFill="1" applyBorder="1" applyAlignment="1">
      <alignment/>
    </xf>
    <xf numFmtId="203" fontId="13" fillId="37" borderId="23" xfId="0" applyNumberFormat="1" applyFont="1" applyFill="1" applyBorder="1" applyAlignment="1">
      <alignment horizontal="right"/>
    </xf>
    <xf numFmtId="203" fontId="13" fillId="37" borderId="22" xfId="0" applyNumberFormat="1" applyFont="1" applyFill="1" applyBorder="1" applyAlignment="1">
      <alignment horizontal="right"/>
    </xf>
    <xf numFmtId="42" fontId="16" fillId="37" borderId="16" xfId="49" applyNumberFormat="1" applyFont="1" applyFill="1" applyBorder="1" applyAlignment="1">
      <alignment horizontal="right"/>
    </xf>
    <xf numFmtId="42" fontId="60" fillId="37" borderId="16" xfId="49" applyNumberFormat="1" applyFont="1" applyFill="1" applyBorder="1" applyAlignment="1">
      <alignment horizontal="right"/>
    </xf>
    <xf numFmtId="3" fontId="13" fillId="37" borderId="24" xfId="0" applyNumberFormat="1" applyFont="1" applyFill="1" applyBorder="1" applyAlignment="1">
      <alignment horizontal="right"/>
    </xf>
    <xf numFmtId="3" fontId="13" fillId="37" borderId="0" xfId="0" applyNumberFormat="1" applyFont="1" applyFill="1" applyAlignment="1">
      <alignment horizontal="right"/>
    </xf>
    <xf numFmtId="205" fontId="15" fillId="37" borderId="15" xfId="56" applyNumberFormat="1" applyFont="1" applyFill="1" applyBorder="1" applyAlignment="1" applyProtection="1">
      <alignment horizontal="right"/>
      <protection hidden="1"/>
    </xf>
    <xf numFmtId="205" fontId="15" fillId="37" borderId="16" xfId="56" applyNumberFormat="1" applyFont="1" applyFill="1" applyBorder="1" applyAlignment="1" applyProtection="1">
      <alignment horizontal="right"/>
      <protection hidden="1"/>
    </xf>
    <xf numFmtId="42" fontId="16" fillId="37" borderId="16" xfId="49" applyNumberFormat="1" applyFont="1" applyFill="1" applyBorder="1" applyAlignment="1">
      <alignment/>
    </xf>
    <xf numFmtId="6" fontId="16" fillId="0" borderId="16" xfId="49" applyNumberFormat="1" applyFont="1" applyBorder="1" applyAlignment="1">
      <alignment horizontal="right"/>
    </xf>
    <xf numFmtId="6" fontId="16" fillId="0" borderId="22" xfId="49" applyNumberFormat="1" applyFont="1" applyBorder="1" applyAlignment="1">
      <alignment/>
    </xf>
  </cellXfs>
  <cellStyles count="79">
    <cellStyle name="Normal" xfId="0"/>
    <cellStyle name="'[Prototype - dialogs.xlsm]17. MR-Equity Result'!$A$12:$M$12" xfId="15"/>
    <cellStyle name="'[Prototype - dialogs.xlsm]17. MR-Equity Result'!$A$12:$N$12" xfId="16"/>
    <cellStyle name="'[Prototype - dialogs.xlsm]17. MR-Equity Result'!$A$12:$N$18" xfId="17"/>
    <cellStyle name="'[Prototype - dialogs.xlsm]20. BS-Statement. of Fin. Pos.'!$J$14:$J$18" xfId="18"/>
    <cellStyle name="'[Prototype - dialogs.xlsm]20. BS-Statement. of Fin. Pos.'!$J$21:$J$28" xfId="19"/>
    <cellStyle name="=C:\WINNT35\SYSTEM32\COMMAND.COM" xfId="20"/>
    <cellStyle name="=C:\WINNT35\SYSTEM32\COMMAND.COM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6" xfId="55"/>
    <cellStyle name="Currency" xfId="56"/>
    <cellStyle name="Currency [0]" xfId="57"/>
    <cellStyle name="Currency 2" xfId="58"/>
    <cellStyle name="Currency 3" xfId="59"/>
    <cellStyle name="Explanatory Text" xfId="60"/>
    <cellStyle name="Followed Hyperlink" xfId="61"/>
    <cellStyle name="Good" xfId="62"/>
    <cellStyle name="greyed" xfId="63"/>
    <cellStyle name="greyed 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MarkUp_Table" xfId="72"/>
    <cellStyle name="Neutral" xfId="73"/>
    <cellStyle name="Normal 2" xfId="74"/>
    <cellStyle name="Normal 3" xfId="75"/>
    <cellStyle name="Normal 3 2" xfId="76"/>
    <cellStyle name="Normal 4" xfId="77"/>
    <cellStyle name="Normal 5" xfId="78"/>
    <cellStyle name="Note" xfId="79"/>
    <cellStyle name="Output" xfId="80"/>
    <cellStyle name="Percent" xfId="81"/>
    <cellStyle name="Percent 2" xfId="82"/>
    <cellStyle name="Percent 3" xfId="83"/>
    <cellStyle name="showExposure" xfId="84"/>
    <cellStyle name="showExposure 2" xfId="85"/>
    <cellStyle name="showPercentage" xfId="86"/>
    <cellStyle name="showPercentage 2" xfId="87"/>
    <cellStyle name="Style 1" xfId="88"/>
    <cellStyle name="Style 1 2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licy%20&amp;%20Research\Statistics\Money%20Service%20Business%20Remittances\CIMA%20TOTALS%202019\MSB%202019Q3\CIMA%20MSB%202019Q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olicy%20&amp;%20Research\Statistics\Money%20Service%20Business%20Remittances\CIMA%20TOTALS%202019\MSB%202019Q2\CIMA%20MSB%202019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6">
        <row r="31">
          <cell r="E31">
            <v>258258.06</v>
          </cell>
          <cell r="F31">
            <v>26781.239999999998</v>
          </cell>
          <cell r="G31">
            <v>70772.22</v>
          </cell>
          <cell r="H31">
            <v>14322.68</v>
          </cell>
          <cell r="I31">
            <v>19878.16</v>
          </cell>
          <cell r="J31">
            <v>6123.54</v>
          </cell>
          <cell r="K31">
            <v>3425.21</v>
          </cell>
          <cell r="L31">
            <v>30304.079999999998</v>
          </cell>
        </row>
        <row r="37">
          <cell r="E37">
            <v>0</v>
          </cell>
          <cell r="F37">
            <v>115487.82</v>
          </cell>
          <cell r="G37">
            <v>966859.66</v>
          </cell>
          <cell r="H37">
            <v>136705.95</v>
          </cell>
          <cell r="I37">
            <v>3030</v>
          </cell>
          <cell r="J37">
            <v>6264.64</v>
          </cell>
          <cell r="K37">
            <v>15046.33</v>
          </cell>
          <cell r="L37">
            <v>1649.99</v>
          </cell>
        </row>
        <row r="43">
          <cell r="E43">
            <v>1341.08</v>
          </cell>
          <cell r="F43">
            <v>0</v>
          </cell>
          <cell r="G43">
            <v>8898.77</v>
          </cell>
          <cell r="H43">
            <v>0</v>
          </cell>
          <cell r="I43">
            <v>1639.76</v>
          </cell>
          <cell r="J43">
            <v>0</v>
          </cell>
          <cell r="K43">
            <v>1404.45</v>
          </cell>
          <cell r="L43">
            <v>458998.93000000005</v>
          </cell>
        </row>
      </sheetData>
      <sheetData sheetId="9">
        <row r="14">
          <cell r="C14">
            <v>28754640.229999997</v>
          </cell>
          <cell r="E14">
            <v>13916</v>
          </cell>
          <cell r="F14">
            <v>1193</v>
          </cell>
          <cell r="G14">
            <v>5255</v>
          </cell>
          <cell r="H14">
            <v>579</v>
          </cell>
          <cell r="I14">
            <v>328</v>
          </cell>
          <cell r="J14">
            <v>272</v>
          </cell>
          <cell r="K14">
            <v>70</v>
          </cell>
          <cell r="L14">
            <v>15</v>
          </cell>
        </row>
        <row r="20">
          <cell r="E20">
            <v>299</v>
          </cell>
          <cell r="F20">
            <v>82</v>
          </cell>
          <cell r="G20">
            <v>1420</v>
          </cell>
          <cell r="H20">
            <v>166</v>
          </cell>
          <cell r="I20">
            <v>108</v>
          </cell>
          <cell r="J20">
            <v>38</v>
          </cell>
          <cell r="K20">
            <v>22</v>
          </cell>
          <cell r="L20">
            <v>27</v>
          </cell>
        </row>
        <row r="26">
          <cell r="E26">
            <v>26</v>
          </cell>
          <cell r="F26">
            <v>139</v>
          </cell>
          <cell r="G26">
            <v>63</v>
          </cell>
          <cell r="H26">
            <v>120</v>
          </cell>
          <cell r="I26">
            <v>209</v>
          </cell>
          <cell r="J26">
            <v>75</v>
          </cell>
          <cell r="K26">
            <v>24</v>
          </cell>
          <cell r="L26">
            <v>764</v>
          </cell>
        </row>
        <row r="37">
          <cell r="C37">
            <v>35872317.11</v>
          </cell>
          <cell r="E37">
            <v>117783</v>
          </cell>
          <cell r="F37">
            <v>15704</v>
          </cell>
          <cell r="G37">
            <v>21509</v>
          </cell>
          <cell r="H37">
            <v>3056</v>
          </cell>
          <cell r="I37">
            <v>4646</v>
          </cell>
          <cell r="J37">
            <v>1769</v>
          </cell>
          <cell r="K37">
            <v>932</v>
          </cell>
          <cell r="L37">
            <v>186</v>
          </cell>
        </row>
        <row r="43">
          <cell r="E43">
            <v>523</v>
          </cell>
          <cell r="F43">
            <v>613</v>
          </cell>
          <cell r="G43">
            <v>7764</v>
          </cell>
          <cell r="H43">
            <v>753</v>
          </cell>
          <cell r="I43">
            <v>709</v>
          </cell>
          <cell r="J43">
            <v>223</v>
          </cell>
          <cell r="K43">
            <v>206</v>
          </cell>
          <cell r="L43">
            <v>411</v>
          </cell>
        </row>
        <row r="49">
          <cell r="E49">
            <v>93</v>
          </cell>
          <cell r="F49">
            <v>2486</v>
          </cell>
          <cell r="G49">
            <v>353</v>
          </cell>
          <cell r="H49">
            <v>497</v>
          </cell>
          <cell r="I49">
            <v>287</v>
          </cell>
          <cell r="J49">
            <v>214</v>
          </cell>
          <cell r="K49">
            <v>153</v>
          </cell>
          <cell r="L49">
            <v>3218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6">
        <row r="31">
          <cell r="E31">
            <v>233145.06</v>
          </cell>
          <cell r="F31">
            <v>25895.83</v>
          </cell>
          <cell r="G31">
            <v>49111.03</v>
          </cell>
          <cell r="H31">
            <v>14083.76</v>
          </cell>
          <cell r="I31">
            <v>8016.01</v>
          </cell>
          <cell r="J31">
            <v>4542.150000000001</v>
          </cell>
          <cell r="K31">
            <v>11281.45</v>
          </cell>
          <cell r="L31">
            <v>27056.149999999998</v>
          </cell>
        </row>
        <row r="37">
          <cell r="E37">
            <v>0</v>
          </cell>
          <cell r="F37">
            <v>118533.94</v>
          </cell>
          <cell r="G37">
            <v>973212.81</v>
          </cell>
          <cell r="H37">
            <v>137877.18000000002</v>
          </cell>
          <cell r="I37">
            <v>3518.93</v>
          </cell>
          <cell r="J37">
            <v>7265.73</v>
          </cell>
          <cell r="K37">
            <v>11676.470000000001</v>
          </cell>
          <cell r="L37">
            <v>1783.5099999999998</v>
          </cell>
        </row>
        <row r="43">
          <cell r="E43">
            <v>692.3</v>
          </cell>
          <cell r="F43">
            <v>0</v>
          </cell>
          <cell r="G43">
            <v>203.29</v>
          </cell>
          <cell r="H43">
            <v>0</v>
          </cell>
          <cell r="I43">
            <v>145.5</v>
          </cell>
          <cell r="J43">
            <v>300</v>
          </cell>
          <cell r="K43">
            <v>34.52</v>
          </cell>
          <cell r="L43">
            <v>434665.31999999995</v>
          </cell>
        </row>
      </sheetData>
      <sheetData sheetId="9">
        <row r="14">
          <cell r="C14">
            <v>28560267.509999998</v>
          </cell>
          <cell r="E14">
            <v>13363</v>
          </cell>
          <cell r="F14">
            <v>1155</v>
          </cell>
          <cell r="G14">
            <v>5447</v>
          </cell>
          <cell r="H14">
            <v>561</v>
          </cell>
          <cell r="I14">
            <v>406</v>
          </cell>
          <cell r="J14">
            <v>323</v>
          </cell>
          <cell r="K14">
            <v>92</v>
          </cell>
          <cell r="L14">
            <v>30</v>
          </cell>
        </row>
        <row r="20">
          <cell r="E20">
            <v>337</v>
          </cell>
          <cell r="F20">
            <v>104</v>
          </cell>
          <cell r="G20">
            <v>1241</v>
          </cell>
          <cell r="H20">
            <v>184</v>
          </cell>
          <cell r="I20">
            <v>108</v>
          </cell>
          <cell r="J20">
            <v>48</v>
          </cell>
          <cell r="K20">
            <v>36</v>
          </cell>
          <cell r="L20">
            <v>30</v>
          </cell>
        </row>
        <row r="26">
          <cell r="E26">
            <v>42</v>
          </cell>
          <cell r="F26">
            <v>155</v>
          </cell>
          <cell r="G26">
            <v>78</v>
          </cell>
          <cell r="H26">
            <v>179</v>
          </cell>
          <cell r="I26">
            <v>268</v>
          </cell>
          <cell r="J26">
            <v>79</v>
          </cell>
          <cell r="K26">
            <v>29</v>
          </cell>
          <cell r="L26">
            <v>692</v>
          </cell>
        </row>
        <row r="37">
          <cell r="C37">
            <v>35990317.09</v>
          </cell>
          <cell r="E37">
            <v>123023</v>
          </cell>
          <cell r="F37">
            <v>15882</v>
          </cell>
          <cell r="G37">
            <v>20706</v>
          </cell>
          <cell r="H37">
            <v>3161</v>
          </cell>
          <cell r="I37">
            <v>4732</v>
          </cell>
          <cell r="J37">
            <v>1892</v>
          </cell>
          <cell r="K37">
            <v>1008</v>
          </cell>
          <cell r="L37">
            <v>195</v>
          </cell>
        </row>
        <row r="43">
          <cell r="E43">
            <v>558</v>
          </cell>
          <cell r="F43">
            <v>713</v>
          </cell>
          <cell r="G43">
            <v>7039</v>
          </cell>
          <cell r="H43">
            <v>756</v>
          </cell>
          <cell r="I43">
            <v>619</v>
          </cell>
          <cell r="J43">
            <v>210</v>
          </cell>
          <cell r="K43">
            <v>282</v>
          </cell>
          <cell r="L43">
            <v>398</v>
          </cell>
        </row>
        <row r="49">
          <cell r="E49">
            <v>113</v>
          </cell>
          <cell r="F49">
            <v>2701</v>
          </cell>
          <cell r="G49">
            <v>415</v>
          </cell>
          <cell r="H49">
            <v>542</v>
          </cell>
          <cell r="I49">
            <v>307</v>
          </cell>
          <cell r="J49">
            <v>236</v>
          </cell>
          <cell r="K49">
            <v>167</v>
          </cell>
          <cell r="L49">
            <v>3409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2"/>
  <sheetViews>
    <sheetView showGridLines="0" tabSelected="1" workbookViewId="0" topLeftCell="A1">
      <pane xSplit="2" topLeftCell="H1" activePane="topRight" state="frozen"/>
      <selection pane="topLeft" activeCell="A1" sqref="A1"/>
      <selection pane="topRight" activeCell="P2" sqref="P2"/>
    </sheetView>
  </sheetViews>
  <sheetFormatPr defaultColWidth="9.140625" defaultRowHeight="15.75" customHeight="1"/>
  <cols>
    <col min="1" max="1" width="4.7109375" style="1" customWidth="1"/>
    <col min="2" max="2" width="30.7109375" style="1" customWidth="1"/>
    <col min="3" max="3" width="15.8515625" style="1" customWidth="1"/>
    <col min="4" max="4" width="16.57421875" style="1" customWidth="1"/>
    <col min="5" max="8" width="15.7109375" style="1" customWidth="1"/>
    <col min="9" max="11" width="14.7109375" style="1" customWidth="1"/>
    <col min="12" max="12" width="16.8515625" style="1" customWidth="1"/>
    <col min="13" max="13" width="15.7109375" style="1" customWidth="1"/>
    <col min="14" max="16" width="14.7109375" style="1" customWidth="1"/>
    <col min="17" max="16384" width="9.140625" style="1" customWidth="1"/>
  </cols>
  <sheetData>
    <row r="1" ht="16.5" customHeight="1"/>
    <row r="2" ht="17.25" customHeight="1">
      <c r="B2" s="2" t="s">
        <v>34</v>
      </c>
    </row>
    <row r="3" spans="2:4" ht="30" customHeight="1" thickBot="1">
      <c r="B3" s="35" t="s">
        <v>20</v>
      </c>
      <c r="C3" s="35"/>
      <c r="D3" s="35"/>
    </row>
    <row r="4" spans="2:16" ht="15.75" customHeight="1" thickBot="1">
      <c r="B4" s="15" t="s">
        <v>33</v>
      </c>
      <c r="C4" s="16"/>
      <c r="D4" s="16"/>
      <c r="E4" s="16"/>
      <c r="F4" s="16"/>
      <c r="G4" s="16"/>
      <c r="H4" s="36"/>
      <c r="I4" s="36"/>
      <c r="J4" s="36"/>
      <c r="K4" s="36"/>
      <c r="L4" s="36"/>
      <c r="M4" s="36"/>
      <c r="N4" s="49"/>
      <c r="O4" s="49"/>
      <c r="P4" s="49"/>
    </row>
    <row r="5" spans="2:16" ht="15.75" customHeight="1" thickBot="1">
      <c r="B5" s="17" t="s">
        <v>18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48"/>
      <c r="O5" s="48"/>
      <c r="P5" s="48"/>
    </row>
    <row r="6" spans="2:16" ht="15.75" customHeight="1" thickBot="1">
      <c r="B6" s="95" t="s">
        <v>19</v>
      </c>
      <c r="C6" s="33" t="s">
        <v>31</v>
      </c>
      <c r="D6" s="33" t="s">
        <v>32</v>
      </c>
      <c r="E6" s="38" t="s">
        <v>38</v>
      </c>
      <c r="F6" s="31" t="s">
        <v>37</v>
      </c>
      <c r="G6" s="31" t="s">
        <v>39</v>
      </c>
      <c r="H6" s="53" t="s">
        <v>49</v>
      </c>
      <c r="I6" s="24" t="s">
        <v>50</v>
      </c>
      <c r="J6" s="24" t="s">
        <v>51</v>
      </c>
      <c r="K6" s="24" t="s">
        <v>52</v>
      </c>
      <c r="L6" s="24" t="s">
        <v>53</v>
      </c>
      <c r="M6" s="53" t="s">
        <v>54</v>
      </c>
      <c r="N6" s="24" t="s">
        <v>55</v>
      </c>
      <c r="O6" s="24" t="s">
        <v>56</v>
      </c>
      <c r="P6" s="24" t="s">
        <v>57</v>
      </c>
    </row>
    <row r="7" spans="2:16" s="12" customFormat="1" ht="13.5" customHeight="1">
      <c r="B7" s="91" t="s">
        <v>0</v>
      </c>
      <c r="C7" s="69">
        <v>39235</v>
      </c>
      <c r="D7" s="70">
        <v>35978</v>
      </c>
      <c r="E7" s="63">
        <v>33756</v>
      </c>
      <c r="F7" s="122">
        <v>33069</v>
      </c>
      <c r="G7" s="122">
        <v>40565</v>
      </c>
      <c r="H7" s="71">
        <v>44857</v>
      </c>
      <c r="I7" s="70">
        <v>11296</v>
      </c>
      <c r="J7" s="70">
        <v>12035</v>
      </c>
      <c r="K7" s="70">
        <v>12647</v>
      </c>
      <c r="L7" s="70">
        <v>10825</v>
      </c>
      <c r="M7" s="71">
        <f>SUM(I7:L7)</f>
        <v>46803</v>
      </c>
      <c r="N7" s="70">
        <v>12644</v>
      </c>
      <c r="O7" s="70">
        <f>'[2]Fee Schedule '!$E$14</f>
        <v>13363</v>
      </c>
      <c r="P7" s="70">
        <f>'[1]Fee Schedule '!$E$14</f>
        <v>13916</v>
      </c>
    </row>
    <row r="8" spans="2:16" s="12" customFormat="1" ht="13.5" customHeight="1">
      <c r="B8" s="92" t="s">
        <v>1</v>
      </c>
      <c r="C8" s="72">
        <v>3444</v>
      </c>
      <c r="D8" s="70">
        <v>3293</v>
      </c>
      <c r="E8" s="63">
        <v>3712</v>
      </c>
      <c r="F8" s="122">
        <v>5374</v>
      </c>
      <c r="G8" s="122">
        <v>4321</v>
      </c>
      <c r="H8" s="71">
        <v>4708</v>
      </c>
      <c r="I8" s="70">
        <v>1245</v>
      </c>
      <c r="J8" s="70">
        <v>1346</v>
      </c>
      <c r="K8" s="70">
        <v>1421</v>
      </c>
      <c r="L8" s="70">
        <v>1414</v>
      </c>
      <c r="M8" s="71">
        <f aca="true" t="shared" si="0" ref="M8:M30">SUM(I8:L8)</f>
        <v>5426</v>
      </c>
      <c r="N8" s="70">
        <v>1160</v>
      </c>
      <c r="O8" s="70">
        <f>'[2]Fee Schedule '!$F$14</f>
        <v>1155</v>
      </c>
      <c r="P8" s="70">
        <f>'[1]Fee Schedule '!$F$14</f>
        <v>1193</v>
      </c>
    </row>
    <row r="9" spans="2:16" s="12" customFormat="1" ht="13.5" customHeight="1">
      <c r="B9" s="92" t="s">
        <v>2</v>
      </c>
      <c r="C9" s="72">
        <v>7916</v>
      </c>
      <c r="D9" s="70">
        <v>8121</v>
      </c>
      <c r="E9" s="63">
        <v>9527</v>
      </c>
      <c r="F9" s="122">
        <v>11827</v>
      </c>
      <c r="G9" s="122">
        <v>13200</v>
      </c>
      <c r="H9" s="71">
        <v>15285</v>
      </c>
      <c r="I9" s="70">
        <v>4552</v>
      </c>
      <c r="J9" s="70">
        <v>4687</v>
      </c>
      <c r="K9" s="70">
        <v>4330</v>
      </c>
      <c r="L9" s="70">
        <v>4933</v>
      </c>
      <c r="M9" s="71">
        <f t="shared" si="0"/>
        <v>18502</v>
      </c>
      <c r="N9" s="70">
        <v>5196</v>
      </c>
      <c r="O9" s="70">
        <f>'[2]Fee Schedule '!$G$14</f>
        <v>5447</v>
      </c>
      <c r="P9" s="70">
        <f>'[1]Fee Schedule '!$G$14</f>
        <v>5255</v>
      </c>
    </row>
    <row r="10" spans="2:16" s="12" customFormat="1" ht="13.5" customHeight="1">
      <c r="B10" s="92" t="s">
        <v>3</v>
      </c>
      <c r="C10" s="72">
        <v>8993</v>
      </c>
      <c r="D10" s="70">
        <v>1011</v>
      </c>
      <c r="E10" s="63">
        <v>1218</v>
      </c>
      <c r="F10" s="122">
        <v>1098</v>
      </c>
      <c r="G10" s="122">
        <v>1610</v>
      </c>
      <c r="H10" s="71">
        <v>2034</v>
      </c>
      <c r="I10" s="70">
        <v>567</v>
      </c>
      <c r="J10" s="70">
        <v>627</v>
      </c>
      <c r="K10" s="70">
        <v>536</v>
      </c>
      <c r="L10" s="70">
        <v>609</v>
      </c>
      <c r="M10" s="71">
        <f t="shared" si="0"/>
        <v>2339</v>
      </c>
      <c r="N10" s="70">
        <v>593</v>
      </c>
      <c r="O10" s="70">
        <f>'[2]Fee Schedule '!$H$14</f>
        <v>561</v>
      </c>
      <c r="P10" s="70">
        <f>'[1]Fee Schedule '!$H$14</f>
        <v>579</v>
      </c>
    </row>
    <row r="11" spans="2:16" s="12" customFormat="1" ht="13.5" customHeight="1">
      <c r="B11" s="93" t="s">
        <v>6</v>
      </c>
      <c r="C11" s="72">
        <v>954</v>
      </c>
      <c r="D11" s="70">
        <v>983</v>
      </c>
      <c r="E11" s="63">
        <v>952</v>
      </c>
      <c r="F11" s="122">
        <v>2661</v>
      </c>
      <c r="G11" s="122">
        <v>1279</v>
      </c>
      <c r="H11" s="71">
        <v>1283</v>
      </c>
      <c r="I11" s="70">
        <v>357</v>
      </c>
      <c r="J11" s="70">
        <v>386</v>
      </c>
      <c r="K11" s="70">
        <v>351</v>
      </c>
      <c r="L11" s="70">
        <v>381</v>
      </c>
      <c r="M11" s="71">
        <f t="shared" si="0"/>
        <v>1475</v>
      </c>
      <c r="N11" s="70">
        <v>394</v>
      </c>
      <c r="O11" s="70">
        <f>'[2]Fee Schedule '!$I$14</f>
        <v>406</v>
      </c>
      <c r="P11" s="70">
        <f>'[1]Fee Schedule '!$I$14</f>
        <v>328</v>
      </c>
    </row>
    <row r="12" spans="2:16" s="12" customFormat="1" ht="13.5" customHeight="1">
      <c r="B12" s="93" t="s">
        <v>7</v>
      </c>
      <c r="C12" s="72">
        <v>1268</v>
      </c>
      <c r="D12" s="70">
        <v>1178</v>
      </c>
      <c r="E12" s="63">
        <v>913</v>
      </c>
      <c r="F12" s="122">
        <v>1546</v>
      </c>
      <c r="G12" s="122">
        <v>990</v>
      </c>
      <c r="H12" s="71">
        <v>1142</v>
      </c>
      <c r="I12" s="70">
        <v>341</v>
      </c>
      <c r="J12" s="70">
        <v>300</v>
      </c>
      <c r="K12" s="70">
        <v>280</v>
      </c>
      <c r="L12" s="70">
        <v>428</v>
      </c>
      <c r="M12" s="71">
        <f t="shared" si="0"/>
        <v>1349</v>
      </c>
      <c r="N12" s="70">
        <v>400</v>
      </c>
      <c r="O12" s="70">
        <f>'[2]Fee Schedule '!$J$14</f>
        <v>323</v>
      </c>
      <c r="P12" s="70">
        <f>'[1]Fee Schedule '!$J$14</f>
        <v>272</v>
      </c>
    </row>
    <row r="13" spans="2:16" s="12" customFormat="1" ht="13.5" customHeight="1">
      <c r="B13" s="93" t="s">
        <v>8</v>
      </c>
      <c r="C13" s="72">
        <v>503</v>
      </c>
      <c r="D13" s="70">
        <v>517</v>
      </c>
      <c r="E13" s="63">
        <v>555</v>
      </c>
      <c r="F13" s="122">
        <v>1068</v>
      </c>
      <c r="G13" s="122">
        <v>435</v>
      </c>
      <c r="H13" s="71">
        <v>364</v>
      </c>
      <c r="I13" s="70">
        <v>98</v>
      </c>
      <c r="J13" s="70">
        <v>110</v>
      </c>
      <c r="K13" s="70">
        <v>101</v>
      </c>
      <c r="L13" s="70">
        <v>131</v>
      </c>
      <c r="M13" s="71">
        <f t="shared" si="0"/>
        <v>440</v>
      </c>
      <c r="N13" s="70">
        <v>99</v>
      </c>
      <c r="O13" s="70">
        <f>'[2]Fee Schedule '!$K$14</f>
        <v>92</v>
      </c>
      <c r="P13" s="70">
        <f>'[1]Fee Schedule '!$K$14</f>
        <v>70</v>
      </c>
    </row>
    <row r="14" spans="2:16" s="12" customFormat="1" ht="13.5" customHeight="1">
      <c r="B14" s="93" t="s">
        <v>9</v>
      </c>
      <c r="C14" s="72">
        <v>172</v>
      </c>
      <c r="D14" s="70">
        <v>133</v>
      </c>
      <c r="E14" s="63">
        <v>155</v>
      </c>
      <c r="F14" s="122">
        <v>189</v>
      </c>
      <c r="G14" s="122">
        <v>128</v>
      </c>
      <c r="H14" s="71">
        <v>165</v>
      </c>
      <c r="I14" s="70">
        <v>29</v>
      </c>
      <c r="J14" s="70">
        <v>29</v>
      </c>
      <c r="K14" s="70">
        <v>32</v>
      </c>
      <c r="L14" s="70">
        <v>25</v>
      </c>
      <c r="M14" s="71">
        <f t="shared" si="0"/>
        <v>115</v>
      </c>
      <c r="N14" s="70">
        <v>22</v>
      </c>
      <c r="O14" s="70">
        <f>'[2]Fee Schedule '!$L$14</f>
        <v>30</v>
      </c>
      <c r="P14" s="70">
        <f>'[1]Fee Schedule '!$L$14</f>
        <v>15</v>
      </c>
    </row>
    <row r="15" spans="2:16" s="12" customFormat="1" ht="13.5" customHeight="1">
      <c r="B15" s="93" t="s">
        <v>10</v>
      </c>
      <c r="C15" s="72">
        <v>393</v>
      </c>
      <c r="D15" s="70">
        <v>362</v>
      </c>
      <c r="E15" s="63">
        <v>422</v>
      </c>
      <c r="F15" s="122">
        <v>541</v>
      </c>
      <c r="G15" s="122">
        <v>448</v>
      </c>
      <c r="H15" s="71">
        <v>620</v>
      </c>
      <c r="I15" s="70">
        <v>230</v>
      </c>
      <c r="J15" s="70">
        <v>252</v>
      </c>
      <c r="K15" s="70">
        <v>222</v>
      </c>
      <c r="L15" s="70">
        <v>305</v>
      </c>
      <c r="M15" s="71">
        <f t="shared" si="0"/>
        <v>1009</v>
      </c>
      <c r="N15" s="70">
        <v>328</v>
      </c>
      <c r="O15" s="70">
        <f>'[2]Fee Schedule '!$E$20</f>
        <v>337</v>
      </c>
      <c r="P15" s="70">
        <f>'[1]Fee Schedule '!$E$20</f>
        <v>299</v>
      </c>
    </row>
    <row r="16" spans="2:16" s="12" customFormat="1" ht="13.5" customHeight="1">
      <c r="B16" s="93" t="s">
        <v>11</v>
      </c>
      <c r="C16" s="72">
        <v>261</v>
      </c>
      <c r="D16" s="70">
        <v>256</v>
      </c>
      <c r="E16" s="63">
        <v>358</v>
      </c>
      <c r="F16" s="122">
        <v>533</v>
      </c>
      <c r="G16" s="122">
        <v>348</v>
      </c>
      <c r="H16" s="71">
        <v>430</v>
      </c>
      <c r="I16" s="70">
        <v>74</v>
      </c>
      <c r="J16" s="70">
        <v>97</v>
      </c>
      <c r="K16" s="70">
        <v>110</v>
      </c>
      <c r="L16" s="70">
        <v>112</v>
      </c>
      <c r="M16" s="71">
        <f t="shared" si="0"/>
        <v>393</v>
      </c>
      <c r="N16" s="70">
        <v>116</v>
      </c>
      <c r="O16" s="70">
        <f>'[2]Fee Schedule '!$F$20</f>
        <v>104</v>
      </c>
      <c r="P16" s="70">
        <f>'[1]Fee Schedule '!$F$20</f>
        <v>82</v>
      </c>
    </row>
    <row r="17" spans="2:16" s="12" customFormat="1" ht="13.5" customHeight="1">
      <c r="B17" s="93" t="s">
        <v>12</v>
      </c>
      <c r="C17" s="72">
        <v>3641</v>
      </c>
      <c r="D17" s="70">
        <v>3280</v>
      </c>
      <c r="E17" s="63">
        <v>4529</v>
      </c>
      <c r="F17" s="122">
        <v>4228</v>
      </c>
      <c r="G17" s="122">
        <v>4275</v>
      </c>
      <c r="H17" s="71">
        <v>4889</v>
      </c>
      <c r="I17" s="70">
        <v>1162</v>
      </c>
      <c r="J17" s="70">
        <v>1264</v>
      </c>
      <c r="K17" s="70">
        <v>1245</v>
      </c>
      <c r="L17" s="70">
        <v>1359</v>
      </c>
      <c r="M17" s="71">
        <f t="shared" si="0"/>
        <v>5030</v>
      </c>
      <c r="N17" s="70">
        <v>1210</v>
      </c>
      <c r="O17" s="70">
        <f>'[2]Fee Schedule '!$G$20</f>
        <v>1241</v>
      </c>
      <c r="P17" s="70">
        <f>'[1]Fee Schedule '!$G$20</f>
        <v>1420</v>
      </c>
    </row>
    <row r="18" spans="2:16" s="12" customFormat="1" ht="13.5" customHeight="1">
      <c r="B18" s="93" t="s">
        <v>23</v>
      </c>
      <c r="C18" s="39" t="s">
        <v>27</v>
      </c>
      <c r="D18" s="70">
        <v>304</v>
      </c>
      <c r="E18" s="63">
        <v>404</v>
      </c>
      <c r="F18" s="122">
        <v>503</v>
      </c>
      <c r="G18" s="122">
        <v>568</v>
      </c>
      <c r="H18" s="71">
        <v>702</v>
      </c>
      <c r="I18" s="70">
        <v>179</v>
      </c>
      <c r="J18" s="70">
        <v>152</v>
      </c>
      <c r="K18" s="70">
        <v>159</v>
      </c>
      <c r="L18" s="70">
        <v>165</v>
      </c>
      <c r="M18" s="71">
        <f t="shared" si="0"/>
        <v>655</v>
      </c>
      <c r="N18" s="70">
        <v>162</v>
      </c>
      <c r="O18" s="70">
        <f>'[2]Fee Schedule '!$H$20</f>
        <v>184</v>
      </c>
      <c r="P18" s="70">
        <f>'[1]Fee Schedule '!$H$20</f>
        <v>166</v>
      </c>
    </row>
    <row r="19" spans="2:16" s="12" customFormat="1" ht="13.5" customHeight="1">
      <c r="B19" s="93" t="s">
        <v>24</v>
      </c>
      <c r="C19" s="39" t="s">
        <v>27</v>
      </c>
      <c r="D19" s="70">
        <v>349</v>
      </c>
      <c r="E19" s="63">
        <v>242</v>
      </c>
      <c r="F19" s="122">
        <v>190</v>
      </c>
      <c r="G19" s="122">
        <v>370</v>
      </c>
      <c r="H19" s="71">
        <v>414</v>
      </c>
      <c r="I19" s="70">
        <v>95</v>
      </c>
      <c r="J19" s="70">
        <v>107</v>
      </c>
      <c r="K19" s="70">
        <v>132</v>
      </c>
      <c r="L19" s="70">
        <v>140</v>
      </c>
      <c r="M19" s="71">
        <f t="shared" si="0"/>
        <v>474</v>
      </c>
      <c r="N19" s="70">
        <v>113</v>
      </c>
      <c r="O19" s="70">
        <f>'[2]Fee Schedule '!$I$20</f>
        <v>108</v>
      </c>
      <c r="P19" s="70">
        <f>'[1]Fee Schedule '!$I$20</f>
        <v>108</v>
      </c>
    </row>
    <row r="20" spans="2:16" s="12" customFormat="1" ht="13.5" customHeight="1">
      <c r="B20" s="93" t="s">
        <v>25</v>
      </c>
      <c r="C20" s="39" t="s">
        <v>27</v>
      </c>
      <c r="D20" s="70">
        <v>110</v>
      </c>
      <c r="E20" s="63">
        <v>102</v>
      </c>
      <c r="F20" s="122">
        <v>126</v>
      </c>
      <c r="G20" s="122">
        <v>93</v>
      </c>
      <c r="H20" s="71">
        <v>109</v>
      </c>
      <c r="I20" s="70">
        <v>29</v>
      </c>
      <c r="J20" s="70">
        <v>27</v>
      </c>
      <c r="K20" s="70">
        <v>19</v>
      </c>
      <c r="L20" s="70">
        <v>33</v>
      </c>
      <c r="M20" s="71">
        <f t="shared" si="0"/>
        <v>108</v>
      </c>
      <c r="N20" s="70">
        <v>36</v>
      </c>
      <c r="O20" s="70">
        <f>'[2]Fee Schedule '!$J$20</f>
        <v>48</v>
      </c>
      <c r="P20" s="70">
        <f>'[1]Fee Schedule '!$J$20</f>
        <v>38</v>
      </c>
    </row>
    <row r="21" spans="2:16" s="12" customFormat="1" ht="13.5" customHeight="1">
      <c r="B21" s="92" t="s">
        <v>26</v>
      </c>
      <c r="C21" s="39" t="s">
        <v>27</v>
      </c>
      <c r="D21" s="70">
        <v>97</v>
      </c>
      <c r="E21" s="63">
        <v>101</v>
      </c>
      <c r="F21" s="122">
        <v>84</v>
      </c>
      <c r="G21" s="122">
        <v>124</v>
      </c>
      <c r="H21" s="71">
        <v>172</v>
      </c>
      <c r="I21" s="70">
        <v>34</v>
      </c>
      <c r="J21" s="70">
        <v>32</v>
      </c>
      <c r="K21" s="70">
        <v>24</v>
      </c>
      <c r="L21" s="70">
        <v>49</v>
      </c>
      <c r="M21" s="71">
        <f t="shared" si="0"/>
        <v>139</v>
      </c>
      <c r="N21" s="70">
        <v>34</v>
      </c>
      <c r="O21" s="70">
        <f>'[2]Fee Schedule '!$K$20</f>
        <v>36</v>
      </c>
      <c r="P21" s="70">
        <f>'[1]Fee Schedule '!$K$20</f>
        <v>22</v>
      </c>
    </row>
    <row r="22" spans="2:16" s="12" customFormat="1" ht="13.5" customHeight="1">
      <c r="B22" s="93" t="s">
        <v>40</v>
      </c>
      <c r="C22" s="39" t="s">
        <v>27</v>
      </c>
      <c r="D22" s="39" t="s">
        <v>27</v>
      </c>
      <c r="E22" s="41" t="s">
        <v>27</v>
      </c>
      <c r="F22" s="40" t="s">
        <v>27</v>
      </c>
      <c r="G22" s="40" t="s">
        <v>27</v>
      </c>
      <c r="H22" s="71">
        <v>259</v>
      </c>
      <c r="I22" s="70">
        <v>59</v>
      </c>
      <c r="J22" s="70">
        <v>47</v>
      </c>
      <c r="K22" s="70">
        <v>39</v>
      </c>
      <c r="L22" s="70">
        <v>40</v>
      </c>
      <c r="M22" s="71">
        <f t="shared" si="0"/>
        <v>185</v>
      </c>
      <c r="N22" s="70">
        <v>36</v>
      </c>
      <c r="O22" s="70">
        <f>'[2]Fee Schedule '!$L$20</f>
        <v>30</v>
      </c>
      <c r="P22" s="70">
        <f>'[1]Fee Schedule '!$L$20</f>
        <v>27</v>
      </c>
    </row>
    <row r="23" spans="2:16" s="12" customFormat="1" ht="13.5" customHeight="1">
      <c r="B23" s="93" t="s">
        <v>41</v>
      </c>
      <c r="C23" s="39" t="s">
        <v>27</v>
      </c>
      <c r="D23" s="39" t="s">
        <v>27</v>
      </c>
      <c r="E23" s="41" t="s">
        <v>27</v>
      </c>
      <c r="F23" s="40" t="s">
        <v>27</v>
      </c>
      <c r="G23" s="40" t="s">
        <v>27</v>
      </c>
      <c r="H23" s="71">
        <v>181</v>
      </c>
      <c r="I23" s="70">
        <v>33</v>
      </c>
      <c r="J23" s="70">
        <v>55</v>
      </c>
      <c r="K23" s="70">
        <v>32</v>
      </c>
      <c r="L23" s="70">
        <v>39</v>
      </c>
      <c r="M23" s="71">
        <f t="shared" si="0"/>
        <v>159</v>
      </c>
      <c r="N23" s="70">
        <v>35</v>
      </c>
      <c r="O23" s="70">
        <f>'[2]Fee Schedule '!$E$26</f>
        <v>42</v>
      </c>
      <c r="P23" s="70">
        <f>'[1]Fee Schedule '!$E$26</f>
        <v>26</v>
      </c>
    </row>
    <row r="24" spans="2:16" s="12" customFormat="1" ht="13.5" customHeight="1">
      <c r="B24" s="93" t="s">
        <v>42</v>
      </c>
      <c r="C24" s="39" t="s">
        <v>27</v>
      </c>
      <c r="D24" s="39" t="s">
        <v>27</v>
      </c>
      <c r="E24" s="41" t="s">
        <v>27</v>
      </c>
      <c r="F24" s="40" t="s">
        <v>27</v>
      </c>
      <c r="G24" s="40" t="s">
        <v>27</v>
      </c>
      <c r="H24" s="71">
        <v>337</v>
      </c>
      <c r="I24" s="70">
        <v>109</v>
      </c>
      <c r="J24" s="70">
        <v>94</v>
      </c>
      <c r="K24" s="70">
        <v>115</v>
      </c>
      <c r="L24" s="70">
        <v>122</v>
      </c>
      <c r="M24" s="71">
        <f t="shared" si="0"/>
        <v>440</v>
      </c>
      <c r="N24" s="70">
        <v>150</v>
      </c>
      <c r="O24" s="70">
        <f>'[2]Fee Schedule '!$F$26</f>
        <v>155</v>
      </c>
      <c r="P24" s="70">
        <f>'[1]Fee Schedule '!$F$26</f>
        <v>139</v>
      </c>
    </row>
    <row r="25" spans="2:16" s="12" customFormat="1" ht="13.5" customHeight="1">
      <c r="B25" s="93" t="s">
        <v>43</v>
      </c>
      <c r="C25" s="39" t="s">
        <v>27</v>
      </c>
      <c r="D25" s="39" t="s">
        <v>27</v>
      </c>
      <c r="E25" s="41" t="s">
        <v>27</v>
      </c>
      <c r="F25" s="40" t="s">
        <v>27</v>
      </c>
      <c r="G25" s="40" t="s">
        <v>27</v>
      </c>
      <c r="H25" s="71">
        <v>264</v>
      </c>
      <c r="I25" s="70">
        <v>58</v>
      </c>
      <c r="J25" s="70">
        <v>70</v>
      </c>
      <c r="K25" s="70">
        <v>62</v>
      </c>
      <c r="L25" s="70">
        <v>54</v>
      </c>
      <c r="M25" s="71">
        <f t="shared" si="0"/>
        <v>244</v>
      </c>
      <c r="N25" s="70">
        <v>93</v>
      </c>
      <c r="O25" s="70">
        <f>'[2]Fee Schedule '!$G$26</f>
        <v>78</v>
      </c>
      <c r="P25" s="70">
        <f>'[1]Fee Schedule '!$G$26</f>
        <v>63</v>
      </c>
    </row>
    <row r="26" spans="2:16" s="12" customFormat="1" ht="13.5" customHeight="1">
      <c r="B26" s="93" t="s">
        <v>44</v>
      </c>
      <c r="C26" s="39" t="s">
        <v>27</v>
      </c>
      <c r="D26" s="39" t="s">
        <v>27</v>
      </c>
      <c r="E26" s="41" t="s">
        <v>27</v>
      </c>
      <c r="F26" s="40" t="s">
        <v>27</v>
      </c>
      <c r="G26" s="40" t="s">
        <v>27</v>
      </c>
      <c r="H26" s="71">
        <v>461</v>
      </c>
      <c r="I26" s="70">
        <v>103</v>
      </c>
      <c r="J26" s="70">
        <v>131</v>
      </c>
      <c r="K26" s="70">
        <v>87</v>
      </c>
      <c r="L26" s="70">
        <v>115</v>
      </c>
      <c r="M26" s="71">
        <f t="shared" si="0"/>
        <v>436</v>
      </c>
      <c r="N26" s="70">
        <v>150</v>
      </c>
      <c r="O26" s="70">
        <f>'[2]Fee Schedule '!$H$26</f>
        <v>179</v>
      </c>
      <c r="P26" s="70">
        <f>'[1]Fee Schedule '!$H$26</f>
        <v>120</v>
      </c>
    </row>
    <row r="27" spans="2:16" s="12" customFormat="1" ht="13.5" customHeight="1">
      <c r="B27" s="93" t="s">
        <v>45</v>
      </c>
      <c r="C27" s="39" t="s">
        <v>27</v>
      </c>
      <c r="D27" s="39" t="s">
        <v>27</v>
      </c>
      <c r="E27" s="41" t="s">
        <v>27</v>
      </c>
      <c r="F27" s="40" t="s">
        <v>27</v>
      </c>
      <c r="G27" s="40" t="s">
        <v>27</v>
      </c>
      <c r="H27" s="71">
        <v>347</v>
      </c>
      <c r="I27" s="70">
        <v>229</v>
      </c>
      <c r="J27" s="70">
        <v>256</v>
      </c>
      <c r="K27" s="70">
        <v>259</v>
      </c>
      <c r="L27" s="70">
        <v>292</v>
      </c>
      <c r="M27" s="71">
        <f t="shared" si="0"/>
        <v>1036</v>
      </c>
      <c r="N27" s="70">
        <v>314</v>
      </c>
      <c r="O27" s="70">
        <f>'[2]Fee Schedule '!$I$26</f>
        <v>268</v>
      </c>
      <c r="P27" s="70">
        <f>'[1]Fee Schedule '!$I$26</f>
        <v>209</v>
      </c>
    </row>
    <row r="28" spans="2:16" s="12" customFormat="1" ht="13.5" customHeight="1">
      <c r="B28" s="93" t="s">
        <v>46</v>
      </c>
      <c r="C28" s="39" t="s">
        <v>27</v>
      </c>
      <c r="D28" s="39" t="s">
        <v>27</v>
      </c>
      <c r="E28" s="41" t="s">
        <v>27</v>
      </c>
      <c r="F28" s="40" t="s">
        <v>27</v>
      </c>
      <c r="G28" s="40" t="s">
        <v>27</v>
      </c>
      <c r="H28" s="71">
        <v>208</v>
      </c>
      <c r="I28" s="70">
        <v>66</v>
      </c>
      <c r="J28" s="70">
        <v>65</v>
      </c>
      <c r="K28" s="70">
        <v>65</v>
      </c>
      <c r="L28" s="70">
        <v>59</v>
      </c>
      <c r="M28" s="71">
        <f t="shared" si="0"/>
        <v>255</v>
      </c>
      <c r="N28" s="70">
        <v>74</v>
      </c>
      <c r="O28" s="70">
        <f>'[2]Fee Schedule '!$J$26</f>
        <v>79</v>
      </c>
      <c r="P28" s="70">
        <f>'[1]Fee Schedule '!$J$26</f>
        <v>75</v>
      </c>
    </row>
    <row r="29" spans="2:16" s="12" customFormat="1" ht="13.5" customHeight="1">
      <c r="B29" s="93" t="s">
        <v>48</v>
      </c>
      <c r="C29" s="39" t="s">
        <v>27</v>
      </c>
      <c r="D29" s="39" t="s">
        <v>27</v>
      </c>
      <c r="E29" s="41" t="s">
        <v>27</v>
      </c>
      <c r="F29" s="40" t="s">
        <v>27</v>
      </c>
      <c r="G29" s="40" t="s">
        <v>27</v>
      </c>
      <c r="H29" s="71">
        <v>109</v>
      </c>
      <c r="I29" s="70">
        <v>22</v>
      </c>
      <c r="J29" s="70">
        <v>16</v>
      </c>
      <c r="K29" s="70">
        <v>16</v>
      </c>
      <c r="L29" s="70">
        <v>25</v>
      </c>
      <c r="M29" s="71">
        <f t="shared" si="0"/>
        <v>79</v>
      </c>
      <c r="N29" s="70">
        <v>20</v>
      </c>
      <c r="O29" s="70">
        <f>'[2]Fee Schedule '!$K$26</f>
        <v>29</v>
      </c>
      <c r="P29" s="70">
        <f>'[1]Fee Schedule '!$K$26</f>
        <v>24</v>
      </c>
    </row>
    <row r="30" spans="2:16" s="12" customFormat="1" ht="13.5" customHeight="1" thickBot="1">
      <c r="B30" s="94" t="s">
        <v>4</v>
      </c>
      <c r="C30" s="73">
        <v>4524</v>
      </c>
      <c r="D30" s="74">
        <v>3476</v>
      </c>
      <c r="E30" s="73">
        <v>3351</v>
      </c>
      <c r="F30" s="123">
        <v>9782</v>
      </c>
      <c r="G30" s="123">
        <v>4209</v>
      </c>
      <c r="H30" s="65">
        <v>3106</v>
      </c>
      <c r="I30" s="74">
        <v>904</v>
      </c>
      <c r="J30" s="74">
        <v>848</v>
      </c>
      <c r="K30" s="74">
        <v>778</v>
      </c>
      <c r="L30" s="74">
        <v>849</v>
      </c>
      <c r="M30" s="65">
        <f t="shared" si="0"/>
        <v>3379</v>
      </c>
      <c r="N30" s="74">
        <v>860</v>
      </c>
      <c r="O30" s="74">
        <f>'[2]Fee Schedule '!$L$26</f>
        <v>692</v>
      </c>
      <c r="P30" s="74">
        <f>'[1]Fee Schedule '!$L$26</f>
        <v>764</v>
      </c>
    </row>
    <row r="31" spans="2:16" s="13" customFormat="1" ht="15.75" customHeight="1" thickBot="1">
      <c r="B31" s="60" t="s">
        <v>13</v>
      </c>
      <c r="C31" s="75">
        <f>SUM(C7:C30)</f>
        <v>71304</v>
      </c>
      <c r="D31" s="75">
        <f>SUM(D7:D30)</f>
        <v>59448</v>
      </c>
      <c r="E31" s="75">
        <f>SUM(E7:E30)</f>
        <v>60297</v>
      </c>
      <c r="F31" s="75">
        <f>SUM(F7:F30)</f>
        <v>72819</v>
      </c>
      <c r="G31" s="76">
        <f>SUM(G7:G21,G30)</f>
        <v>72963</v>
      </c>
      <c r="H31" s="75">
        <f aca="true" t="shared" si="1" ref="H31:N31">SUM(H7:H30)</f>
        <v>82446</v>
      </c>
      <c r="I31" s="75">
        <f t="shared" si="1"/>
        <v>21871</v>
      </c>
      <c r="J31" s="75">
        <f t="shared" si="1"/>
        <v>23033</v>
      </c>
      <c r="K31" s="75">
        <f t="shared" si="1"/>
        <v>23062</v>
      </c>
      <c r="L31" s="75">
        <f t="shared" si="1"/>
        <v>22504</v>
      </c>
      <c r="M31" s="75">
        <f t="shared" si="1"/>
        <v>90470</v>
      </c>
      <c r="N31" s="75">
        <f t="shared" si="1"/>
        <v>24239</v>
      </c>
      <c r="O31" s="75">
        <f>SUM(O7:O30)</f>
        <v>24987</v>
      </c>
      <c r="P31" s="75">
        <f>SUM(P7:P30)</f>
        <v>25210</v>
      </c>
    </row>
    <row r="32" spans="2:16" s="13" customFormat="1" ht="15.75" customHeight="1" thickBot="1">
      <c r="B32" s="96" t="s">
        <v>16</v>
      </c>
      <c r="C32" s="77">
        <v>72868981</v>
      </c>
      <c r="D32" s="77">
        <v>68247853.91560975</v>
      </c>
      <c r="E32" s="78">
        <v>72605019.8</v>
      </c>
      <c r="F32" s="124">
        <v>66255359</v>
      </c>
      <c r="G32" s="133">
        <v>81913238</v>
      </c>
      <c r="H32" s="79">
        <v>92395112.58</v>
      </c>
      <c r="I32" s="77">
        <v>24703417.36</v>
      </c>
      <c r="J32" s="77">
        <v>26202087.740000002</v>
      </c>
      <c r="K32" s="77">
        <v>26438637.83</v>
      </c>
      <c r="L32" s="135">
        <v>25391993.19</v>
      </c>
      <c r="M32" s="79">
        <f>SUM(I32:L32)</f>
        <v>102736136.12</v>
      </c>
      <c r="N32" s="77">
        <v>27663462.11</v>
      </c>
      <c r="O32" s="77">
        <f>'[2]Fee Schedule '!$C$14</f>
        <v>28560267.509999998</v>
      </c>
      <c r="P32" s="77">
        <f>'[1]Fee Schedule '!$C$14</f>
        <v>28754640.229999997</v>
      </c>
    </row>
    <row r="33" s="4" customFormat="1" ht="15.75" customHeight="1" thickBot="1">
      <c r="B33" s="35"/>
    </row>
    <row r="34" spans="2:16" s="7" customFormat="1" ht="15.75" customHeight="1" thickBot="1">
      <c r="B34" s="15" t="s">
        <v>33</v>
      </c>
      <c r="C34" s="16"/>
      <c r="D34" s="16"/>
      <c r="E34" s="16"/>
      <c r="F34" s="16"/>
      <c r="G34" s="16"/>
      <c r="H34" s="16"/>
      <c r="I34" s="16"/>
      <c r="J34" s="36"/>
      <c r="K34" s="36"/>
      <c r="L34" s="16"/>
      <c r="M34" s="16"/>
      <c r="N34" s="47"/>
      <c r="O34" s="47"/>
      <c r="P34" s="47"/>
    </row>
    <row r="35" spans="2:16" s="7" customFormat="1" ht="15.75" customHeight="1" thickBot="1">
      <c r="B35" s="17" t="s">
        <v>17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48"/>
      <c r="O35" s="48"/>
      <c r="P35" s="48"/>
    </row>
    <row r="36" spans="2:16" ht="15.75" customHeight="1" thickBot="1">
      <c r="B36" s="97" t="s">
        <v>19</v>
      </c>
      <c r="C36" s="31" t="s">
        <v>31</v>
      </c>
      <c r="D36" s="37" t="s">
        <v>32</v>
      </c>
      <c r="E36" s="31" t="s">
        <v>38</v>
      </c>
      <c r="F36" s="31" t="s">
        <v>37</v>
      </c>
      <c r="G36" s="31" t="s">
        <v>39</v>
      </c>
      <c r="H36" s="53" t="s">
        <v>49</v>
      </c>
      <c r="I36" s="24" t="s">
        <v>50</v>
      </c>
      <c r="J36" s="24" t="s">
        <v>51</v>
      </c>
      <c r="K36" s="24" t="s">
        <v>52</v>
      </c>
      <c r="L36" s="24" t="s">
        <v>53</v>
      </c>
      <c r="M36" s="53" t="s">
        <v>54</v>
      </c>
      <c r="N36" s="24" t="s">
        <v>55</v>
      </c>
      <c r="O36" s="24" t="s">
        <v>56</v>
      </c>
      <c r="P36" s="24" t="s">
        <v>57</v>
      </c>
    </row>
    <row r="37" spans="1:16" s="13" customFormat="1" ht="13.5" customHeight="1">
      <c r="A37" s="12"/>
      <c r="B37" s="91" t="s">
        <v>0</v>
      </c>
      <c r="C37" s="89">
        <v>447533</v>
      </c>
      <c r="D37" s="80">
        <v>454785</v>
      </c>
      <c r="E37" s="88">
        <v>426955</v>
      </c>
      <c r="F37" s="125">
        <v>426390</v>
      </c>
      <c r="G37" s="125">
        <v>459307</v>
      </c>
      <c r="H37" s="64">
        <v>485474</v>
      </c>
      <c r="I37" s="62">
        <v>119014</v>
      </c>
      <c r="J37" s="62">
        <v>120448</v>
      </c>
      <c r="K37" s="62">
        <v>116951</v>
      </c>
      <c r="L37" s="62">
        <v>127568</v>
      </c>
      <c r="M37" s="64">
        <f>SUM(I37:L37)</f>
        <v>483981</v>
      </c>
      <c r="N37" s="62">
        <v>121087</v>
      </c>
      <c r="O37" s="62">
        <f>'[2]Fee Schedule '!$E$37</f>
        <v>123023</v>
      </c>
      <c r="P37" s="62">
        <f>'[1]Fee Schedule '!$E$37</f>
        <v>117783</v>
      </c>
    </row>
    <row r="38" spans="2:16" s="12" customFormat="1" ht="13.5" customHeight="1">
      <c r="B38" s="92" t="s">
        <v>1</v>
      </c>
      <c r="C38" s="90">
        <v>43267</v>
      </c>
      <c r="D38" s="80">
        <v>45477</v>
      </c>
      <c r="E38" s="88">
        <v>48961</v>
      </c>
      <c r="F38" s="125">
        <v>47031</v>
      </c>
      <c r="G38" s="125">
        <v>51497</v>
      </c>
      <c r="H38" s="64">
        <v>57225</v>
      </c>
      <c r="I38" s="62">
        <v>14555</v>
      </c>
      <c r="J38" s="62">
        <v>15235</v>
      </c>
      <c r="K38" s="62">
        <v>14965</v>
      </c>
      <c r="L38" s="62">
        <v>15798</v>
      </c>
      <c r="M38" s="64">
        <f aca="true" t="shared" si="2" ref="M38:M60">SUM(I38:L38)</f>
        <v>60553</v>
      </c>
      <c r="N38" s="62">
        <v>15537</v>
      </c>
      <c r="O38" s="62">
        <f>'[2]Fee Schedule '!$F$37</f>
        <v>15882</v>
      </c>
      <c r="P38" s="62">
        <f>'[1]Fee Schedule '!$F$37</f>
        <v>15704</v>
      </c>
    </row>
    <row r="39" spans="2:16" s="12" customFormat="1" ht="13.5" customHeight="1">
      <c r="B39" s="92" t="s">
        <v>2</v>
      </c>
      <c r="C39" s="90">
        <v>55824</v>
      </c>
      <c r="D39" s="80">
        <v>55080</v>
      </c>
      <c r="E39" s="88">
        <v>59114</v>
      </c>
      <c r="F39" s="125">
        <v>56504</v>
      </c>
      <c r="G39" s="125">
        <v>66871</v>
      </c>
      <c r="H39" s="64">
        <v>72351</v>
      </c>
      <c r="I39" s="62">
        <v>19011</v>
      </c>
      <c r="J39" s="62">
        <v>19602</v>
      </c>
      <c r="K39" s="62">
        <v>20041</v>
      </c>
      <c r="L39" s="62">
        <v>21157</v>
      </c>
      <c r="M39" s="64">
        <f t="shared" si="2"/>
        <v>79811</v>
      </c>
      <c r="N39" s="62">
        <v>20592</v>
      </c>
      <c r="O39" s="62">
        <f>'[2]Fee Schedule '!$G$37</f>
        <v>20706</v>
      </c>
      <c r="P39" s="62">
        <f>'[1]Fee Schedule '!$G$37</f>
        <v>21509</v>
      </c>
    </row>
    <row r="40" spans="2:16" s="12" customFormat="1" ht="13.5" customHeight="1">
      <c r="B40" s="92" t="s">
        <v>3</v>
      </c>
      <c r="C40" s="90">
        <v>9922</v>
      </c>
      <c r="D40" s="80">
        <v>9856</v>
      </c>
      <c r="E40" s="88">
        <v>9582</v>
      </c>
      <c r="F40" s="125">
        <v>8291</v>
      </c>
      <c r="G40" s="125">
        <v>11030</v>
      </c>
      <c r="H40" s="64">
        <v>12422</v>
      </c>
      <c r="I40" s="62">
        <v>3014</v>
      </c>
      <c r="J40" s="62">
        <v>3802</v>
      </c>
      <c r="K40" s="62">
        <v>2853</v>
      </c>
      <c r="L40" s="62">
        <v>3154</v>
      </c>
      <c r="M40" s="64">
        <f t="shared" si="2"/>
        <v>12823</v>
      </c>
      <c r="N40" s="62">
        <v>2902</v>
      </c>
      <c r="O40" s="62">
        <f>'[2]Fee Schedule '!$H$37</f>
        <v>3161</v>
      </c>
      <c r="P40" s="62">
        <f>'[1]Fee Schedule '!$H$37</f>
        <v>3056</v>
      </c>
    </row>
    <row r="41" spans="2:16" s="12" customFormat="1" ht="13.5" customHeight="1">
      <c r="B41" s="93" t="s">
        <v>6</v>
      </c>
      <c r="C41" s="90">
        <v>10616</v>
      </c>
      <c r="D41" s="80">
        <v>10755</v>
      </c>
      <c r="E41" s="88">
        <v>9455</v>
      </c>
      <c r="F41" s="125">
        <v>10472</v>
      </c>
      <c r="G41" s="125">
        <v>12112</v>
      </c>
      <c r="H41" s="64">
        <v>13608</v>
      </c>
      <c r="I41" s="62">
        <v>3600</v>
      </c>
      <c r="J41" s="62">
        <v>3744</v>
      </c>
      <c r="K41" s="62">
        <v>3802</v>
      </c>
      <c r="L41" s="62">
        <v>4079</v>
      </c>
      <c r="M41" s="64">
        <f t="shared" si="2"/>
        <v>15225</v>
      </c>
      <c r="N41" s="62">
        <v>4283</v>
      </c>
      <c r="O41" s="62">
        <f>'[2]Fee Schedule '!$I$37</f>
        <v>4732</v>
      </c>
      <c r="P41" s="62">
        <f>'[1]Fee Schedule '!$I$37</f>
        <v>4646</v>
      </c>
    </row>
    <row r="42" spans="2:16" s="12" customFormat="1" ht="13.5" customHeight="1">
      <c r="B42" s="93" t="s">
        <v>7</v>
      </c>
      <c r="C42" s="90">
        <v>8293</v>
      </c>
      <c r="D42" s="80">
        <v>7403</v>
      </c>
      <c r="E42" s="88">
        <v>6874</v>
      </c>
      <c r="F42" s="125">
        <v>5393</v>
      </c>
      <c r="G42" s="125">
        <v>6658</v>
      </c>
      <c r="H42" s="64">
        <v>7053</v>
      </c>
      <c r="I42" s="62">
        <v>1611</v>
      </c>
      <c r="J42" s="62">
        <v>1738</v>
      </c>
      <c r="K42" s="62">
        <v>1668</v>
      </c>
      <c r="L42" s="62">
        <v>1995</v>
      </c>
      <c r="M42" s="64">
        <f t="shared" si="2"/>
        <v>7012</v>
      </c>
      <c r="N42" s="62">
        <v>1834</v>
      </c>
      <c r="O42" s="62">
        <f>'[2]Fee Schedule '!$J$37</f>
        <v>1892</v>
      </c>
      <c r="P42" s="62">
        <f>'[1]Fee Schedule '!$J$37</f>
        <v>1769</v>
      </c>
    </row>
    <row r="43" spans="2:16" s="12" customFormat="1" ht="13.5" customHeight="1">
      <c r="B43" s="93" t="s">
        <v>8</v>
      </c>
      <c r="C43" s="90">
        <v>4461</v>
      </c>
      <c r="D43" s="80">
        <v>4241</v>
      </c>
      <c r="E43" s="88">
        <v>3805</v>
      </c>
      <c r="F43" s="125">
        <v>3011</v>
      </c>
      <c r="G43" s="125">
        <v>3781</v>
      </c>
      <c r="H43" s="64">
        <v>3556</v>
      </c>
      <c r="I43" s="62">
        <v>892</v>
      </c>
      <c r="J43" s="62">
        <v>803</v>
      </c>
      <c r="K43" s="62">
        <v>866</v>
      </c>
      <c r="L43" s="62">
        <v>1041</v>
      </c>
      <c r="M43" s="64">
        <f t="shared" si="2"/>
        <v>3602</v>
      </c>
      <c r="N43" s="62">
        <v>950</v>
      </c>
      <c r="O43" s="62">
        <f>'[2]Fee Schedule '!$K$37</f>
        <v>1008</v>
      </c>
      <c r="P43" s="62">
        <f>'[1]Fee Schedule '!$K$37</f>
        <v>932</v>
      </c>
    </row>
    <row r="44" spans="2:16" s="12" customFormat="1" ht="13.5" customHeight="1">
      <c r="B44" s="93" t="s">
        <v>9</v>
      </c>
      <c r="C44" s="90">
        <v>1156</v>
      </c>
      <c r="D44" s="80">
        <v>1044</v>
      </c>
      <c r="E44" s="88">
        <v>1043</v>
      </c>
      <c r="F44" s="125">
        <v>992</v>
      </c>
      <c r="G44" s="125">
        <v>1081</v>
      </c>
      <c r="H44" s="64">
        <v>1214</v>
      </c>
      <c r="I44" s="62">
        <v>252</v>
      </c>
      <c r="J44" s="62">
        <v>231</v>
      </c>
      <c r="K44" s="62">
        <v>214</v>
      </c>
      <c r="L44" s="62">
        <v>202</v>
      </c>
      <c r="M44" s="64">
        <f t="shared" si="2"/>
        <v>899</v>
      </c>
      <c r="N44" s="62">
        <v>156</v>
      </c>
      <c r="O44" s="62">
        <f>'[2]Fee Schedule '!$L$37</f>
        <v>195</v>
      </c>
      <c r="P44" s="62">
        <f>'[1]Fee Schedule '!$L$37</f>
        <v>186</v>
      </c>
    </row>
    <row r="45" spans="2:16" s="12" customFormat="1" ht="13.5" customHeight="1">
      <c r="B45" s="93" t="s">
        <v>10</v>
      </c>
      <c r="C45" s="90">
        <v>1189</v>
      </c>
      <c r="D45" s="80">
        <v>1132</v>
      </c>
      <c r="E45" s="88">
        <v>1343</v>
      </c>
      <c r="F45" s="125">
        <v>1231</v>
      </c>
      <c r="G45" s="125">
        <v>1291</v>
      </c>
      <c r="H45" s="64">
        <v>1355</v>
      </c>
      <c r="I45" s="62">
        <v>416</v>
      </c>
      <c r="J45" s="62">
        <v>393</v>
      </c>
      <c r="K45" s="62">
        <v>432</v>
      </c>
      <c r="L45" s="62">
        <v>508</v>
      </c>
      <c r="M45" s="64">
        <f t="shared" si="2"/>
        <v>1749</v>
      </c>
      <c r="N45" s="62">
        <v>613</v>
      </c>
      <c r="O45" s="62">
        <f>'[2]Fee Schedule '!$E$43</f>
        <v>558</v>
      </c>
      <c r="P45" s="62">
        <f>'[1]Fee Schedule '!$E$43</f>
        <v>523</v>
      </c>
    </row>
    <row r="46" spans="2:16" s="12" customFormat="1" ht="13.5" customHeight="1">
      <c r="B46" s="93" t="s">
        <v>11</v>
      </c>
      <c r="C46" s="90">
        <v>1824</v>
      </c>
      <c r="D46" s="80">
        <v>1839</v>
      </c>
      <c r="E46" s="88">
        <v>2437</v>
      </c>
      <c r="F46" s="125">
        <v>1857</v>
      </c>
      <c r="G46" s="125">
        <v>2100</v>
      </c>
      <c r="H46" s="64">
        <v>2747</v>
      </c>
      <c r="I46" s="62">
        <v>595</v>
      </c>
      <c r="J46" s="62">
        <v>673</v>
      </c>
      <c r="K46" s="62">
        <v>698</v>
      </c>
      <c r="L46" s="62">
        <v>769</v>
      </c>
      <c r="M46" s="64">
        <f t="shared" si="2"/>
        <v>2735</v>
      </c>
      <c r="N46" s="62">
        <v>704</v>
      </c>
      <c r="O46" s="62">
        <f>'[2]Fee Schedule '!$F$43</f>
        <v>713</v>
      </c>
      <c r="P46" s="62">
        <f>'[1]Fee Schedule '!$F$43</f>
        <v>613</v>
      </c>
    </row>
    <row r="47" spans="2:16" s="12" customFormat="1" ht="13.5" customHeight="1">
      <c r="B47" s="93" t="s">
        <v>12</v>
      </c>
      <c r="C47" s="90">
        <v>21693</v>
      </c>
      <c r="D47" s="80">
        <v>24113</v>
      </c>
      <c r="E47" s="88">
        <v>33800</v>
      </c>
      <c r="F47" s="125">
        <v>22750</v>
      </c>
      <c r="G47" s="125">
        <v>27903</v>
      </c>
      <c r="H47" s="64">
        <v>28432</v>
      </c>
      <c r="I47" s="62">
        <v>6437</v>
      </c>
      <c r="J47" s="62">
        <v>6842</v>
      </c>
      <c r="K47" s="62">
        <v>7567</v>
      </c>
      <c r="L47" s="62">
        <v>8005</v>
      </c>
      <c r="M47" s="64">
        <f t="shared" si="2"/>
        <v>28851</v>
      </c>
      <c r="N47" s="62">
        <v>6417</v>
      </c>
      <c r="O47" s="62">
        <f>'[2]Fee Schedule '!$G$43</f>
        <v>7039</v>
      </c>
      <c r="P47" s="62">
        <f>'[1]Fee Schedule '!$G$43</f>
        <v>7764</v>
      </c>
    </row>
    <row r="48" spans="2:16" s="12" customFormat="1" ht="13.5" customHeight="1">
      <c r="B48" s="93" t="s">
        <v>23</v>
      </c>
      <c r="C48" s="40" t="s">
        <v>27</v>
      </c>
      <c r="D48" s="80">
        <v>1722</v>
      </c>
      <c r="E48" s="88">
        <v>2115</v>
      </c>
      <c r="F48" s="125">
        <v>2158</v>
      </c>
      <c r="G48" s="125">
        <v>2620</v>
      </c>
      <c r="H48" s="64">
        <v>2573</v>
      </c>
      <c r="I48" s="62">
        <v>610</v>
      </c>
      <c r="J48" s="62">
        <v>640</v>
      </c>
      <c r="K48" s="62">
        <v>678</v>
      </c>
      <c r="L48" s="62">
        <v>795</v>
      </c>
      <c r="M48" s="64">
        <f t="shared" si="2"/>
        <v>2723</v>
      </c>
      <c r="N48" s="62">
        <v>746</v>
      </c>
      <c r="O48" s="62">
        <f>'[2]Fee Schedule '!$H$43</f>
        <v>756</v>
      </c>
      <c r="P48" s="62">
        <f>'[1]Fee Schedule '!$H$43</f>
        <v>753</v>
      </c>
    </row>
    <row r="49" spans="2:16" s="12" customFormat="1" ht="13.5" customHeight="1">
      <c r="B49" s="93" t="s">
        <v>24</v>
      </c>
      <c r="C49" s="40" t="s">
        <v>27</v>
      </c>
      <c r="D49" s="80">
        <v>1880</v>
      </c>
      <c r="E49" s="88">
        <v>1621</v>
      </c>
      <c r="F49" s="125">
        <v>1231</v>
      </c>
      <c r="G49" s="125">
        <v>1683</v>
      </c>
      <c r="H49" s="64">
        <v>2015</v>
      </c>
      <c r="I49" s="62">
        <v>493</v>
      </c>
      <c r="J49" s="62">
        <v>535</v>
      </c>
      <c r="K49" s="62">
        <v>620</v>
      </c>
      <c r="L49" s="62">
        <v>641</v>
      </c>
      <c r="M49" s="64">
        <f t="shared" si="2"/>
        <v>2289</v>
      </c>
      <c r="N49" s="62">
        <v>632</v>
      </c>
      <c r="O49" s="62">
        <f>'[2]Fee Schedule '!$I$43</f>
        <v>619</v>
      </c>
      <c r="P49" s="62">
        <f>'[1]Fee Schedule '!$I$43</f>
        <v>709</v>
      </c>
    </row>
    <row r="50" spans="2:16" s="12" customFormat="1" ht="13.5" customHeight="1">
      <c r="B50" s="93" t="s">
        <v>25</v>
      </c>
      <c r="C50" s="40" t="s">
        <v>27</v>
      </c>
      <c r="D50" s="80">
        <v>663</v>
      </c>
      <c r="E50" s="88">
        <v>679</v>
      </c>
      <c r="F50" s="125">
        <v>480</v>
      </c>
      <c r="G50" s="125">
        <v>574</v>
      </c>
      <c r="H50" s="64">
        <v>715</v>
      </c>
      <c r="I50" s="62">
        <v>170</v>
      </c>
      <c r="J50" s="62">
        <v>200</v>
      </c>
      <c r="K50" s="62">
        <v>194</v>
      </c>
      <c r="L50" s="62">
        <v>223</v>
      </c>
      <c r="M50" s="64">
        <f t="shared" si="2"/>
        <v>787</v>
      </c>
      <c r="N50" s="62">
        <v>208</v>
      </c>
      <c r="O50" s="62">
        <f>'[2]Fee Schedule '!$J$43</f>
        <v>210</v>
      </c>
      <c r="P50" s="62">
        <f>'[1]Fee Schedule '!$J$43</f>
        <v>223</v>
      </c>
    </row>
    <row r="51" spans="2:16" s="12" customFormat="1" ht="13.5" customHeight="1">
      <c r="B51" s="93" t="s">
        <v>26</v>
      </c>
      <c r="C51" s="40" t="s">
        <v>27</v>
      </c>
      <c r="D51" s="80">
        <v>1148</v>
      </c>
      <c r="E51" s="88">
        <v>810</v>
      </c>
      <c r="F51" s="125">
        <v>646</v>
      </c>
      <c r="G51" s="125">
        <v>796</v>
      </c>
      <c r="H51" s="64">
        <v>950</v>
      </c>
      <c r="I51" s="62">
        <v>291</v>
      </c>
      <c r="J51" s="62">
        <v>254</v>
      </c>
      <c r="K51" s="62">
        <v>249</v>
      </c>
      <c r="L51" s="62">
        <v>270</v>
      </c>
      <c r="M51" s="64">
        <f t="shared" si="2"/>
        <v>1064</v>
      </c>
      <c r="N51" s="62">
        <v>263</v>
      </c>
      <c r="O51" s="62">
        <f>'[2]Fee Schedule '!$K$43</f>
        <v>282</v>
      </c>
      <c r="P51" s="62">
        <f>'[1]Fee Schedule '!$K$43</f>
        <v>206</v>
      </c>
    </row>
    <row r="52" spans="2:16" s="12" customFormat="1" ht="13.5" customHeight="1">
      <c r="B52" s="93" t="s">
        <v>40</v>
      </c>
      <c r="C52" s="40" t="s">
        <v>27</v>
      </c>
      <c r="D52" s="40" t="s">
        <v>27</v>
      </c>
      <c r="E52" s="40" t="s">
        <v>27</v>
      </c>
      <c r="F52" s="40" t="s">
        <v>27</v>
      </c>
      <c r="G52" s="40" t="s">
        <v>27</v>
      </c>
      <c r="H52" s="64">
        <v>1349</v>
      </c>
      <c r="I52" s="62">
        <v>380</v>
      </c>
      <c r="J52" s="62">
        <v>357</v>
      </c>
      <c r="K52" s="62">
        <v>323</v>
      </c>
      <c r="L52" s="62">
        <v>390</v>
      </c>
      <c r="M52" s="64">
        <f t="shared" si="2"/>
        <v>1450</v>
      </c>
      <c r="N52" s="62">
        <v>324</v>
      </c>
      <c r="O52" s="62">
        <f>'[2]Fee Schedule '!$L$43</f>
        <v>398</v>
      </c>
      <c r="P52" s="62">
        <f>'[1]Fee Schedule '!$L$43</f>
        <v>411</v>
      </c>
    </row>
    <row r="53" spans="2:16" s="12" customFormat="1" ht="13.5" customHeight="1">
      <c r="B53" s="93" t="s">
        <v>41</v>
      </c>
      <c r="C53" s="40" t="s">
        <v>27</v>
      </c>
      <c r="D53" s="40" t="s">
        <v>27</v>
      </c>
      <c r="E53" s="40" t="s">
        <v>27</v>
      </c>
      <c r="F53" s="40" t="s">
        <v>27</v>
      </c>
      <c r="G53" s="40" t="s">
        <v>27</v>
      </c>
      <c r="H53" s="64">
        <v>438</v>
      </c>
      <c r="I53" s="62">
        <v>124</v>
      </c>
      <c r="J53" s="62">
        <v>143</v>
      </c>
      <c r="K53" s="62">
        <v>125</v>
      </c>
      <c r="L53" s="62">
        <v>137</v>
      </c>
      <c r="M53" s="64">
        <f t="shared" si="2"/>
        <v>529</v>
      </c>
      <c r="N53" s="62">
        <v>106</v>
      </c>
      <c r="O53" s="62">
        <f>'[2]Fee Schedule '!$E$49</f>
        <v>113</v>
      </c>
      <c r="P53" s="62">
        <f>'[1]Fee Schedule '!$E$49</f>
        <v>93</v>
      </c>
    </row>
    <row r="54" spans="2:16" s="12" customFormat="1" ht="13.5" customHeight="1">
      <c r="B54" s="93" t="s">
        <v>42</v>
      </c>
      <c r="C54" s="40" t="s">
        <v>27</v>
      </c>
      <c r="D54" s="40" t="s">
        <v>27</v>
      </c>
      <c r="E54" s="40" t="s">
        <v>27</v>
      </c>
      <c r="F54" s="40" t="s">
        <v>27</v>
      </c>
      <c r="G54" s="40" t="s">
        <v>27</v>
      </c>
      <c r="H54" s="64">
        <v>6250</v>
      </c>
      <c r="I54" s="62">
        <v>1910</v>
      </c>
      <c r="J54" s="62">
        <v>2100</v>
      </c>
      <c r="K54" s="62">
        <v>2097</v>
      </c>
      <c r="L54" s="62">
        <v>2384</v>
      </c>
      <c r="M54" s="64">
        <f t="shared" si="2"/>
        <v>8491</v>
      </c>
      <c r="N54" s="62">
        <v>2470</v>
      </c>
      <c r="O54" s="62">
        <f>'[2]Fee Schedule '!$F$49</f>
        <v>2701</v>
      </c>
      <c r="P54" s="62">
        <f>'[1]Fee Schedule '!$F$49</f>
        <v>2486</v>
      </c>
    </row>
    <row r="55" spans="2:16" s="12" customFormat="1" ht="13.5" customHeight="1">
      <c r="B55" s="93" t="s">
        <v>43</v>
      </c>
      <c r="C55" s="40" t="s">
        <v>27</v>
      </c>
      <c r="D55" s="40" t="s">
        <v>27</v>
      </c>
      <c r="E55" s="40" t="s">
        <v>27</v>
      </c>
      <c r="F55" s="40" t="s">
        <v>27</v>
      </c>
      <c r="G55" s="40" t="s">
        <v>27</v>
      </c>
      <c r="H55" s="64">
        <v>981</v>
      </c>
      <c r="I55" s="62">
        <v>266</v>
      </c>
      <c r="J55" s="62">
        <v>278</v>
      </c>
      <c r="K55" s="62">
        <v>266</v>
      </c>
      <c r="L55" s="62">
        <v>302</v>
      </c>
      <c r="M55" s="64">
        <f t="shared" si="2"/>
        <v>1112</v>
      </c>
      <c r="N55" s="62">
        <v>362</v>
      </c>
      <c r="O55" s="62">
        <f>'[2]Fee Schedule '!$G$49</f>
        <v>415</v>
      </c>
      <c r="P55" s="62">
        <f>'[1]Fee Schedule '!$G$49</f>
        <v>353</v>
      </c>
    </row>
    <row r="56" spans="2:16" s="12" customFormat="1" ht="13.5" customHeight="1">
      <c r="B56" s="93" t="s">
        <v>44</v>
      </c>
      <c r="C56" s="40" t="s">
        <v>27</v>
      </c>
      <c r="D56" s="40" t="s">
        <v>27</v>
      </c>
      <c r="E56" s="40" t="s">
        <v>27</v>
      </c>
      <c r="F56" s="40" t="s">
        <v>27</v>
      </c>
      <c r="G56" s="40" t="s">
        <v>27</v>
      </c>
      <c r="H56" s="64">
        <v>1390</v>
      </c>
      <c r="I56" s="62">
        <v>326</v>
      </c>
      <c r="J56" s="62">
        <v>295</v>
      </c>
      <c r="K56" s="62">
        <v>316</v>
      </c>
      <c r="L56" s="62">
        <v>464</v>
      </c>
      <c r="M56" s="64">
        <f t="shared" si="2"/>
        <v>1401</v>
      </c>
      <c r="N56" s="62">
        <v>543</v>
      </c>
      <c r="O56" s="62">
        <f>'[2]Fee Schedule '!$H$49</f>
        <v>542</v>
      </c>
      <c r="P56" s="62">
        <f>'[1]Fee Schedule '!$H$49</f>
        <v>497</v>
      </c>
    </row>
    <row r="57" spans="2:16" s="12" customFormat="1" ht="13.5" customHeight="1">
      <c r="B57" s="93" t="s">
        <v>45</v>
      </c>
      <c r="C57" s="40" t="s">
        <v>27</v>
      </c>
      <c r="D57" s="40" t="s">
        <v>27</v>
      </c>
      <c r="E57" s="40" t="s">
        <v>27</v>
      </c>
      <c r="F57" s="40" t="s">
        <v>27</v>
      </c>
      <c r="G57" s="40" t="s">
        <v>27</v>
      </c>
      <c r="H57" s="64">
        <v>484</v>
      </c>
      <c r="I57" s="62">
        <v>202</v>
      </c>
      <c r="J57" s="62">
        <v>262</v>
      </c>
      <c r="K57" s="62">
        <v>264</v>
      </c>
      <c r="L57" s="62">
        <v>296</v>
      </c>
      <c r="M57" s="64">
        <f t="shared" si="2"/>
        <v>1024</v>
      </c>
      <c r="N57" s="62">
        <v>302</v>
      </c>
      <c r="O57" s="62">
        <f>'[2]Fee Schedule '!$I$49</f>
        <v>307</v>
      </c>
      <c r="P57" s="62">
        <f>'[1]Fee Schedule '!$I$49</f>
        <v>287</v>
      </c>
    </row>
    <row r="58" spans="2:16" s="12" customFormat="1" ht="13.5" customHeight="1">
      <c r="B58" s="93" t="s">
        <v>46</v>
      </c>
      <c r="C58" s="40" t="s">
        <v>27</v>
      </c>
      <c r="D58" s="40" t="s">
        <v>27</v>
      </c>
      <c r="E58" s="40" t="s">
        <v>27</v>
      </c>
      <c r="F58" s="40" t="s">
        <v>27</v>
      </c>
      <c r="G58" s="40" t="s">
        <v>27</v>
      </c>
      <c r="H58" s="64">
        <v>705</v>
      </c>
      <c r="I58" s="62">
        <v>192</v>
      </c>
      <c r="J58" s="62">
        <v>195</v>
      </c>
      <c r="K58" s="62">
        <v>188</v>
      </c>
      <c r="L58" s="62">
        <v>211</v>
      </c>
      <c r="M58" s="64">
        <f t="shared" si="2"/>
        <v>786</v>
      </c>
      <c r="N58" s="62">
        <v>225</v>
      </c>
      <c r="O58" s="62">
        <f>'[2]Fee Schedule '!$J$49</f>
        <v>236</v>
      </c>
      <c r="P58" s="62">
        <f>'[1]Fee Schedule '!$J$49</f>
        <v>214</v>
      </c>
    </row>
    <row r="59" spans="2:16" s="12" customFormat="1" ht="13.5" customHeight="1">
      <c r="B59" s="93" t="s">
        <v>48</v>
      </c>
      <c r="C59" s="40" t="s">
        <v>27</v>
      </c>
      <c r="D59" s="40" t="s">
        <v>27</v>
      </c>
      <c r="E59" s="40" t="s">
        <v>27</v>
      </c>
      <c r="F59" s="40" t="s">
        <v>27</v>
      </c>
      <c r="G59" s="40" t="s">
        <v>27</v>
      </c>
      <c r="H59" s="64">
        <v>448</v>
      </c>
      <c r="I59" s="62">
        <v>128</v>
      </c>
      <c r="J59" s="62">
        <v>126</v>
      </c>
      <c r="K59" s="62">
        <v>89</v>
      </c>
      <c r="L59" s="62">
        <v>121</v>
      </c>
      <c r="M59" s="64">
        <f t="shared" si="2"/>
        <v>464</v>
      </c>
      <c r="N59" s="62">
        <v>156</v>
      </c>
      <c r="O59" s="62">
        <f>'[2]Fee Schedule '!$K$49</f>
        <v>167</v>
      </c>
      <c r="P59" s="62">
        <f>'[1]Fee Schedule '!$K$49</f>
        <v>153</v>
      </c>
    </row>
    <row r="60" spans="2:16" s="13" customFormat="1" ht="13.5" customHeight="1" thickBot="1">
      <c r="B60" s="94" t="s">
        <v>4</v>
      </c>
      <c r="C60" s="81">
        <v>23918</v>
      </c>
      <c r="D60" s="81">
        <v>20007</v>
      </c>
      <c r="E60" s="81">
        <v>13293</v>
      </c>
      <c r="F60" s="126">
        <v>17228</v>
      </c>
      <c r="G60" s="126">
        <v>20574</v>
      </c>
      <c r="H60" s="66">
        <v>12936</v>
      </c>
      <c r="I60" s="59">
        <v>3215</v>
      </c>
      <c r="J60" s="59">
        <v>3293</v>
      </c>
      <c r="K60" s="59">
        <v>2887</v>
      </c>
      <c r="L60" s="59">
        <v>3350</v>
      </c>
      <c r="M60" s="66">
        <f t="shared" si="2"/>
        <v>12745</v>
      </c>
      <c r="N60" s="59">
        <v>3318</v>
      </c>
      <c r="O60" s="59">
        <f>'[2]Fee Schedule '!$L$49</f>
        <v>3409</v>
      </c>
      <c r="P60" s="59">
        <f>'[1]Fee Schedule '!$L$49</f>
        <v>3218</v>
      </c>
    </row>
    <row r="61" spans="2:16" s="13" customFormat="1" ht="18.75" customHeight="1" thickBot="1">
      <c r="B61" s="60" t="s">
        <v>13</v>
      </c>
      <c r="C61" s="82">
        <f>SUM(C37:C60)</f>
        <v>629696</v>
      </c>
      <c r="D61" s="83">
        <f>SUM(D37:D60)</f>
        <v>641145</v>
      </c>
      <c r="E61" s="82">
        <f>SUM(E37:E60)</f>
        <v>621887</v>
      </c>
      <c r="F61" s="84">
        <v>605665</v>
      </c>
      <c r="G61" s="82">
        <f aca="true" t="shared" si="3" ref="G61:N61">SUM(G37:G60)</f>
        <v>669878</v>
      </c>
      <c r="H61" s="82">
        <f t="shared" si="3"/>
        <v>716671</v>
      </c>
      <c r="I61" s="82">
        <f t="shared" si="3"/>
        <v>177704</v>
      </c>
      <c r="J61" s="82">
        <f t="shared" si="3"/>
        <v>182189</v>
      </c>
      <c r="K61" s="82">
        <f t="shared" si="3"/>
        <v>178353</v>
      </c>
      <c r="L61" s="82">
        <f t="shared" si="3"/>
        <v>193860</v>
      </c>
      <c r="M61" s="82">
        <f t="shared" si="3"/>
        <v>732106</v>
      </c>
      <c r="N61" s="82">
        <f t="shared" si="3"/>
        <v>184730</v>
      </c>
      <c r="O61" s="82">
        <f>SUM(O37:O60)</f>
        <v>189064</v>
      </c>
      <c r="P61" s="82">
        <f>SUM(P37:P60)</f>
        <v>184088</v>
      </c>
    </row>
    <row r="62" spans="2:16" s="12" customFormat="1" ht="15.75" customHeight="1" thickBot="1">
      <c r="B62" s="96" t="s">
        <v>15</v>
      </c>
      <c r="C62" s="67">
        <v>105860228</v>
      </c>
      <c r="D62" s="85">
        <v>106387178.20658496</v>
      </c>
      <c r="E62" s="85">
        <v>107306175.17999999</v>
      </c>
      <c r="F62" s="127">
        <v>103290506</v>
      </c>
      <c r="G62" s="127">
        <v>117427576</v>
      </c>
      <c r="H62" s="68">
        <v>125328596.98000002</v>
      </c>
      <c r="I62" s="67">
        <v>31057514.010000005</v>
      </c>
      <c r="J62" s="67">
        <v>32670524.490000002</v>
      </c>
      <c r="K62" s="67">
        <v>32519928.23</v>
      </c>
      <c r="L62" s="134">
        <v>35848583.09</v>
      </c>
      <c r="M62" s="68">
        <f>SUM(I62:L62)</f>
        <v>132096549.82000001</v>
      </c>
      <c r="N62" s="67">
        <v>34648946.76</v>
      </c>
      <c r="O62" s="67">
        <f>'[2]Fee Schedule '!$C$37</f>
        <v>35990317.09</v>
      </c>
      <c r="P62" s="67">
        <f>'[1]Fee Schedule '!$C$37</f>
        <v>35872317.11</v>
      </c>
    </row>
    <row r="63" spans="2:16" s="12" customFormat="1" ht="15.75" customHeight="1" thickBot="1">
      <c r="B63" s="96" t="s">
        <v>14</v>
      </c>
      <c r="C63" s="86">
        <f>C62+C32</f>
        <v>178729209</v>
      </c>
      <c r="D63" s="86">
        <f>D62+D32</f>
        <v>174635032.1221947</v>
      </c>
      <c r="E63" s="86">
        <f>E32+E62</f>
        <v>179911194.98</v>
      </c>
      <c r="F63" s="128">
        <f>F32+F62</f>
        <v>169545865</v>
      </c>
      <c r="G63" s="128">
        <f>G32+G62</f>
        <v>199340814</v>
      </c>
      <c r="H63" s="87">
        <f>H32+H62</f>
        <v>217723709.56</v>
      </c>
      <c r="I63" s="86">
        <f aca="true" t="shared" si="4" ref="I63:N63">I32+I62</f>
        <v>55760931.370000005</v>
      </c>
      <c r="J63" s="86">
        <f t="shared" si="4"/>
        <v>58872612.230000004</v>
      </c>
      <c r="K63" s="86">
        <f t="shared" si="4"/>
        <v>58958566.06</v>
      </c>
      <c r="L63" s="86">
        <f t="shared" si="4"/>
        <v>61240576.28</v>
      </c>
      <c r="M63" s="87">
        <f t="shared" si="4"/>
        <v>234832685.94</v>
      </c>
      <c r="N63" s="86">
        <f t="shared" si="4"/>
        <v>62312408.87</v>
      </c>
      <c r="O63" s="86">
        <f>O32+O62</f>
        <v>64550584.6</v>
      </c>
      <c r="P63" s="86">
        <f>P32+P62</f>
        <v>64626957.339999996</v>
      </c>
    </row>
    <row r="64" spans="2:4" s="12" customFormat="1" ht="13.5" customHeight="1">
      <c r="B64" s="19" t="s">
        <v>47</v>
      </c>
      <c r="C64" s="14"/>
      <c r="D64" s="14"/>
    </row>
    <row r="65" s="6" customFormat="1" ht="13.5" customHeight="1">
      <c r="B65" s="5" t="s">
        <v>28</v>
      </c>
    </row>
    <row r="66" ht="13.5" customHeight="1">
      <c r="B66" s="5" t="s">
        <v>5</v>
      </c>
    </row>
    <row r="67" ht="13.5" customHeight="1">
      <c r="B67" s="58" t="s">
        <v>58</v>
      </c>
    </row>
    <row r="68" ht="15.75" customHeight="1">
      <c r="B68" s="3"/>
    </row>
    <row r="72" ht="15.75" customHeight="1">
      <c r="B72" s="46"/>
    </row>
  </sheetData>
  <sheetProtection password="E09E" sheet="1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70" r:id="rId2"/>
  <headerFooter differentFirst="1" alignWithMargins="0">
    <oddHeader>&amp;LReport date: 30 September 2011&amp;CCayman Islands Monetary Authority</oddHeader>
  </headerFooter>
  <ignoredErrors>
    <ignoredError sqref="G61 H31 H6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0"/>
  <sheetViews>
    <sheetView zoomScalePageLayoutView="0" workbookViewId="0" topLeftCell="A1">
      <pane xSplit="2" topLeftCell="H1" activePane="topRight" state="frozen"/>
      <selection pane="topLeft" activeCell="A1" sqref="A1"/>
      <selection pane="topRight" activeCell="P2" sqref="P2"/>
    </sheetView>
  </sheetViews>
  <sheetFormatPr defaultColWidth="13.140625" defaultRowHeight="15.75" customHeight="1"/>
  <cols>
    <col min="1" max="1" width="2.421875" style="9" customWidth="1"/>
    <col min="2" max="2" width="27.7109375" style="9" customWidth="1"/>
    <col min="3" max="12" width="14.8515625" style="9" customWidth="1"/>
    <col min="13" max="13" width="14.8515625" style="58" customWidth="1"/>
    <col min="14" max="14" width="14.8515625" style="9" customWidth="1"/>
    <col min="15" max="16" width="14.8515625" style="58" customWidth="1"/>
    <col min="17" max="16384" width="13.140625" style="9" customWidth="1"/>
  </cols>
  <sheetData>
    <row r="1" ht="16.5" customHeight="1"/>
    <row r="2" ht="17.25" customHeight="1">
      <c r="B2" s="30" t="s">
        <v>35</v>
      </c>
    </row>
    <row r="3" spans="2:4" ht="29.25" customHeight="1" thickBot="1">
      <c r="B3" s="34" t="s">
        <v>36</v>
      </c>
      <c r="C3" s="34"/>
      <c r="D3" s="34"/>
    </row>
    <row r="4" spans="2:16" ht="15.75" customHeight="1" thickBot="1">
      <c r="B4" s="98" t="s">
        <v>30</v>
      </c>
      <c r="C4" s="21"/>
      <c r="D4" s="21"/>
      <c r="E4" s="22"/>
      <c r="F4" s="21"/>
      <c r="G4" s="22"/>
      <c r="H4" s="50"/>
      <c r="I4" s="21"/>
      <c r="J4" s="21"/>
      <c r="K4" s="21"/>
      <c r="L4" s="50"/>
      <c r="M4" s="50"/>
      <c r="N4" s="50"/>
      <c r="O4" s="50"/>
      <c r="P4" s="50"/>
    </row>
    <row r="5" spans="2:16" ht="15.75" customHeight="1" thickBot="1">
      <c r="B5" s="61" t="s">
        <v>22</v>
      </c>
      <c r="C5" s="31" t="s">
        <v>31</v>
      </c>
      <c r="D5" s="32" t="s">
        <v>32</v>
      </c>
      <c r="E5" s="31" t="s">
        <v>38</v>
      </c>
      <c r="F5" s="31" t="s">
        <v>37</v>
      </c>
      <c r="G5" s="31" t="s">
        <v>39</v>
      </c>
      <c r="H5" s="54" t="s">
        <v>49</v>
      </c>
      <c r="I5" s="51" t="s">
        <v>50</v>
      </c>
      <c r="J5" s="51" t="s">
        <v>51</v>
      </c>
      <c r="K5" s="51" t="s">
        <v>52</v>
      </c>
      <c r="L5" s="51" t="s">
        <v>53</v>
      </c>
      <c r="M5" s="54" t="s">
        <v>54</v>
      </c>
      <c r="N5" s="51" t="s">
        <v>55</v>
      </c>
      <c r="O5" s="51" t="s">
        <v>56</v>
      </c>
      <c r="P5" s="51" t="s">
        <v>57</v>
      </c>
    </row>
    <row r="6" spans="2:16" s="20" customFormat="1" ht="15.75" customHeight="1" thickBot="1">
      <c r="B6" s="8" t="s">
        <v>13</v>
      </c>
      <c r="C6" s="108">
        <v>15330</v>
      </c>
      <c r="D6" s="109">
        <v>17772</v>
      </c>
      <c r="E6" s="109">
        <v>18707</v>
      </c>
      <c r="F6" s="59">
        <v>15944</v>
      </c>
      <c r="G6" s="109">
        <v>20955</v>
      </c>
      <c r="H6" s="111">
        <v>24864</v>
      </c>
      <c r="I6" s="110">
        <v>6148</v>
      </c>
      <c r="J6" s="110">
        <v>6594</v>
      </c>
      <c r="K6" s="110">
        <v>6775</v>
      </c>
      <c r="L6" s="110">
        <v>6809</v>
      </c>
      <c r="M6" s="111">
        <f>SUM(I6:L6)</f>
        <v>26326</v>
      </c>
      <c r="N6" s="110">
        <v>6319</v>
      </c>
      <c r="O6" s="110">
        <v>7110</v>
      </c>
      <c r="P6" s="110">
        <v>7096</v>
      </c>
    </row>
    <row r="7" spans="2:4" s="20" customFormat="1" ht="18.75" customHeight="1" thickBot="1">
      <c r="B7" s="25"/>
      <c r="C7" s="26"/>
      <c r="D7" s="26"/>
    </row>
    <row r="8" spans="2:16" ht="15.75" customHeight="1" thickBot="1">
      <c r="B8" s="8" t="s">
        <v>29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50"/>
      <c r="O8" s="50"/>
      <c r="P8" s="50"/>
    </row>
    <row r="9" spans="2:16" ht="15.75" customHeight="1" thickBot="1">
      <c r="B9" s="23"/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52"/>
      <c r="O9" s="52"/>
      <c r="P9" s="52"/>
    </row>
    <row r="10" spans="2:16" ht="15.75" customHeight="1" thickBot="1">
      <c r="B10" s="11" t="s">
        <v>19</v>
      </c>
      <c r="C10" s="31" t="s">
        <v>31</v>
      </c>
      <c r="D10" s="37" t="s">
        <v>32</v>
      </c>
      <c r="E10" s="31" t="s">
        <v>38</v>
      </c>
      <c r="F10" s="37" t="s">
        <v>37</v>
      </c>
      <c r="G10" s="31" t="s">
        <v>39</v>
      </c>
      <c r="H10" s="53" t="s">
        <v>49</v>
      </c>
      <c r="I10" s="24" t="s">
        <v>50</v>
      </c>
      <c r="J10" s="24" t="s">
        <v>51</v>
      </c>
      <c r="K10" s="24" t="s">
        <v>52</v>
      </c>
      <c r="L10" s="24" t="s">
        <v>53</v>
      </c>
      <c r="M10" s="53" t="s">
        <v>54</v>
      </c>
      <c r="N10" s="24" t="s">
        <v>55</v>
      </c>
      <c r="O10" s="24" t="s">
        <v>56</v>
      </c>
      <c r="P10" s="24" t="s">
        <v>57</v>
      </c>
    </row>
    <row r="11" spans="2:16" ht="13.5" customHeight="1">
      <c r="B11" s="99" t="s">
        <v>0</v>
      </c>
      <c r="C11" s="112">
        <v>1259922</v>
      </c>
      <c r="D11" s="105">
        <v>1196086</v>
      </c>
      <c r="E11" s="114">
        <v>951576.5700000001</v>
      </c>
      <c r="F11" s="129">
        <v>825503</v>
      </c>
      <c r="G11" s="114">
        <v>748502</v>
      </c>
      <c r="H11" s="55">
        <v>930885.91</v>
      </c>
      <c r="I11" s="44">
        <v>245028.03</v>
      </c>
      <c r="J11" s="44">
        <v>277722.52</v>
      </c>
      <c r="K11" s="44">
        <v>240766.12</v>
      </c>
      <c r="L11" s="44">
        <v>277961.1</v>
      </c>
      <c r="M11" s="55">
        <f>SUM(I11:L11)</f>
        <v>1041477.77</v>
      </c>
      <c r="N11" s="44">
        <v>284080.31999999995</v>
      </c>
      <c r="O11" s="44">
        <f>'[2]Remittance Activities'!$E$31</f>
        <v>233145.06</v>
      </c>
      <c r="P11" s="44">
        <f>'[1]Remittance Activities'!$E$31</f>
        <v>258258.06</v>
      </c>
    </row>
    <row r="12" spans="2:16" ht="13.5" customHeight="1">
      <c r="B12" s="100" t="s">
        <v>1</v>
      </c>
      <c r="C12" s="113">
        <v>122361</v>
      </c>
      <c r="D12" s="105">
        <v>129767</v>
      </c>
      <c r="E12" s="114">
        <v>105945.43000000001</v>
      </c>
      <c r="F12" s="129">
        <v>85267</v>
      </c>
      <c r="G12" s="114">
        <v>112709</v>
      </c>
      <c r="H12" s="56">
        <v>105287.17</v>
      </c>
      <c r="I12" s="45">
        <v>32478.68</v>
      </c>
      <c r="J12" s="45">
        <v>21200.77</v>
      </c>
      <c r="K12" s="45">
        <v>26839.84</v>
      </c>
      <c r="L12" s="45">
        <v>31622.81</v>
      </c>
      <c r="M12" s="56">
        <f>SUM(I12:L12)</f>
        <v>112142.09999999999</v>
      </c>
      <c r="N12" s="45">
        <v>27809.8</v>
      </c>
      <c r="O12" s="45">
        <f>'[2]Remittance Activities'!$F$31</f>
        <v>25895.83</v>
      </c>
      <c r="P12" s="45">
        <f>'[1]Remittance Activities'!$F$31</f>
        <v>26781.239999999998</v>
      </c>
    </row>
    <row r="13" spans="2:16" ht="13.5" customHeight="1">
      <c r="B13" s="100" t="s">
        <v>2</v>
      </c>
      <c r="C13" s="113">
        <v>75979</v>
      </c>
      <c r="D13" s="105">
        <v>81026</v>
      </c>
      <c r="E13" s="114">
        <v>79820.17</v>
      </c>
      <c r="F13" s="129">
        <v>92836</v>
      </c>
      <c r="G13" s="114">
        <v>136909</v>
      </c>
      <c r="H13" s="56">
        <v>126734.66</v>
      </c>
      <c r="I13" s="45">
        <v>33065.729999999996</v>
      </c>
      <c r="J13" s="45">
        <v>41536.72</v>
      </c>
      <c r="K13" s="45">
        <v>32464.93</v>
      </c>
      <c r="L13" s="45">
        <v>44586.75</v>
      </c>
      <c r="M13" s="56">
        <f aca="true" t="shared" si="0" ref="M13:M33">SUM(I13:L13)</f>
        <v>151654.13</v>
      </c>
      <c r="N13" s="45">
        <v>46080.990000000005</v>
      </c>
      <c r="O13" s="45">
        <f>'[2]Remittance Activities'!$G$31</f>
        <v>49111.03</v>
      </c>
      <c r="P13" s="45">
        <f>'[1]Remittance Activities'!$G$31</f>
        <v>70772.22</v>
      </c>
    </row>
    <row r="14" spans="2:16" ht="13.5" customHeight="1">
      <c r="B14" s="100" t="s">
        <v>3</v>
      </c>
      <c r="C14" s="113">
        <v>41199</v>
      </c>
      <c r="D14" s="105">
        <v>50279</v>
      </c>
      <c r="E14" s="114">
        <v>40527.22</v>
      </c>
      <c r="F14" s="129">
        <v>52365</v>
      </c>
      <c r="G14" s="114">
        <v>79713</v>
      </c>
      <c r="H14" s="56">
        <v>27630.65</v>
      </c>
      <c r="I14" s="45">
        <v>5194.01</v>
      </c>
      <c r="J14" s="45">
        <v>3841.3199999999997</v>
      </c>
      <c r="K14" s="45">
        <v>6145.18</v>
      </c>
      <c r="L14" s="45">
        <v>10189.87</v>
      </c>
      <c r="M14" s="56">
        <f t="shared" si="0"/>
        <v>25370.38</v>
      </c>
      <c r="N14" s="45">
        <v>7476.030000000001</v>
      </c>
      <c r="O14" s="45">
        <f>'[2]Remittance Activities'!$H$31</f>
        <v>14083.76</v>
      </c>
      <c r="P14" s="45">
        <f>'[1]Remittance Activities'!$H$31</f>
        <v>14322.68</v>
      </c>
    </row>
    <row r="15" spans="2:16" ht="13.5" customHeight="1">
      <c r="B15" s="101" t="s">
        <v>6</v>
      </c>
      <c r="C15" s="113">
        <v>32879</v>
      </c>
      <c r="D15" s="105">
        <v>36665</v>
      </c>
      <c r="E15" s="114">
        <v>24351.23</v>
      </c>
      <c r="F15" s="129">
        <v>25789</v>
      </c>
      <c r="G15" s="114">
        <v>17128</v>
      </c>
      <c r="H15" s="56">
        <v>14525.039999999999</v>
      </c>
      <c r="I15" s="45">
        <v>6119.18</v>
      </c>
      <c r="J15" s="45">
        <v>2296.26</v>
      </c>
      <c r="K15" s="45">
        <v>9029.36</v>
      </c>
      <c r="L15" s="45">
        <v>7730.47</v>
      </c>
      <c r="M15" s="56">
        <f t="shared" si="0"/>
        <v>25175.270000000004</v>
      </c>
      <c r="N15" s="45">
        <v>10902.060000000001</v>
      </c>
      <c r="O15" s="45">
        <f>'[2]Remittance Activities'!$I$31</f>
        <v>8016.01</v>
      </c>
      <c r="P15" s="45">
        <f>'[1]Remittance Activities'!$I$31</f>
        <v>19878.16</v>
      </c>
    </row>
    <row r="16" spans="2:16" ht="13.5" customHeight="1">
      <c r="B16" s="101" t="s">
        <v>7</v>
      </c>
      <c r="C16" s="113">
        <v>73122</v>
      </c>
      <c r="D16" s="105">
        <v>97018</v>
      </c>
      <c r="E16" s="114">
        <v>75808.27</v>
      </c>
      <c r="F16" s="129">
        <v>28687</v>
      </c>
      <c r="G16" s="114">
        <v>21958</v>
      </c>
      <c r="H16" s="56">
        <v>45801.48</v>
      </c>
      <c r="I16" s="45">
        <v>20923.72</v>
      </c>
      <c r="J16" s="45">
        <v>9886.9</v>
      </c>
      <c r="K16" s="45">
        <v>20307.33</v>
      </c>
      <c r="L16" s="45">
        <v>13969.14</v>
      </c>
      <c r="M16" s="56">
        <f t="shared" si="0"/>
        <v>65087.090000000004</v>
      </c>
      <c r="N16" s="45">
        <v>4660.84</v>
      </c>
      <c r="O16" s="45">
        <f>'[2]Remittance Activities'!$J$31</f>
        <v>4542.150000000001</v>
      </c>
      <c r="P16" s="45">
        <f>'[1]Remittance Activities'!$J$31</f>
        <v>6123.54</v>
      </c>
    </row>
    <row r="17" spans="2:16" ht="13.5" customHeight="1">
      <c r="B17" s="101" t="s">
        <v>8</v>
      </c>
      <c r="C17" s="113">
        <v>11719</v>
      </c>
      <c r="D17" s="105">
        <v>14391</v>
      </c>
      <c r="E17" s="114">
        <v>16574.13</v>
      </c>
      <c r="F17" s="129">
        <v>7918</v>
      </c>
      <c r="G17" s="114">
        <v>20873</v>
      </c>
      <c r="H17" s="56">
        <v>29931.5</v>
      </c>
      <c r="I17" s="45">
        <v>3936.2999999999997</v>
      </c>
      <c r="J17" s="45">
        <v>4425.03</v>
      </c>
      <c r="K17" s="45">
        <v>3624.07</v>
      </c>
      <c r="L17" s="45">
        <v>2805.41</v>
      </c>
      <c r="M17" s="56">
        <f t="shared" si="0"/>
        <v>14790.81</v>
      </c>
      <c r="N17" s="45">
        <v>3158.3300000000004</v>
      </c>
      <c r="O17" s="45">
        <f>'[2]Remittance Activities'!$K$31</f>
        <v>11281.45</v>
      </c>
      <c r="P17" s="45">
        <f>'[1]Remittance Activities'!$K$31</f>
        <v>3425.21</v>
      </c>
    </row>
    <row r="18" spans="2:16" ht="13.5" customHeight="1">
      <c r="B18" s="101" t="s">
        <v>9</v>
      </c>
      <c r="C18" s="113">
        <v>38308</v>
      </c>
      <c r="D18" s="105">
        <v>69897</v>
      </c>
      <c r="E18" s="114">
        <v>79862.4</v>
      </c>
      <c r="F18" s="129">
        <v>83189</v>
      </c>
      <c r="G18" s="114">
        <v>48797</v>
      </c>
      <c r="H18" s="56">
        <v>74450.08</v>
      </c>
      <c r="I18" s="45">
        <v>20260.829999999998</v>
      </c>
      <c r="J18" s="45">
        <v>17741.3</v>
      </c>
      <c r="K18" s="45">
        <v>17353.8</v>
      </c>
      <c r="L18" s="45">
        <v>20932.38</v>
      </c>
      <c r="M18" s="56">
        <f t="shared" si="0"/>
        <v>76288.31</v>
      </c>
      <c r="N18" s="45">
        <v>11279.470000000001</v>
      </c>
      <c r="O18" s="45">
        <f>'[2]Remittance Activities'!$L$31</f>
        <v>27056.149999999998</v>
      </c>
      <c r="P18" s="45">
        <f>'[1]Remittance Activities'!$L$31</f>
        <v>30304.079999999998</v>
      </c>
    </row>
    <row r="19" spans="2:16" ht="13.5" customHeight="1">
      <c r="B19" s="101" t="s">
        <v>10</v>
      </c>
      <c r="C19" s="43">
        <v>0</v>
      </c>
      <c r="D19" s="105">
        <v>0</v>
      </c>
      <c r="E19" s="114">
        <v>0</v>
      </c>
      <c r="F19" s="129">
        <v>0</v>
      </c>
      <c r="G19" s="114">
        <v>0</v>
      </c>
      <c r="H19" s="56">
        <v>0</v>
      </c>
      <c r="I19" s="45">
        <v>0</v>
      </c>
      <c r="J19" s="45">
        <v>0</v>
      </c>
      <c r="K19" s="45">
        <v>0</v>
      </c>
      <c r="L19" s="45">
        <v>0</v>
      </c>
      <c r="M19" s="56">
        <f t="shared" si="0"/>
        <v>0</v>
      </c>
      <c r="N19" s="45">
        <v>0</v>
      </c>
      <c r="O19" s="45">
        <f>'[2]Remittance Activities'!$E$37</f>
        <v>0</v>
      </c>
      <c r="P19" s="45">
        <f>'[1]Remittance Activities'!$E$37</f>
        <v>0</v>
      </c>
    </row>
    <row r="20" spans="2:16" ht="13.5" customHeight="1">
      <c r="B20" s="101" t="s">
        <v>11</v>
      </c>
      <c r="C20" s="113">
        <v>463743</v>
      </c>
      <c r="D20" s="105">
        <v>667883</v>
      </c>
      <c r="E20" s="114">
        <v>547945.4299999999</v>
      </c>
      <c r="F20" s="129">
        <v>448071</v>
      </c>
      <c r="G20" s="114">
        <v>506693</v>
      </c>
      <c r="H20" s="56">
        <v>522775.6</v>
      </c>
      <c r="I20" s="45">
        <v>98614.59999999999</v>
      </c>
      <c r="J20" s="45">
        <v>120751.28</v>
      </c>
      <c r="K20" s="45">
        <v>136300.91</v>
      </c>
      <c r="L20" s="45">
        <v>152147.88</v>
      </c>
      <c r="M20" s="56">
        <f t="shared" si="0"/>
        <v>507814.67000000004</v>
      </c>
      <c r="N20" s="45">
        <v>108992.42000000001</v>
      </c>
      <c r="O20" s="45">
        <f>'[2]Remittance Activities'!$F$37</f>
        <v>118533.94</v>
      </c>
      <c r="P20" s="45">
        <f>'[1]Remittance Activities'!$F$37</f>
        <v>115487.82</v>
      </c>
    </row>
    <row r="21" spans="2:16" ht="13.5" customHeight="1">
      <c r="B21" s="101" t="s">
        <v>12</v>
      </c>
      <c r="C21" s="113">
        <v>2415709</v>
      </c>
      <c r="D21" s="105">
        <v>3077253</v>
      </c>
      <c r="E21" s="114">
        <v>3021535.9000000004</v>
      </c>
      <c r="F21" s="129">
        <v>3252040</v>
      </c>
      <c r="G21" s="114">
        <v>3311120</v>
      </c>
      <c r="H21" s="56">
        <v>3852130.9400000004</v>
      </c>
      <c r="I21" s="45">
        <v>901495.4099999999</v>
      </c>
      <c r="J21" s="45">
        <v>1018760.93</v>
      </c>
      <c r="K21" s="45">
        <v>1015652.44</v>
      </c>
      <c r="L21" s="45">
        <v>1002645.31</v>
      </c>
      <c r="M21" s="56">
        <f t="shared" si="0"/>
        <v>3938554.09</v>
      </c>
      <c r="N21" s="45">
        <v>912357.9199999999</v>
      </c>
      <c r="O21" s="45">
        <f>'[2]Remittance Activities'!$G$37</f>
        <v>973212.81</v>
      </c>
      <c r="P21" s="45">
        <f>'[1]Remittance Activities'!$G$37</f>
        <v>966859.66</v>
      </c>
    </row>
    <row r="22" spans="2:16" ht="13.5" customHeight="1">
      <c r="B22" s="100" t="s">
        <v>23</v>
      </c>
      <c r="C22" s="42" t="s">
        <v>27</v>
      </c>
      <c r="D22" s="105">
        <v>687246</v>
      </c>
      <c r="E22" s="114">
        <v>689183.28</v>
      </c>
      <c r="F22" s="129">
        <v>517747</v>
      </c>
      <c r="G22" s="114">
        <v>459812</v>
      </c>
      <c r="H22" s="56">
        <v>514067.86</v>
      </c>
      <c r="I22" s="45">
        <v>99524.16</v>
      </c>
      <c r="J22" s="45">
        <v>113091.54</v>
      </c>
      <c r="K22" s="45">
        <v>150817.39</v>
      </c>
      <c r="L22" s="45">
        <v>124095.75</v>
      </c>
      <c r="M22" s="56">
        <f t="shared" si="0"/>
        <v>487528.84</v>
      </c>
      <c r="N22" s="45">
        <v>118840.62</v>
      </c>
      <c r="O22" s="45">
        <f>'[2]Remittance Activities'!$H$37</f>
        <v>137877.18000000002</v>
      </c>
      <c r="P22" s="45">
        <f>'[1]Remittance Activities'!$H$37</f>
        <v>136705.95</v>
      </c>
    </row>
    <row r="23" spans="2:16" ht="13.5" customHeight="1">
      <c r="B23" s="100" t="s">
        <v>24</v>
      </c>
      <c r="C23" s="42" t="s">
        <v>27</v>
      </c>
      <c r="D23" s="105">
        <v>19887</v>
      </c>
      <c r="E23" s="114">
        <v>26075.329999999998</v>
      </c>
      <c r="F23" s="129">
        <v>17578</v>
      </c>
      <c r="G23" s="114">
        <v>9563</v>
      </c>
      <c r="H23" s="56">
        <v>17265.29</v>
      </c>
      <c r="I23" s="45">
        <v>5029.08</v>
      </c>
      <c r="J23" s="45">
        <v>1842.65</v>
      </c>
      <c r="K23" s="45">
        <v>5668.19</v>
      </c>
      <c r="L23" s="45">
        <v>3163.31</v>
      </c>
      <c r="M23" s="56">
        <f t="shared" si="0"/>
        <v>15703.229999999998</v>
      </c>
      <c r="N23" s="45">
        <v>2663.27</v>
      </c>
      <c r="O23" s="45">
        <f>'[2]Remittance Activities'!$I$37</f>
        <v>3518.93</v>
      </c>
      <c r="P23" s="45">
        <f>'[1]Remittance Activities'!$I$37</f>
        <v>3030</v>
      </c>
    </row>
    <row r="24" spans="2:16" ht="13.5" customHeight="1">
      <c r="B24" s="100" t="s">
        <v>25</v>
      </c>
      <c r="C24" s="42" t="s">
        <v>27</v>
      </c>
      <c r="D24" s="105">
        <v>52558</v>
      </c>
      <c r="E24" s="114">
        <v>27565.370000000003</v>
      </c>
      <c r="F24" s="129">
        <v>18038</v>
      </c>
      <c r="G24" s="114">
        <v>17156</v>
      </c>
      <c r="H24" s="56">
        <v>38015.92</v>
      </c>
      <c r="I24" s="45">
        <v>3348.97</v>
      </c>
      <c r="J24" s="45">
        <v>2867.72</v>
      </c>
      <c r="K24" s="45">
        <v>2140.53</v>
      </c>
      <c r="L24" s="45">
        <v>4795.65</v>
      </c>
      <c r="M24" s="56">
        <f t="shared" si="0"/>
        <v>13152.869999999999</v>
      </c>
      <c r="N24" s="45">
        <v>6826.370000000001</v>
      </c>
      <c r="O24" s="45">
        <f>'[2]Remittance Activities'!$J$37</f>
        <v>7265.73</v>
      </c>
      <c r="P24" s="45">
        <f>'[1]Remittance Activities'!$J$37</f>
        <v>6264.64</v>
      </c>
    </row>
    <row r="25" spans="2:16" ht="13.5" customHeight="1">
      <c r="B25" s="101" t="s">
        <v>26</v>
      </c>
      <c r="C25" s="42" t="s">
        <v>27</v>
      </c>
      <c r="D25" s="106">
        <v>12376</v>
      </c>
      <c r="E25" s="115">
        <v>17126.41</v>
      </c>
      <c r="F25" s="130">
        <v>9892</v>
      </c>
      <c r="G25" s="115">
        <v>13080</v>
      </c>
      <c r="H25" s="56">
        <v>20545.18</v>
      </c>
      <c r="I25" s="45">
        <v>10764.11</v>
      </c>
      <c r="J25" s="45">
        <v>6789.64</v>
      </c>
      <c r="K25" s="45">
        <v>9798.11</v>
      </c>
      <c r="L25" s="45">
        <v>5929.95</v>
      </c>
      <c r="M25" s="56">
        <f t="shared" si="0"/>
        <v>33281.81</v>
      </c>
      <c r="N25" s="45">
        <v>9668.47</v>
      </c>
      <c r="O25" s="45">
        <f>'[2]Remittance Activities'!$K$37</f>
        <v>11676.470000000001</v>
      </c>
      <c r="P25" s="45">
        <f>'[1]Remittance Activities'!$K$37</f>
        <v>15046.33</v>
      </c>
    </row>
    <row r="26" spans="2:16" ht="13.5" customHeight="1">
      <c r="B26" s="102" t="s">
        <v>40</v>
      </c>
      <c r="C26" s="42" t="s">
        <v>27</v>
      </c>
      <c r="D26" s="40" t="s">
        <v>27</v>
      </c>
      <c r="E26" s="40" t="s">
        <v>27</v>
      </c>
      <c r="F26" s="40" t="s">
        <v>27</v>
      </c>
      <c r="G26" s="40" t="s">
        <v>27</v>
      </c>
      <c r="H26" s="56">
        <v>7247.2699999999995</v>
      </c>
      <c r="I26" s="45">
        <v>2019.9099999999999</v>
      </c>
      <c r="J26" s="45">
        <v>1571.27</v>
      </c>
      <c r="K26" s="45">
        <v>2902.87</v>
      </c>
      <c r="L26" s="45">
        <v>1276.3</v>
      </c>
      <c r="M26" s="56">
        <f t="shared" si="0"/>
        <v>7770.349999999999</v>
      </c>
      <c r="N26" s="45">
        <v>3539.51</v>
      </c>
      <c r="O26" s="45">
        <f>'[2]Remittance Activities'!$L$37</f>
        <v>1783.5099999999998</v>
      </c>
      <c r="P26" s="45">
        <f>'[1]Remittance Activities'!$L$37</f>
        <v>1649.99</v>
      </c>
    </row>
    <row r="27" spans="2:16" ht="13.5" customHeight="1">
      <c r="B27" s="102" t="s">
        <v>41</v>
      </c>
      <c r="C27" s="42" t="s">
        <v>27</v>
      </c>
      <c r="D27" s="40" t="s">
        <v>27</v>
      </c>
      <c r="E27" s="40" t="s">
        <v>27</v>
      </c>
      <c r="F27" s="40" t="s">
        <v>27</v>
      </c>
      <c r="G27" s="40" t="s">
        <v>27</v>
      </c>
      <c r="H27" s="56">
        <v>6434.17</v>
      </c>
      <c r="I27" s="45">
        <v>197.8</v>
      </c>
      <c r="J27" s="45">
        <v>378.79</v>
      </c>
      <c r="K27" s="45">
        <v>757.09</v>
      </c>
      <c r="L27" s="45">
        <v>1186.8</v>
      </c>
      <c r="M27" s="56">
        <f t="shared" si="0"/>
        <v>2520.48</v>
      </c>
      <c r="N27" s="45">
        <v>0</v>
      </c>
      <c r="O27" s="45">
        <f>'[2]Remittance Activities'!$E$43</f>
        <v>692.3</v>
      </c>
      <c r="P27" s="45">
        <f>'[1]Remittance Activities'!$E$43</f>
        <v>1341.08</v>
      </c>
    </row>
    <row r="28" spans="2:16" ht="13.5" customHeight="1">
      <c r="B28" s="102" t="s">
        <v>42</v>
      </c>
      <c r="C28" s="42" t="s">
        <v>27</v>
      </c>
      <c r="D28" s="40" t="s">
        <v>27</v>
      </c>
      <c r="E28" s="40" t="s">
        <v>27</v>
      </c>
      <c r="F28" s="40" t="s">
        <v>27</v>
      </c>
      <c r="G28" s="40" t="s">
        <v>27</v>
      </c>
      <c r="H28" s="56">
        <v>0</v>
      </c>
      <c r="I28" s="45">
        <v>0</v>
      </c>
      <c r="J28" s="45">
        <v>0</v>
      </c>
      <c r="K28" s="45">
        <v>0</v>
      </c>
      <c r="L28" s="45">
        <v>0</v>
      </c>
      <c r="M28" s="56">
        <f t="shared" si="0"/>
        <v>0</v>
      </c>
      <c r="N28" s="45">
        <v>0</v>
      </c>
      <c r="O28" s="45">
        <f>'[2]Remittance Activities'!$F$43</f>
        <v>0</v>
      </c>
      <c r="P28" s="45">
        <f>'[1]Remittance Activities'!$F$43</f>
        <v>0</v>
      </c>
    </row>
    <row r="29" spans="2:16" ht="13.5" customHeight="1">
      <c r="B29" s="102" t="s">
        <v>43</v>
      </c>
      <c r="C29" s="42" t="s">
        <v>27</v>
      </c>
      <c r="D29" s="40" t="s">
        <v>27</v>
      </c>
      <c r="E29" s="40" t="s">
        <v>27</v>
      </c>
      <c r="F29" s="40" t="s">
        <v>27</v>
      </c>
      <c r="G29" s="40" t="s">
        <v>27</v>
      </c>
      <c r="H29" s="56">
        <v>7522.99</v>
      </c>
      <c r="I29" s="45">
        <v>3636.44</v>
      </c>
      <c r="J29" s="45">
        <v>150</v>
      </c>
      <c r="K29" s="45">
        <v>1115.36</v>
      </c>
      <c r="L29" s="45">
        <v>1165.19</v>
      </c>
      <c r="M29" s="56">
        <f t="shared" si="0"/>
        <v>6066.99</v>
      </c>
      <c r="N29" s="45">
        <v>533.76</v>
      </c>
      <c r="O29" s="45">
        <f>'[2]Remittance Activities'!$G$43</f>
        <v>203.29</v>
      </c>
      <c r="P29" s="45">
        <f>'[1]Remittance Activities'!$G$43</f>
        <v>8898.77</v>
      </c>
    </row>
    <row r="30" spans="2:16" ht="13.5" customHeight="1">
      <c r="B30" s="102" t="s">
        <v>44</v>
      </c>
      <c r="C30" s="42" t="s">
        <v>27</v>
      </c>
      <c r="D30" s="40" t="s">
        <v>27</v>
      </c>
      <c r="E30" s="40" t="s">
        <v>27</v>
      </c>
      <c r="F30" s="40" t="s">
        <v>27</v>
      </c>
      <c r="G30" s="40" t="s">
        <v>27</v>
      </c>
      <c r="H30" s="56">
        <v>8416.91</v>
      </c>
      <c r="I30" s="45">
        <v>3398.85</v>
      </c>
      <c r="J30" s="45">
        <v>0</v>
      </c>
      <c r="K30" s="45">
        <v>2521.1</v>
      </c>
      <c r="L30" s="45">
        <v>0</v>
      </c>
      <c r="M30" s="56">
        <f t="shared" si="0"/>
        <v>5919.95</v>
      </c>
      <c r="N30" s="45">
        <v>2279.77</v>
      </c>
      <c r="O30" s="45">
        <f>'[2]Remittance Activities'!$H$43</f>
        <v>0</v>
      </c>
      <c r="P30" s="45">
        <f>'[1]Remittance Activities'!$H$43</f>
        <v>0</v>
      </c>
    </row>
    <row r="31" spans="2:16" ht="13.5" customHeight="1">
      <c r="B31" s="102" t="s">
        <v>45</v>
      </c>
      <c r="C31" s="42" t="s">
        <v>27</v>
      </c>
      <c r="D31" s="40" t="s">
        <v>27</v>
      </c>
      <c r="E31" s="40" t="s">
        <v>27</v>
      </c>
      <c r="F31" s="40" t="s">
        <v>27</v>
      </c>
      <c r="G31" s="40" t="s">
        <v>27</v>
      </c>
      <c r="H31" s="56">
        <v>0</v>
      </c>
      <c r="I31" s="45">
        <v>0</v>
      </c>
      <c r="J31" s="45">
        <v>0</v>
      </c>
      <c r="K31" s="45">
        <v>0</v>
      </c>
      <c r="L31" s="45">
        <v>0</v>
      </c>
      <c r="M31" s="56">
        <f t="shared" si="0"/>
        <v>0</v>
      </c>
      <c r="N31" s="45">
        <v>0</v>
      </c>
      <c r="O31" s="45">
        <f>'[2]Remittance Activities'!$I$43</f>
        <v>145.5</v>
      </c>
      <c r="P31" s="45">
        <f>'[1]Remittance Activities'!$I$43</f>
        <v>1639.76</v>
      </c>
    </row>
    <row r="32" spans="2:16" ht="13.5" customHeight="1">
      <c r="B32" s="102" t="s">
        <v>46</v>
      </c>
      <c r="C32" s="42" t="s">
        <v>27</v>
      </c>
      <c r="D32" s="40" t="s">
        <v>27</v>
      </c>
      <c r="E32" s="40" t="s">
        <v>27</v>
      </c>
      <c r="F32" s="40" t="s">
        <v>27</v>
      </c>
      <c r="G32" s="40" t="s">
        <v>27</v>
      </c>
      <c r="H32" s="56">
        <v>5665.83</v>
      </c>
      <c r="I32" s="45">
        <v>6928.75</v>
      </c>
      <c r="J32" s="45">
        <v>2790.79</v>
      </c>
      <c r="K32" s="45">
        <v>1000</v>
      </c>
      <c r="L32" s="45">
        <v>4535.3</v>
      </c>
      <c r="M32" s="56">
        <f t="shared" si="0"/>
        <v>15254.84</v>
      </c>
      <c r="N32" s="45">
        <v>776</v>
      </c>
      <c r="O32" s="45">
        <f>'[2]Remittance Activities'!$J$43</f>
        <v>300</v>
      </c>
      <c r="P32" s="45">
        <f>'[1]Remittance Activities'!$J$43</f>
        <v>0</v>
      </c>
    </row>
    <row r="33" spans="2:16" ht="13.5" customHeight="1">
      <c r="B33" s="103" t="s">
        <v>48</v>
      </c>
      <c r="C33" s="42" t="s">
        <v>27</v>
      </c>
      <c r="D33" s="40" t="s">
        <v>27</v>
      </c>
      <c r="E33" s="40" t="s">
        <v>27</v>
      </c>
      <c r="F33" s="40" t="s">
        <v>27</v>
      </c>
      <c r="G33" s="40" t="s">
        <v>27</v>
      </c>
      <c r="H33" s="56">
        <v>1396.8</v>
      </c>
      <c r="I33" s="45">
        <v>0</v>
      </c>
      <c r="J33" s="45">
        <v>1066.04</v>
      </c>
      <c r="K33" s="45">
        <v>0</v>
      </c>
      <c r="L33" s="45">
        <v>0</v>
      </c>
      <c r="M33" s="56">
        <f t="shared" si="0"/>
        <v>1066.04</v>
      </c>
      <c r="N33" s="45">
        <v>38.8</v>
      </c>
      <c r="O33" s="45">
        <f>'[2]Remittance Activities'!$K$43</f>
        <v>34.52</v>
      </c>
      <c r="P33" s="45">
        <f>'[1]Remittance Activities'!$K$43</f>
        <v>1404.45</v>
      </c>
    </row>
    <row r="34" spans="2:16" ht="13.5" customHeight="1" thickBot="1">
      <c r="B34" s="104" t="s">
        <v>4</v>
      </c>
      <c r="C34" s="116">
        <v>1347765</v>
      </c>
      <c r="D34" s="107">
        <v>1009527</v>
      </c>
      <c r="E34" s="117">
        <v>782515</v>
      </c>
      <c r="F34" s="130">
        <v>608091</v>
      </c>
      <c r="G34" s="117">
        <v>1027952</v>
      </c>
      <c r="H34" s="56">
        <v>1411983.15</v>
      </c>
      <c r="I34" s="45">
        <v>347938.15</v>
      </c>
      <c r="J34" s="45">
        <v>384084.89</v>
      </c>
      <c r="K34" s="45">
        <v>372861</v>
      </c>
      <c r="L34" s="45">
        <v>393038.61</v>
      </c>
      <c r="M34" s="56">
        <f>SUM(I34:L34)</f>
        <v>1497922.65</v>
      </c>
      <c r="N34" s="45">
        <v>353974.61</v>
      </c>
      <c r="O34" s="45">
        <f>'[2]Remittance Activities'!$L$43</f>
        <v>434665.31999999995</v>
      </c>
      <c r="P34" s="45">
        <f>'[1]Remittance Activities'!$L$43</f>
        <v>458998.93000000005</v>
      </c>
    </row>
    <row r="35" spans="2:16" s="20" customFormat="1" ht="15.75" customHeight="1" thickBot="1">
      <c r="B35" s="8" t="s">
        <v>21</v>
      </c>
      <c r="C35" s="118">
        <f aca="true" t="shared" si="1" ref="C35:I35">SUM(C11:C34)</f>
        <v>5882706</v>
      </c>
      <c r="D35" s="119">
        <f t="shared" si="1"/>
        <v>7201859</v>
      </c>
      <c r="E35" s="120">
        <f t="shared" si="1"/>
        <v>6486412.140000001</v>
      </c>
      <c r="F35" s="131">
        <f t="shared" si="1"/>
        <v>6073011</v>
      </c>
      <c r="G35" s="132">
        <f t="shared" si="1"/>
        <v>6531965</v>
      </c>
      <c r="H35" s="121">
        <f t="shared" si="1"/>
        <v>7768714.4</v>
      </c>
      <c r="I35" s="118">
        <f t="shared" si="1"/>
        <v>1849902.71</v>
      </c>
      <c r="J35" s="118">
        <f aca="true" t="shared" si="2" ref="J35:P35">SUM(J11:J34)</f>
        <v>2032796.3600000003</v>
      </c>
      <c r="K35" s="118">
        <f t="shared" si="2"/>
        <v>2058065.6200000006</v>
      </c>
      <c r="L35" s="118">
        <f t="shared" si="2"/>
        <v>2103777.98</v>
      </c>
      <c r="M35" s="121">
        <f t="shared" si="2"/>
        <v>8044542.67</v>
      </c>
      <c r="N35" s="118">
        <f t="shared" si="2"/>
        <v>1915939.3599999999</v>
      </c>
      <c r="O35" s="118">
        <f t="shared" si="2"/>
        <v>2063040.94</v>
      </c>
      <c r="P35" s="118">
        <f t="shared" si="2"/>
        <v>2147192.57</v>
      </c>
    </row>
    <row r="36" s="29" customFormat="1" ht="13.5" customHeight="1">
      <c r="B36" s="19" t="s">
        <v>47</v>
      </c>
    </row>
    <row r="37" ht="13.5" customHeight="1">
      <c r="B37" s="10" t="s">
        <v>28</v>
      </c>
    </row>
    <row r="38" ht="13.5" customHeight="1">
      <c r="B38" s="10" t="s">
        <v>5</v>
      </c>
    </row>
    <row r="39" ht="13.5" customHeight="1">
      <c r="B39" s="57" t="s">
        <v>58</v>
      </c>
    </row>
    <row r="40" ht="15.75" customHeight="1">
      <c r="B40" s="20"/>
    </row>
  </sheetData>
  <sheetProtection password="E09E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ignoredErrors>
    <ignoredError sqref="G26:G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Service Business (MSB&amp;#39;s) Providers - Remittance Report - 2012-2015Q1</dc:title>
  <dc:subject/>
  <dc:creator>Development Policy</dc:creator>
  <cp:keywords/>
  <dc:description/>
  <cp:lastModifiedBy>Forbes, David</cp:lastModifiedBy>
  <cp:lastPrinted>2017-02-28T16:40:30Z</cp:lastPrinted>
  <dcterms:created xsi:type="dcterms:W3CDTF">2009-02-11T18:05:35Z</dcterms:created>
  <dcterms:modified xsi:type="dcterms:W3CDTF">2020-01-15T17:06:35Z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DownloadAsset.aspx?id=2147484779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2015-05-07T12:51:14Z</vt:filetime>
  </property>
  <property fmtid="{D5CDD505-2E9C-101B-9397-08002B2CF9AE}" pid="10" name="EktDateModified">
    <vt:filetime>2015-05-07T12:51:20Z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182784</vt:i4>
  </property>
  <property fmtid="{D5CDD505-2E9C-101B-9397-08002B2CF9AE}" pid="14" name="EktSearchable">
    <vt:i4>1</vt:i4>
  </property>
  <property fmtid="{D5CDD505-2E9C-101B-9397-08002B2CF9AE}" pid="15" name="EktEDescription">
    <vt:lpwstr>Money Service Business (MSB's) Providers - Remittance Report - 2012-2015Q1</vt:lpwstr>
  </property>
  <property fmtid="{D5CDD505-2E9C-101B-9397-08002B2CF9AE}" pid="16" name="EktStatistics_and_Regulated_Entities">
    <vt:lpwstr>Money Service Provider statistics Money Services Statistics Survey Survey Results </vt:lpwstr>
  </property>
</Properties>
</file>